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66925"/>
  <xr:revisionPtr revIDLastSave="0" documentId="8_{9C296E64-C5FE-44D6-B842-50BE78BBCE45}" xr6:coauthVersionLast="47" xr6:coauthVersionMax="47" xr10:uidLastSave="{00000000-0000-0000-0000-000000000000}"/>
  <bookViews>
    <workbookView xWindow="30525" yWindow="2220" windowWidth="20670" windowHeight="11415" tabRatio="856" activeTab="2" xr2:uid="{E441213C-A2A8-4B47-82E8-E6E26DED79F4}"/>
  </bookViews>
  <sheets>
    <sheet name="Assumptions" sheetId="13" r:id="rId1"/>
    <sheet name="UC DY13 Advanced Summary by SDA" sheetId="15" r:id="rId2"/>
    <sheet name="UC DY 13 Advanced Calculation" sheetId="2" r:id="rId3"/>
    <sheet name="Removed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2" hidden="1">'UC DY 13 Advanced Calculation'!$A$2:$T$389</definedName>
    <definedName name="_SDA2004">#N/A</definedName>
    <definedName name="_whatisthis">[3]DIS00!#REF!</definedName>
    <definedName name="aaaaaa">[2]A83I!#REF!</definedName>
    <definedName name="adj_fact">#REF!</definedName>
    <definedName name="Adj_UC_Pool_Amt_for_Non_Rural_Hospitals_Excluding_State_Set_Aside">'[4]Assumption Inputs'!$C$18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'[5]Base Payment Calculation'!$P$7</definedName>
    <definedName name="Base19">'[5]Base Payment Calculation'!$P$16</definedName>
    <definedName name="Base20">'[5]Base Payment Calculation'!$P$25</definedName>
    <definedName name="Base21">'[5]Base Payment Calculation'!$P$34</definedName>
    <definedName name="Base22">'[5]Base Payment Calculation'!$B$44</definedName>
    <definedName name="Base23">'[5]Base Payment Calculation'!$E$44</definedName>
    <definedName name="Base24">'[5]Base Payment Calculation'!$H$44</definedName>
    <definedName name="bbbbb">[3]DIS00!#REF!</definedName>
    <definedName name="BBDRP5_8">#N/A</definedName>
    <definedName name="BBDRREST">#N/A</definedName>
    <definedName name="BexarTotal">'[6]Bexar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[7]Certification!$C$9</definedName>
    <definedName name="Cert_County">[7]Certification!$E$15</definedName>
    <definedName name="Cert_Hospital">[7]Certification!$C$5</definedName>
    <definedName name="Cert_NPI">[7]Certification!$C$11</definedName>
    <definedName name="Cert_TPI">[7]Certification!$C$13</definedName>
    <definedName name="Childrens_Adjustments">'[7]Medicaid Claims Data'!#REF!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>#REF!</definedName>
    <definedName name="CstRpt_B">[7]Certification!$E$32</definedName>
    <definedName name="CstRpt_E">[7]Certification!$E$34</definedName>
    <definedName name="CstRpt_S">[7]Certification!$E$36</definedName>
    <definedName name="Data_Year">[7]Certification!$C$42</definedName>
    <definedName name="_xlnm.Database">#REF!</definedName>
    <definedName name="Demo_Year">[7]Certification!$C$36</definedName>
    <definedName name="Documentation">'[8]3 - Review Tracker'!#REF!</definedName>
    <definedName name="DSH_Flag">[8]Checks!$L$3</definedName>
    <definedName name="DSH_IND">[9]Checks!$J$3</definedName>
    <definedName name="DSH_INFLATOR">'[7]Sched 4-DSH State Pmt Cap'!$B$24</definedName>
    <definedName name="DY">'[4]Assumption Inputs'!$C$10</definedName>
    <definedName name="DY_Begin">'[10]Austin Summary'!$N$22</definedName>
    <definedName name="DY_End">'[10]Austin Summary'!$P$22</definedName>
    <definedName name="DY11_">#REF!</definedName>
    <definedName name="eeeeee">#REF!</definedName>
    <definedName name="Estimated_HSL">'[11]Estimated HSL FFY 2011'!$A$2:$D$185</definedName>
    <definedName name="ExportDataSource">#REF!</definedName>
    <definedName name="Factor_Applied_To_SPC_Less_Attributable_Adavance_Pmts">'[4]Assumption Inputs'!$J$20</definedName>
    <definedName name="fdsfd">#REF!</definedName>
    <definedName name="fff">#REF!</definedName>
    <definedName name="Final_Datasheet_03_05_2013">#REF!</definedName>
    <definedName name="FMAP_StateShr">#REF!</definedName>
    <definedName name="FYEnd">[7]Certification!$E$38</definedName>
    <definedName name="GENERAL">#REF!</definedName>
    <definedName name="HD_Tot_State_Local">'[7]Hospital Data'!$I$64+'[7]Hospital Data'!$I$85+'[7]Hospital Data'!$I$105</definedName>
    <definedName name="HD_TotRev_Allowable">'[7]Hospital Data'!$G$125</definedName>
    <definedName name="HICH_Pool">'[4]Assumption Inputs'!$C$16</definedName>
    <definedName name="HOME">#REF!</definedName>
    <definedName name="HospitalClass">'[12]Hospital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ARRY">#REF!</definedName>
    <definedName name="LINE69">#REF!</definedName>
    <definedName name="MAP">#REF!</definedName>
    <definedName name="MCO_AdminFee">[13]FeeCalc!$B$7</definedName>
    <definedName name="MCO_PremiumTax">[13]FeeCalc!$B$8</definedName>
    <definedName name="nbdgd">#REF!</definedName>
    <definedName name="NPI_Ind">[9]Checks!$F$35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[7]Certification!$C$38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Margin_STAR">[13]FeeCalc!$B$5</definedName>
    <definedName name="RiskMargin_STARPLUS">[13]FeeCalc!$B$6</definedName>
    <definedName name="rrrrrr">#REF!</definedName>
    <definedName name="Rural_Hospital_Set_Aside">'[4]Assumption Inputs'!$C$15</definedName>
    <definedName name="Rural_Max">'[4]Assumption Inputs'!$J$23</definedName>
    <definedName name="SCH1A">#REF!</definedName>
    <definedName name="SDA_RATES_FOR_MAILOUT_II">#REF!</definedName>
    <definedName name="selection_adj">[14]Assumptions!$L$25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[13]FeeCalc!$B$10</definedName>
    <definedName name="STAR_MCO_Factor">[15]assumptions!$B$7</definedName>
    <definedName name="STARPLUS_Fee">[13]FeeCalc!$B$11</definedName>
    <definedName name="STARPLUS_MCO_Factor">[15]assumptions!$B$8</definedName>
    <definedName name="STATE_OWNED_with_Outlier_and_Inflation">#REF!</definedName>
    <definedName name="State_Share">'[4]Assumption Inputs'!$C$22</definedName>
    <definedName name="StateMatch">'[16]DSH Assumptions'!$B$10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otal_UC_Pool_Amount">'[4]Assumption Inputs'!$C$12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'[17]Cost Report Settlements'!#REF!</definedName>
    <definedName name="trend">[14]Assumptions!$A$14:$D$19</definedName>
    <definedName name="tttttt">#REF!</definedName>
    <definedName name="UC_Cap">'[4]Assumption Inputs'!$G$20</definedName>
    <definedName name="UP">#REF!</definedName>
    <definedName name="Year">'[4]Assumption Inputs'!$C$9</definedName>
    <definedName name="YEAR_BEGIN_1">'[11]DSH Year Totals'!$A$4</definedName>
    <definedName name="YEAR_END_1">'[11]DSH Year Totals'!$B$4</definedName>
    <definedName name="YR2QRTS">#REF!</definedName>
    <definedName name="YR3QRTS">#REF!</definedName>
  </definedNames>
  <calcPr calcId="191028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2" l="1"/>
  <c r="I1" i="2"/>
  <c r="O1" i="2"/>
  <c r="C7" i="13"/>
  <c r="P1" i="2" s="1"/>
  <c r="C5" i="13"/>
  <c r="N1" i="2" s="1"/>
  <c r="K10" i="2" l="1"/>
  <c r="L10" i="2" s="1"/>
  <c r="K18" i="2"/>
  <c r="L18" i="2" s="1"/>
  <c r="K26" i="2"/>
  <c r="L26" i="2" s="1"/>
  <c r="K34" i="2"/>
  <c r="L34" i="2" s="1"/>
  <c r="K42" i="2"/>
  <c r="L42" i="2" s="1"/>
  <c r="K50" i="2"/>
  <c r="L50" i="2" s="1"/>
  <c r="K58" i="2"/>
  <c r="L58" i="2" s="1"/>
  <c r="K66" i="2"/>
  <c r="L66" i="2" s="1"/>
  <c r="K74" i="2"/>
  <c r="L74" i="2" s="1"/>
  <c r="K82" i="2"/>
  <c r="L82" i="2" s="1"/>
  <c r="K90" i="2"/>
  <c r="L90" i="2" s="1"/>
  <c r="K98" i="2"/>
  <c r="L98" i="2" s="1"/>
  <c r="K106" i="2"/>
  <c r="L106" i="2" s="1"/>
  <c r="K114" i="2"/>
  <c r="L114" i="2" s="1"/>
  <c r="K122" i="2"/>
  <c r="L122" i="2" s="1"/>
  <c r="K130" i="2"/>
  <c r="L130" i="2" s="1"/>
  <c r="K138" i="2"/>
  <c r="L138" i="2" s="1"/>
  <c r="K146" i="2"/>
  <c r="L146" i="2" s="1"/>
  <c r="K154" i="2"/>
  <c r="L154" i="2" s="1"/>
  <c r="K162" i="2"/>
  <c r="L162" i="2" s="1"/>
  <c r="K170" i="2"/>
  <c r="L170" i="2" s="1"/>
  <c r="K178" i="2"/>
  <c r="L178" i="2" s="1"/>
  <c r="K186" i="2"/>
  <c r="L186" i="2" s="1"/>
  <c r="K194" i="2"/>
  <c r="L194" i="2" s="1"/>
  <c r="K202" i="2"/>
  <c r="L202" i="2" s="1"/>
  <c r="K210" i="2"/>
  <c r="L210" i="2" s="1"/>
  <c r="K218" i="2"/>
  <c r="L218" i="2" s="1"/>
  <c r="K226" i="2"/>
  <c r="L226" i="2" s="1"/>
  <c r="K234" i="2"/>
  <c r="L234" i="2" s="1"/>
  <c r="K242" i="2"/>
  <c r="L242" i="2" s="1"/>
  <c r="K250" i="2"/>
  <c r="L250" i="2" s="1"/>
  <c r="K258" i="2"/>
  <c r="L258" i="2" s="1"/>
  <c r="K266" i="2"/>
  <c r="L266" i="2" s="1"/>
  <c r="K274" i="2"/>
  <c r="L274" i="2" s="1"/>
  <c r="K282" i="2"/>
  <c r="L282" i="2" s="1"/>
  <c r="K11" i="2"/>
  <c r="L11" i="2" s="1"/>
  <c r="K19" i="2"/>
  <c r="L19" i="2" s="1"/>
  <c r="K27" i="2"/>
  <c r="L27" i="2" s="1"/>
  <c r="K35" i="2"/>
  <c r="L35" i="2" s="1"/>
  <c r="K43" i="2"/>
  <c r="L43" i="2" s="1"/>
  <c r="K51" i="2"/>
  <c r="L51" i="2" s="1"/>
  <c r="K59" i="2"/>
  <c r="L59" i="2" s="1"/>
  <c r="K67" i="2"/>
  <c r="L67" i="2" s="1"/>
  <c r="K75" i="2"/>
  <c r="L75" i="2" s="1"/>
  <c r="K83" i="2"/>
  <c r="L83" i="2" s="1"/>
  <c r="K91" i="2"/>
  <c r="L91" i="2" s="1"/>
  <c r="K99" i="2"/>
  <c r="L99" i="2" s="1"/>
  <c r="K107" i="2"/>
  <c r="L107" i="2" s="1"/>
  <c r="K115" i="2"/>
  <c r="L115" i="2" s="1"/>
  <c r="K123" i="2"/>
  <c r="L123" i="2" s="1"/>
  <c r="K131" i="2"/>
  <c r="L131" i="2" s="1"/>
  <c r="K139" i="2"/>
  <c r="L139" i="2" s="1"/>
  <c r="K147" i="2"/>
  <c r="L147" i="2" s="1"/>
  <c r="K155" i="2"/>
  <c r="L155" i="2" s="1"/>
  <c r="K163" i="2"/>
  <c r="L163" i="2" s="1"/>
  <c r="K171" i="2"/>
  <c r="L171" i="2" s="1"/>
  <c r="K179" i="2"/>
  <c r="L179" i="2" s="1"/>
  <c r="K187" i="2"/>
  <c r="L187" i="2" s="1"/>
  <c r="K195" i="2"/>
  <c r="L195" i="2" s="1"/>
  <c r="K203" i="2"/>
  <c r="L203" i="2" s="1"/>
  <c r="K211" i="2"/>
  <c r="L211" i="2" s="1"/>
  <c r="K219" i="2"/>
  <c r="L219" i="2" s="1"/>
  <c r="K227" i="2"/>
  <c r="L227" i="2" s="1"/>
  <c r="K235" i="2"/>
  <c r="L235" i="2" s="1"/>
  <c r="K243" i="2"/>
  <c r="L243" i="2" s="1"/>
  <c r="K251" i="2"/>
  <c r="L251" i="2" s="1"/>
  <c r="K259" i="2"/>
  <c r="L259" i="2" s="1"/>
  <c r="K267" i="2"/>
  <c r="L267" i="2" s="1"/>
  <c r="K275" i="2"/>
  <c r="L275" i="2" s="1"/>
  <c r="K283" i="2"/>
  <c r="L283" i="2" s="1"/>
  <c r="K12" i="2"/>
  <c r="L12" i="2" s="1"/>
  <c r="K20" i="2"/>
  <c r="L20" i="2" s="1"/>
  <c r="K28" i="2"/>
  <c r="L28" i="2" s="1"/>
  <c r="K36" i="2"/>
  <c r="L36" i="2" s="1"/>
  <c r="K44" i="2"/>
  <c r="L44" i="2" s="1"/>
  <c r="K52" i="2"/>
  <c r="L52" i="2" s="1"/>
  <c r="K60" i="2"/>
  <c r="L60" i="2" s="1"/>
  <c r="K68" i="2"/>
  <c r="L68" i="2" s="1"/>
  <c r="K76" i="2"/>
  <c r="L76" i="2" s="1"/>
  <c r="K84" i="2"/>
  <c r="L84" i="2" s="1"/>
  <c r="K92" i="2"/>
  <c r="L92" i="2" s="1"/>
  <c r="K100" i="2"/>
  <c r="L100" i="2" s="1"/>
  <c r="K108" i="2"/>
  <c r="L108" i="2" s="1"/>
  <c r="K116" i="2"/>
  <c r="L116" i="2" s="1"/>
  <c r="K124" i="2"/>
  <c r="L124" i="2" s="1"/>
  <c r="K132" i="2"/>
  <c r="L132" i="2" s="1"/>
  <c r="K140" i="2"/>
  <c r="L140" i="2" s="1"/>
  <c r="K148" i="2"/>
  <c r="L148" i="2" s="1"/>
  <c r="K156" i="2"/>
  <c r="L156" i="2" s="1"/>
  <c r="K164" i="2"/>
  <c r="L164" i="2" s="1"/>
  <c r="K172" i="2"/>
  <c r="L172" i="2" s="1"/>
  <c r="K180" i="2"/>
  <c r="L180" i="2" s="1"/>
  <c r="K188" i="2"/>
  <c r="L188" i="2" s="1"/>
  <c r="K196" i="2"/>
  <c r="L196" i="2" s="1"/>
  <c r="K204" i="2"/>
  <c r="L204" i="2" s="1"/>
  <c r="K212" i="2"/>
  <c r="L212" i="2" s="1"/>
  <c r="K220" i="2"/>
  <c r="L220" i="2" s="1"/>
  <c r="K228" i="2"/>
  <c r="L228" i="2" s="1"/>
  <c r="K236" i="2"/>
  <c r="L236" i="2" s="1"/>
  <c r="K244" i="2"/>
  <c r="L244" i="2" s="1"/>
  <c r="K252" i="2"/>
  <c r="L252" i="2" s="1"/>
  <c r="K260" i="2"/>
  <c r="L260" i="2" s="1"/>
  <c r="K268" i="2"/>
  <c r="L268" i="2" s="1"/>
  <c r="K276" i="2"/>
  <c r="L276" i="2" s="1"/>
  <c r="K5" i="2"/>
  <c r="L5" i="2" s="1"/>
  <c r="K13" i="2"/>
  <c r="L13" i="2" s="1"/>
  <c r="K21" i="2"/>
  <c r="L21" i="2" s="1"/>
  <c r="K29" i="2"/>
  <c r="L29" i="2" s="1"/>
  <c r="K37" i="2"/>
  <c r="L37" i="2" s="1"/>
  <c r="K45" i="2"/>
  <c r="L45" i="2" s="1"/>
  <c r="K53" i="2"/>
  <c r="L53" i="2" s="1"/>
  <c r="K61" i="2"/>
  <c r="L61" i="2" s="1"/>
  <c r="K69" i="2"/>
  <c r="L69" i="2" s="1"/>
  <c r="K77" i="2"/>
  <c r="L77" i="2" s="1"/>
  <c r="K85" i="2"/>
  <c r="L85" i="2" s="1"/>
  <c r="K93" i="2"/>
  <c r="L93" i="2" s="1"/>
  <c r="K101" i="2"/>
  <c r="L101" i="2" s="1"/>
  <c r="K109" i="2"/>
  <c r="L109" i="2" s="1"/>
  <c r="K117" i="2"/>
  <c r="L117" i="2" s="1"/>
  <c r="K125" i="2"/>
  <c r="L125" i="2" s="1"/>
  <c r="K133" i="2"/>
  <c r="L133" i="2" s="1"/>
  <c r="K141" i="2"/>
  <c r="L141" i="2" s="1"/>
  <c r="K149" i="2"/>
  <c r="L149" i="2" s="1"/>
  <c r="K157" i="2"/>
  <c r="L157" i="2" s="1"/>
  <c r="K165" i="2"/>
  <c r="L165" i="2" s="1"/>
  <c r="K173" i="2"/>
  <c r="L173" i="2" s="1"/>
  <c r="K181" i="2"/>
  <c r="L181" i="2" s="1"/>
  <c r="K189" i="2"/>
  <c r="L189" i="2" s="1"/>
  <c r="K197" i="2"/>
  <c r="L197" i="2" s="1"/>
  <c r="K205" i="2"/>
  <c r="L205" i="2" s="1"/>
  <c r="K213" i="2"/>
  <c r="L213" i="2" s="1"/>
  <c r="K221" i="2"/>
  <c r="L221" i="2" s="1"/>
  <c r="K229" i="2"/>
  <c r="L229" i="2" s="1"/>
  <c r="K237" i="2"/>
  <c r="L237" i="2" s="1"/>
  <c r="K245" i="2"/>
  <c r="L245" i="2" s="1"/>
  <c r="K253" i="2"/>
  <c r="L253" i="2" s="1"/>
  <c r="K261" i="2"/>
  <c r="L261" i="2" s="1"/>
  <c r="K269" i="2"/>
  <c r="L269" i="2" s="1"/>
  <c r="K277" i="2"/>
  <c r="L277" i="2" s="1"/>
  <c r="K285" i="2"/>
  <c r="L285" i="2" s="1"/>
  <c r="K293" i="2"/>
  <c r="L293" i="2" s="1"/>
  <c r="K6" i="2"/>
  <c r="L6" i="2" s="1"/>
  <c r="K14" i="2"/>
  <c r="L14" i="2" s="1"/>
  <c r="K22" i="2"/>
  <c r="L22" i="2" s="1"/>
  <c r="K30" i="2"/>
  <c r="L30" i="2" s="1"/>
  <c r="K38" i="2"/>
  <c r="L38" i="2" s="1"/>
  <c r="K46" i="2"/>
  <c r="L46" i="2" s="1"/>
  <c r="K54" i="2"/>
  <c r="L54" i="2" s="1"/>
  <c r="K62" i="2"/>
  <c r="L62" i="2" s="1"/>
  <c r="K70" i="2"/>
  <c r="L70" i="2" s="1"/>
  <c r="K78" i="2"/>
  <c r="L78" i="2" s="1"/>
  <c r="K86" i="2"/>
  <c r="L86" i="2" s="1"/>
  <c r="K94" i="2"/>
  <c r="L94" i="2" s="1"/>
  <c r="K102" i="2"/>
  <c r="L102" i="2" s="1"/>
  <c r="K110" i="2"/>
  <c r="L110" i="2" s="1"/>
  <c r="K118" i="2"/>
  <c r="L118" i="2" s="1"/>
  <c r="K126" i="2"/>
  <c r="L126" i="2" s="1"/>
  <c r="K134" i="2"/>
  <c r="L134" i="2" s="1"/>
  <c r="K142" i="2"/>
  <c r="L142" i="2" s="1"/>
  <c r="K7" i="2"/>
  <c r="L7" i="2" s="1"/>
  <c r="K15" i="2"/>
  <c r="L15" i="2" s="1"/>
  <c r="K23" i="2"/>
  <c r="L23" i="2" s="1"/>
  <c r="K31" i="2"/>
  <c r="L31" i="2" s="1"/>
  <c r="K39" i="2"/>
  <c r="L39" i="2" s="1"/>
  <c r="K47" i="2"/>
  <c r="L47" i="2" s="1"/>
  <c r="K55" i="2"/>
  <c r="L55" i="2" s="1"/>
  <c r="K63" i="2"/>
  <c r="L63" i="2" s="1"/>
  <c r="K71" i="2"/>
  <c r="L71" i="2" s="1"/>
  <c r="K79" i="2"/>
  <c r="L79" i="2" s="1"/>
  <c r="K87" i="2"/>
  <c r="L87" i="2" s="1"/>
  <c r="K95" i="2"/>
  <c r="L95" i="2" s="1"/>
  <c r="K103" i="2"/>
  <c r="L103" i="2" s="1"/>
  <c r="K111" i="2"/>
  <c r="L111" i="2" s="1"/>
  <c r="K119" i="2"/>
  <c r="L119" i="2" s="1"/>
  <c r="K127" i="2"/>
  <c r="L127" i="2" s="1"/>
  <c r="K135" i="2"/>
  <c r="L135" i="2" s="1"/>
  <c r="K143" i="2"/>
  <c r="L143" i="2" s="1"/>
  <c r="K151" i="2"/>
  <c r="L151" i="2" s="1"/>
  <c r="K159" i="2"/>
  <c r="L159" i="2" s="1"/>
  <c r="K167" i="2"/>
  <c r="L167" i="2" s="1"/>
  <c r="K175" i="2"/>
  <c r="L175" i="2" s="1"/>
  <c r="K183" i="2"/>
  <c r="L183" i="2" s="1"/>
  <c r="K191" i="2"/>
  <c r="L191" i="2" s="1"/>
  <c r="K199" i="2"/>
  <c r="L199" i="2" s="1"/>
  <c r="K207" i="2"/>
  <c r="L207" i="2" s="1"/>
  <c r="K215" i="2"/>
  <c r="L215" i="2" s="1"/>
  <c r="K223" i="2"/>
  <c r="L223" i="2" s="1"/>
  <c r="K231" i="2"/>
  <c r="L231" i="2" s="1"/>
  <c r="K239" i="2"/>
  <c r="L239" i="2" s="1"/>
  <c r="K247" i="2"/>
  <c r="L247" i="2" s="1"/>
  <c r="K255" i="2"/>
  <c r="L255" i="2" s="1"/>
  <c r="K263" i="2"/>
  <c r="L263" i="2" s="1"/>
  <c r="K271" i="2"/>
  <c r="L271" i="2" s="1"/>
  <c r="K279" i="2"/>
  <c r="L279" i="2" s="1"/>
  <c r="K287" i="2"/>
  <c r="L287" i="2" s="1"/>
  <c r="K8" i="2"/>
  <c r="L8" i="2" s="1"/>
  <c r="K16" i="2"/>
  <c r="L16" i="2" s="1"/>
  <c r="K24" i="2"/>
  <c r="L24" i="2" s="1"/>
  <c r="K32" i="2"/>
  <c r="L32" i="2" s="1"/>
  <c r="K40" i="2"/>
  <c r="L40" i="2" s="1"/>
  <c r="K48" i="2"/>
  <c r="L48" i="2" s="1"/>
  <c r="K56" i="2"/>
  <c r="L56" i="2" s="1"/>
  <c r="K64" i="2"/>
  <c r="L64" i="2" s="1"/>
  <c r="K72" i="2"/>
  <c r="L72" i="2" s="1"/>
  <c r="K80" i="2"/>
  <c r="L80" i="2" s="1"/>
  <c r="K88" i="2"/>
  <c r="L88" i="2" s="1"/>
  <c r="K96" i="2"/>
  <c r="L96" i="2" s="1"/>
  <c r="K104" i="2"/>
  <c r="L104" i="2" s="1"/>
  <c r="K112" i="2"/>
  <c r="L112" i="2" s="1"/>
  <c r="K120" i="2"/>
  <c r="L120" i="2" s="1"/>
  <c r="K128" i="2"/>
  <c r="L128" i="2" s="1"/>
  <c r="K136" i="2"/>
  <c r="L136" i="2" s="1"/>
  <c r="K144" i="2"/>
  <c r="L144" i="2" s="1"/>
  <c r="K152" i="2"/>
  <c r="L152" i="2" s="1"/>
  <c r="K160" i="2"/>
  <c r="L160" i="2" s="1"/>
  <c r="K168" i="2"/>
  <c r="L168" i="2" s="1"/>
  <c r="K176" i="2"/>
  <c r="L176" i="2" s="1"/>
  <c r="K184" i="2"/>
  <c r="L184" i="2" s="1"/>
  <c r="K192" i="2"/>
  <c r="L192" i="2" s="1"/>
  <c r="K200" i="2"/>
  <c r="L200" i="2" s="1"/>
  <c r="K208" i="2"/>
  <c r="L208" i="2" s="1"/>
  <c r="K216" i="2"/>
  <c r="L216" i="2" s="1"/>
  <c r="K224" i="2"/>
  <c r="L224" i="2" s="1"/>
  <c r="K232" i="2"/>
  <c r="L232" i="2" s="1"/>
  <c r="K240" i="2"/>
  <c r="L240" i="2" s="1"/>
  <c r="K248" i="2"/>
  <c r="L248" i="2" s="1"/>
  <c r="K256" i="2"/>
  <c r="L256" i="2" s="1"/>
  <c r="K264" i="2"/>
  <c r="L264" i="2" s="1"/>
  <c r="K272" i="2"/>
  <c r="L272" i="2" s="1"/>
  <c r="K280" i="2"/>
  <c r="L280" i="2" s="1"/>
  <c r="K288" i="2"/>
  <c r="L288" i="2" s="1"/>
  <c r="K296" i="2"/>
  <c r="L296" i="2" s="1"/>
  <c r="K57" i="2"/>
  <c r="L57" i="2" s="1"/>
  <c r="K121" i="2"/>
  <c r="L121" i="2" s="1"/>
  <c r="K166" i="2"/>
  <c r="L166" i="2" s="1"/>
  <c r="K198" i="2"/>
  <c r="L198" i="2" s="1"/>
  <c r="K230" i="2"/>
  <c r="L230" i="2" s="1"/>
  <c r="K262" i="2"/>
  <c r="L262" i="2" s="1"/>
  <c r="K289" i="2"/>
  <c r="L289" i="2" s="1"/>
  <c r="K299" i="2"/>
  <c r="L299" i="2" s="1"/>
  <c r="K307" i="2"/>
  <c r="L307" i="2" s="1"/>
  <c r="K315" i="2"/>
  <c r="L315" i="2" s="1"/>
  <c r="K323" i="2"/>
  <c r="L323" i="2" s="1"/>
  <c r="K331" i="2"/>
  <c r="L331" i="2" s="1"/>
  <c r="K339" i="2"/>
  <c r="L339" i="2" s="1"/>
  <c r="K347" i="2"/>
  <c r="L347" i="2" s="1"/>
  <c r="K355" i="2"/>
  <c r="L355" i="2" s="1"/>
  <c r="K363" i="2"/>
  <c r="L363" i="2" s="1"/>
  <c r="K371" i="2"/>
  <c r="L371" i="2" s="1"/>
  <c r="K379" i="2"/>
  <c r="L379" i="2" s="1"/>
  <c r="K387" i="2"/>
  <c r="L387" i="2" s="1"/>
  <c r="K65" i="2"/>
  <c r="L65" i="2" s="1"/>
  <c r="K201" i="2"/>
  <c r="L201" i="2" s="1"/>
  <c r="K233" i="2"/>
  <c r="L233" i="2" s="1"/>
  <c r="K290" i="2"/>
  <c r="L290" i="2" s="1"/>
  <c r="K300" i="2"/>
  <c r="L300" i="2" s="1"/>
  <c r="K308" i="2"/>
  <c r="L308" i="2" s="1"/>
  <c r="K316" i="2"/>
  <c r="L316" i="2" s="1"/>
  <c r="K324" i="2"/>
  <c r="L324" i="2" s="1"/>
  <c r="K340" i="2"/>
  <c r="L340" i="2" s="1"/>
  <c r="K348" i="2"/>
  <c r="L348" i="2" s="1"/>
  <c r="K356" i="2"/>
  <c r="L356" i="2" s="1"/>
  <c r="K372" i="2"/>
  <c r="L372" i="2" s="1"/>
  <c r="K388" i="2"/>
  <c r="L388" i="2" s="1"/>
  <c r="K349" i="2"/>
  <c r="L349" i="2" s="1"/>
  <c r="K389" i="2"/>
  <c r="L389" i="2" s="1"/>
  <c r="K292" i="2"/>
  <c r="L292" i="2" s="1"/>
  <c r="K334" i="2"/>
  <c r="L334" i="2" s="1"/>
  <c r="K382" i="2"/>
  <c r="L382" i="2" s="1"/>
  <c r="K319" i="2"/>
  <c r="L319" i="2" s="1"/>
  <c r="K367" i="2"/>
  <c r="L367" i="2" s="1"/>
  <c r="K376" i="2"/>
  <c r="L376" i="2" s="1"/>
  <c r="K305" i="2"/>
  <c r="L305" i="2" s="1"/>
  <c r="K385" i="2"/>
  <c r="L385" i="2" s="1"/>
  <c r="K306" i="2"/>
  <c r="L306" i="2" s="1"/>
  <c r="K370" i="2"/>
  <c r="L370" i="2" s="1"/>
  <c r="K129" i="2"/>
  <c r="L129" i="2" s="1"/>
  <c r="K169" i="2"/>
  <c r="L169" i="2" s="1"/>
  <c r="K265" i="2"/>
  <c r="L265" i="2" s="1"/>
  <c r="K332" i="2"/>
  <c r="L332" i="2" s="1"/>
  <c r="K364" i="2"/>
  <c r="L364" i="2" s="1"/>
  <c r="K380" i="2"/>
  <c r="L380" i="2" s="1"/>
  <c r="K357" i="2"/>
  <c r="L357" i="2" s="1"/>
  <c r="K381" i="2"/>
  <c r="L381" i="2" s="1"/>
  <c r="K241" i="2"/>
  <c r="L241" i="2" s="1"/>
  <c r="K310" i="2"/>
  <c r="L310" i="2" s="1"/>
  <c r="K342" i="2"/>
  <c r="L342" i="2" s="1"/>
  <c r="K374" i="2"/>
  <c r="L374" i="2" s="1"/>
  <c r="K294" i="2"/>
  <c r="L294" i="2" s="1"/>
  <c r="K375" i="2"/>
  <c r="L375" i="2" s="1"/>
  <c r="K368" i="2"/>
  <c r="L368" i="2" s="1"/>
  <c r="K297" i="2"/>
  <c r="L297" i="2" s="1"/>
  <c r="K369" i="2"/>
  <c r="L369" i="2" s="1"/>
  <c r="K257" i="2"/>
  <c r="L257" i="2" s="1"/>
  <c r="K346" i="2"/>
  <c r="L346" i="2" s="1"/>
  <c r="K9" i="2"/>
  <c r="L9" i="2" s="1"/>
  <c r="K73" i="2"/>
  <c r="L73" i="2" s="1"/>
  <c r="K137" i="2"/>
  <c r="L137" i="2" s="1"/>
  <c r="K174" i="2"/>
  <c r="L174" i="2" s="1"/>
  <c r="K206" i="2"/>
  <c r="L206" i="2" s="1"/>
  <c r="K238" i="2"/>
  <c r="L238" i="2" s="1"/>
  <c r="K270" i="2"/>
  <c r="L270" i="2" s="1"/>
  <c r="K291" i="2"/>
  <c r="L291" i="2" s="1"/>
  <c r="K301" i="2"/>
  <c r="L301" i="2" s="1"/>
  <c r="K309" i="2"/>
  <c r="L309" i="2" s="1"/>
  <c r="K317" i="2"/>
  <c r="L317" i="2" s="1"/>
  <c r="K325" i="2"/>
  <c r="L325" i="2" s="1"/>
  <c r="K333" i="2"/>
  <c r="L333" i="2" s="1"/>
  <c r="K341" i="2"/>
  <c r="L341" i="2" s="1"/>
  <c r="K365" i="2"/>
  <c r="L365" i="2" s="1"/>
  <c r="K373" i="2"/>
  <c r="L373" i="2" s="1"/>
  <c r="K209" i="2"/>
  <c r="L209" i="2" s="1"/>
  <c r="K318" i="2"/>
  <c r="L318" i="2" s="1"/>
  <c r="K350" i="2"/>
  <c r="L350" i="2" s="1"/>
  <c r="K366" i="2"/>
  <c r="L366" i="2" s="1"/>
  <c r="K4" i="2"/>
  <c r="K327" i="2"/>
  <c r="L327" i="2" s="1"/>
  <c r="K343" i="2"/>
  <c r="L343" i="2" s="1"/>
  <c r="K359" i="2"/>
  <c r="L359" i="2" s="1"/>
  <c r="K344" i="2"/>
  <c r="L344" i="2" s="1"/>
  <c r="K17" i="2"/>
  <c r="L17" i="2" s="1"/>
  <c r="K81" i="2"/>
  <c r="L81" i="2" s="1"/>
  <c r="K145" i="2"/>
  <c r="L145" i="2" s="1"/>
  <c r="K177" i="2"/>
  <c r="L177" i="2" s="1"/>
  <c r="K273" i="2"/>
  <c r="L273" i="2" s="1"/>
  <c r="K302" i="2"/>
  <c r="L302" i="2" s="1"/>
  <c r="K326" i="2"/>
  <c r="L326" i="2" s="1"/>
  <c r="K358" i="2"/>
  <c r="L358" i="2" s="1"/>
  <c r="K303" i="2"/>
  <c r="L303" i="2" s="1"/>
  <c r="K383" i="2"/>
  <c r="L383" i="2" s="1"/>
  <c r="K284" i="2"/>
  <c r="L284" i="2" s="1"/>
  <c r="K345" i="2"/>
  <c r="L345" i="2" s="1"/>
  <c r="K113" i="2"/>
  <c r="L113" i="2" s="1"/>
  <c r="K286" i="2"/>
  <c r="L286" i="2" s="1"/>
  <c r="K314" i="2"/>
  <c r="L314" i="2" s="1"/>
  <c r="K354" i="2"/>
  <c r="L354" i="2" s="1"/>
  <c r="K378" i="2"/>
  <c r="L378" i="2" s="1"/>
  <c r="K25" i="2"/>
  <c r="L25" i="2" s="1"/>
  <c r="K89" i="2"/>
  <c r="L89" i="2" s="1"/>
  <c r="K150" i="2"/>
  <c r="L150" i="2" s="1"/>
  <c r="K182" i="2"/>
  <c r="L182" i="2" s="1"/>
  <c r="K214" i="2"/>
  <c r="L214" i="2" s="1"/>
  <c r="K246" i="2"/>
  <c r="L246" i="2" s="1"/>
  <c r="K278" i="2"/>
  <c r="L278" i="2" s="1"/>
  <c r="K311" i="2"/>
  <c r="L311" i="2" s="1"/>
  <c r="K335" i="2"/>
  <c r="L335" i="2" s="1"/>
  <c r="K351" i="2"/>
  <c r="L351" i="2" s="1"/>
  <c r="K360" i="2"/>
  <c r="L360" i="2" s="1"/>
  <c r="K329" i="2"/>
  <c r="L329" i="2" s="1"/>
  <c r="K337" i="2"/>
  <c r="L337" i="2" s="1"/>
  <c r="K377" i="2"/>
  <c r="L377" i="2" s="1"/>
  <c r="K161" i="2"/>
  <c r="L161" i="2" s="1"/>
  <c r="K322" i="2"/>
  <c r="L322" i="2" s="1"/>
  <c r="K33" i="2"/>
  <c r="L33" i="2" s="1"/>
  <c r="K97" i="2"/>
  <c r="L97" i="2" s="1"/>
  <c r="K153" i="2"/>
  <c r="L153" i="2" s="1"/>
  <c r="K185" i="2"/>
  <c r="L185" i="2" s="1"/>
  <c r="K217" i="2"/>
  <c r="L217" i="2" s="1"/>
  <c r="K249" i="2"/>
  <c r="L249" i="2" s="1"/>
  <c r="K281" i="2"/>
  <c r="L281" i="2" s="1"/>
  <c r="K295" i="2"/>
  <c r="L295" i="2" s="1"/>
  <c r="K304" i="2"/>
  <c r="L304" i="2" s="1"/>
  <c r="K312" i="2"/>
  <c r="L312" i="2" s="1"/>
  <c r="K320" i="2"/>
  <c r="L320" i="2" s="1"/>
  <c r="K328" i="2"/>
  <c r="L328" i="2" s="1"/>
  <c r="K336" i="2"/>
  <c r="L336" i="2" s="1"/>
  <c r="K352" i="2"/>
  <c r="L352" i="2" s="1"/>
  <c r="K384" i="2"/>
  <c r="L384" i="2" s="1"/>
  <c r="K313" i="2"/>
  <c r="L313" i="2" s="1"/>
  <c r="K361" i="2"/>
  <c r="L361" i="2" s="1"/>
  <c r="K225" i="2"/>
  <c r="L225" i="2" s="1"/>
  <c r="K338" i="2"/>
  <c r="L338" i="2" s="1"/>
  <c r="K41" i="2"/>
  <c r="L41" i="2" s="1"/>
  <c r="K105" i="2"/>
  <c r="L105" i="2" s="1"/>
  <c r="K158" i="2"/>
  <c r="L158" i="2" s="1"/>
  <c r="K190" i="2"/>
  <c r="L190" i="2" s="1"/>
  <c r="K222" i="2"/>
  <c r="L222" i="2" s="1"/>
  <c r="K254" i="2"/>
  <c r="L254" i="2" s="1"/>
  <c r="K321" i="2"/>
  <c r="L321" i="2" s="1"/>
  <c r="K353" i="2"/>
  <c r="L353" i="2" s="1"/>
  <c r="K49" i="2"/>
  <c r="L49" i="2" s="1"/>
  <c r="K193" i="2"/>
  <c r="L193" i="2" s="1"/>
  <c r="K298" i="2"/>
  <c r="L298" i="2" s="1"/>
  <c r="K330" i="2"/>
  <c r="L330" i="2" s="1"/>
  <c r="K362" i="2"/>
  <c r="L362" i="2" s="1"/>
  <c r="K386" i="2"/>
  <c r="L386" i="2" s="1"/>
  <c r="L4" i="2" l="1"/>
  <c r="L1" i="2" s="1"/>
  <c r="K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159" authorId="0" shapeId="0" xr:uid="{AD6602E2-3B76-46D2-BBD0-A635488E3A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manually entered to avoid n/a
</t>
        </r>
      </text>
    </comment>
  </commentList>
</comments>
</file>

<file path=xl/sharedStrings.xml><?xml version="1.0" encoding="utf-8"?>
<sst xmlns="http://schemas.openxmlformats.org/spreadsheetml/2006/main" count="3162" uniqueCount="1355">
  <si>
    <t>Row Labels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</si>
  <si>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</si>
  <si>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</si>
  <si>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</si>
  <si>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</si>
  <si>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</si>
  <si>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</si>
  <si>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</si>
  <si>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</si>
  <si>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</si>
  <si>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</si>
  <si>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</si>
  <si>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</si>
  <si>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</si>
  <si>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>Grand Total</t>
  </si>
  <si>
    <t>Ownership Type</t>
  </si>
  <si>
    <t>Rural Hospital Designation</t>
  </si>
  <si>
    <t>Hospital Name</t>
  </si>
  <si>
    <t>Hospital County</t>
  </si>
  <si>
    <t>SDA by County</t>
  </si>
  <si>
    <t>Federal Match Rate:</t>
  </si>
  <si>
    <t>State Match Rate:</t>
  </si>
  <si>
    <t>020811801</t>
  </si>
  <si>
    <t>Rural Hospital</t>
  </si>
  <si>
    <t>CHRISTUS Spohn Hospital Beeville</t>
  </si>
  <si>
    <t>Bee</t>
  </si>
  <si>
    <t>Yes</t>
  </si>
  <si>
    <t>020817501</t>
  </si>
  <si>
    <t>HCA Houston Healthcare Southeast</t>
  </si>
  <si>
    <t>020834001</t>
  </si>
  <si>
    <t>Memorial Hermann Hospital System</t>
  </si>
  <si>
    <t>020841501</t>
  </si>
  <si>
    <t>HCA Houston Healthcare Conroe</t>
  </si>
  <si>
    <t>Montgomery</t>
  </si>
  <si>
    <t>020844903</t>
  </si>
  <si>
    <t>CHRISTUS Santa Rosa Health Care Corporation</t>
  </si>
  <si>
    <t>020908201</t>
  </si>
  <si>
    <t>Texas Health Presbyterian Hospital Dallas</t>
  </si>
  <si>
    <t>020934801</t>
  </si>
  <si>
    <t>Memorial Hermann Memorial City Medical Center</t>
  </si>
  <si>
    <t>020943901</t>
  </si>
  <si>
    <t>020947001</t>
  </si>
  <si>
    <t>Cameron</t>
  </si>
  <si>
    <t>020950401</t>
  </si>
  <si>
    <t>020957901</t>
  </si>
  <si>
    <t>Williamson</t>
  </si>
  <si>
    <t>020966001</t>
  </si>
  <si>
    <t>Rockwall</t>
  </si>
  <si>
    <t>020967802</t>
  </si>
  <si>
    <t>Texas Health Presbyterian Hospital Denton</t>
  </si>
  <si>
    <t>Denton</t>
  </si>
  <si>
    <t>020973601</t>
  </si>
  <si>
    <t>Bay Area Healthcare Group Ltd</t>
  </si>
  <si>
    <t>020976902</t>
  </si>
  <si>
    <t>Bowie</t>
  </si>
  <si>
    <t>020977701</t>
  </si>
  <si>
    <t>Texas Orthopedic Hospital</t>
  </si>
  <si>
    <t>020979302</t>
  </si>
  <si>
    <t>020982701</t>
  </si>
  <si>
    <t>Texas Health Presbyterian Hospital Allen</t>
  </si>
  <si>
    <t>Collin</t>
  </si>
  <si>
    <t>020988401</t>
  </si>
  <si>
    <t>Sweeny Community Hospital</t>
  </si>
  <si>
    <t>Brazoria</t>
  </si>
  <si>
    <t>020989201</t>
  </si>
  <si>
    <t>North Runnels County Hospital</t>
  </si>
  <si>
    <t>Runnels</t>
  </si>
  <si>
    <t>020990001</t>
  </si>
  <si>
    <t>Madison St. Joseph Health Center</t>
  </si>
  <si>
    <t>Madison</t>
  </si>
  <si>
    <t>020991801</t>
  </si>
  <si>
    <t>Refugio County Memorial Hospital</t>
  </si>
  <si>
    <t>Refugio</t>
  </si>
  <si>
    <t>020992601</t>
  </si>
  <si>
    <t>Stonewall Memorial Hospital District</t>
  </si>
  <si>
    <t>Stonewall</t>
  </si>
  <si>
    <t>020993401</t>
  </si>
  <si>
    <t>Chambers</t>
  </si>
  <si>
    <t>021184901</t>
  </si>
  <si>
    <t>Cook Children's Medical Center</t>
  </si>
  <si>
    <t>021187203</t>
  </si>
  <si>
    <t>Hosp - State</t>
  </si>
  <si>
    <t>021189801</t>
  </si>
  <si>
    <t>Millwood Hospital</t>
  </si>
  <si>
    <t>021194801</t>
  </si>
  <si>
    <t>021195501</t>
  </si>
  <si>
    <t>Wichita</t>
  </si>
  <si>
    <t>021196301</t>
  </si>
  <si>
    <t>Wilbarger</t>
  </si>
  <si>
    <t>021203701</t>
  </si>
  <si>
    <t>Cypress Creek Hospital Inc</t>
  </si>
  <si>
    <t>021219301</t>
  </si>
  <si>
    <t>021240902</t>
  </si>
  <si>
    <t>Laurel Ridge Treatment Center</t>
  </si>
  <si>
    <t>083290905</t>
  </si>
  <si>
    <t>Bellville Medical Center</t>
  </si>
  <si>
    <t>Austin</t>
  </si>
  <si>
    <t>088189803</t>
  </si>
  <si>
    <t>Throckmorton County Memorial Hospital</t>
  </si>
  <si>
    <t>Throckmorton</t>
  </si>
  <si>
    <t>091770005</t>
  </si>
  <si>
    <t>Concho County Hospital</t>
  </si>
  <si>
    <t>Concho</t>
  </si>
  <si>
    <t>094092602</t>
  </si>
  <si>
    <t>The University of Texas Medical Branch at Galveston</t>
  </si>
  <si>
    <t>Galveston</t>
  </si>
  <si>
    <t>094105602</t>
  </si>
  <si>
    <t>094108002</t>
  </si>
  <si>
    <t>CHRISTUS Mother Frances Hospital - Tyler</t>
  </si>
  <si>
    <t>Smith</t>
  </si>
  <si>
    <t>094109802</t>
  </si>
  <si>
    <t>El Paso Healthcare System, Ltd.</t>
  </si>
  <si>
    <t>094113001</t>
  </si>
  <si>
    <t>094117105</t>
  </si>
  <si>
    <t>Hansford County Hospital District</t>
  </si>
  <si>
    <t>Hansford</t>
  </si>
  <si>
    <t>094118902</t>
  </si>
  <si>
    <t>Detar Hospital</t>
  </si>
  <si>
    <t>Victoria</t>
  </si>
  <si>
    <t>094119702</t>
  </si>
  <si>
    <t>Bell</t>
  </si>
  <si>
    <t>094121303</t>
  </si>
  <si>
    <t>Memorial Hospital</t>
  </si>
  <si>
    <t>Gaines</t>
  </si>
  <si>
    <t>094129604</t>
  </si>
  <si>
    <t>Moore</t>
  </si>
  <si>
    <t>094138703</t>
  </si>
  <si>
    <t>Clay County Memorial Hospital</t>
  </si>
  <si>
    <t>Clay</t>
  </si>
  <si>
    <t>094140302</t>
  </si>
  <si>
    <t>Texas Health Presbyterian Hospital Kaufman</t>
  </si>
  <si>
    <t>Kaufman</t>
  </si>
  <si>
    <t>094141105</t>
  </si>
  <si>
    <t>Crosbyton Clinic Hospital</t>
  </si>
  <si>
    <t>Crosby</t>
  </si>
  <si>
    <t>094148602</t>
  </si>
  <si>
    <t>Baptist Hospitals Of Southeast Texas</t>
  </si>
  <si>
    <t>094151004</t>
  </si>
  <si>
    <t>Ascension Seton</t>
  </si>
  <si>
    <t>Burnet</t>
  </si>
  <si>
    <t>094152803</t>
  </si>
  <si>
    <t>Cochran</t>
  </si>
  <si>
    <t>094153604</t>
  </si>
  <si>
    <t>Caldwell</t>
  </si>
  <si>
    <t>094154402</t>
  </si>
  <si>
    <t>Methodist Healthcare System Of San Antonio</t>
  </si>
  <si>
    <t>094160103</t>
  </si>
  <si>
    <t>094164302</t>
  </si>
  <si>
    <t>Woodland Heights Medical Center</t>
  </si>
  <si>
    <t>Angelina</t>
  </si>
  <si>
    <t>094172602</t>
  </si>
  <si>
    <t>Upton</t>
  </si>
  <si>
    <t>094178302</t>
  </si>
  <si>
    <t>Lake Granbury Hospital</t>
  </si>
  <si>
    <t>Hood</t>
  </si>
  <si>
    <t>094180903</t>
  </si>
  <si>
    <t>Lynn County Hospital District</t>
  </si>
  <si>
    <t>Lynn</t>
  </si>
  <si>
    <t>094186602</t>
  </si>
  <si>
    <t>Webb</t>
  </si>
  <si>
    <t>094187402</t>
  </si>
  <si>
    <t>094192402</t>
  </si>
  <si>
    <t>094193202</t>
  </si>
  <si>
    <t>094207002</t>
  </si>
  <si>
    <t>Texas Health Presbyterian Hospital Plano</t>
  </si>
  <si>
    <t>094216103</t>
  </si>
  <si>
    <t>094219503</t>
  </si>
  <si>
    <t>Methodist Sugar Land Hospital</t>
  </si>
  <si>
    <t>Fort Bend</t>
  </si>
  <si>
    <t>094222903</t>
  </si>
  <si>
    <t>CHRISTUS Spohn Hospital Alice</t>
  </si>
  <si>
    <t>Jim Wells</t>
  </si>
  <si>
    <t>094224503</t>
  </si>
  <si>
    <t>Brewster</t>
  </si>
  <si>
    <t>109588703</t>
  </si>
  <si>
    <t>Hemphill County Hospital District</t>
  </si>
  <si>
    <t>Hemphill</t>
  </si>
  <si>
    <t>109966502</t>
  </si>
  <si>
    <t>McLennan</t>
  </si>
  <si>
    <t>110803703</t>
  </si>
  <si>
    <t>Maverick</t>
  </si>
  <si>
    <t>110839103</t>
  </si>
  <si>
    <t>Longview Regional Medical Center</t>
  </si>
  <si>
    <t>Gregg</t>
  </si>
  <si>
    <t>110856504</t>
  </si>
  <si>
    <t>Olney Hamilton Hospital District</t>
  </si>
  <si>
    <t>Young</t>
  </si>
  <si>
    <t>111829102</t>
  </si>
  <si>
    <t>Ascension Providence</t>
  </si>
  <si>
    <t>111905902</t>
  </si>
  <si>
    <t>111915801</t>
  </si>
  <si>
    <t>Parkview Regional Hospital</t>
  </si>
  <si>
    <t>Limestone</t>
  </si>
  <si>
    <t>112667403</t>
  </si>
  <si>
    <t>CHRISTUS Good Shepherd Health System</t>
  </si>
  <si>
    <t>112671602</t>
  </si>
  <si>
    <t>112672402</t>
  </si>
  <si>
    <t>The University Of Texas Md Anderson Cancer Center</t>
  </si>
  <si>
    <t>112673204</t>
  </si>
  <si>
    <t>Yoakum Community Hospital</t>
  </si>
  <si>
    <t>Lavaca</t>
  </si>
  <si>
    <t>112677302</t>
  </si>
  <si>
    <t>Texas Health Harris Methodist Hospital Fort Worth</t>
  </si>
  <si>
    <t>112679902</t>
  </si>
  <si>
    <t>Mission Hospital, Inc.</t>
  </si>
  <si>
    <t>112684904</t>
  </si>
  <si>
    <t>Reeves County Hospital District</t>
  </si>
  <si>
    <t>Reeves</t>
  </si>
  <si>
    <t>112688004</t>
  </si>
  <si>
    <t>Frio Hospital Association</t>
  </si>
  <si>
    <t>Frio</t>
  </si>
  <si>
    <t>112692202</t>
  </si>
  <si>
    <t>Fisher County Hospital District</t>
  </si>
  <si>
    <t>Fisher</t>
  </si>
  <si>
    <t>112697102</t>
  </si>
  <si>
    <t>Polk</t>
  </si>
  <si>
    <t>112698903</t>
  </si>
  <si>
    <t>112701102</t>
  </si>
  <si>
    <t>Navarro Regional Hospital</t>
  </si>
  <si>
    <t>Navarro</t>
  </si>
  <si>
    <t>112702904</t>
  </si>
  <si>
    <t>Haskell County Hospital District</t>
  </si>
  <si>
    <t>Haskell</t>
  </si>
  <si>
    <t>112704504</t>
  </si>
  <si>
    <t>Ochiltree</t>
  </si>
  <si>
    <t>112706003</t>
  </si>
  <si>
    <t>Jasper</t>
  </si>
  <si>
    <t>112707808</t>
  </si>
  <si>
    <t>Wilbarger County Hospital District</t>
  </si>
  <si>
    <t>112711003</t>
  </si>
  <si>
    <t>Odessa Regional Medical Center</t>
  </si>
  <si>
    <t>Ector</t>
  </si>
  <si>
    <t>112712802</t>
  </si>
  <si>
    <t>The Woman's Hospital of Texas</t>
  </si>
  <si>
    <t>112716902</t>
  </si>
  <si>
    <t>112717702</t>
  </si>
  <si>
    <t>112724302</t>
  </si>
  <si>
    <t>HCA Houston Healthcare Kingwood</t>
  </si>
  <si>
    <t>112725003</t>
  </si>
  <si>
    <t>Burleson St. Joseph Health Center</t>
  </si>
  <si>
    <t>Burleson</t>
  </si>
  <si>
    <t>112728403</t>
  </si>
  <si>
    <t>General Hospital</t>
  </si>
  <si>
    <t>Pecos</t>
  </si>
  <si>
    <t>112742503</t>
  </si>
  <si>
    <t>Clarity Child Guidance Center</t>
  </si>
  <si>
    <t>112745802</t>
  </si>
  <si>
    <t>River Crest Hospital</t>
  </si>
  <si>
    <t>Tom Green</t>
  </si>
  <si>
    <t>112746602</t>
  </si>
  <si>
    <t>Glen Oaks Hospital</t>
  </si>
  <si>
    <t>Hunt</t>
  </si>
  <si>
    <t>112751605</t>
  </si>
  <si>
    <t>119874904</t>
  </si>
  <si>
    <t>Jack County Hospital District</t>
  </si>
  <si>
    <t>Jack</t>
  </si>
  <si>
    <t>119877204</t>
  </si>
  <si>
    <t>Val Verde Hospital Corporation</t>
  </si>
  <si>
    <t>Val Verde</t>
  </si>
  <si>
    <t>120726804</t>
  </si>
  <si>
    <t>120745806</t>
  </si>
  <si>
    <t>Muenster Hospital District</t>
  </si>
  <si>
    <t>Cooke</t>
  </si>
  <si>
    <t>121053605</t>
  </si>
  <si>
    <t>Knox County Hospital District</t>
  </si>
  <si>
    <t>Knox</t>
  </si>
  <si>
    <t>121692107</t>
  </si>
  <si>
    <t>Hardeman County Memorial Hospital</t>
  </si>
  <si>
    <t>Hardeman</t>
  </si>
  <si>
    <t>121775403</t>
  </si>
  <si>
    <t>121776205</t>
  </si>
  <si>
    <t>121781205</t>
  </si>
  <si>
    <t>Sutton County Hospital District</t>
  </si>
  <si>
    <t>Sutton</t>
  </si>
  <si>
    <t>121782009</t>
  </si>
  <si>
    <t>Uvalde County Hospital Authority</t>
  </si>
  <si>
    <t>Uvalde</t>
  </si>
  <si>
    <t>121785303</t>
  </si>
  <si>
    <t>Gonzales Healthcare Systems</t>
  </si>
  <si>
    <t>Gonzales</t>
  </si>
  <si>
    <t>121787905</t>
  </si>
  <si>
    <t>North Wheeler County Hospital District</t>
  </si>
  <si>
    <t>Wheeler</t>
  </si>
  <si>
    <t>121794503</t>
  </si>
  <si>
    <t>Texas Health Harris Methodist Hospital Stephenvill</t>
  </si>
  <si>
    <t>Erath</t>
  </si>
  <si>
    <t>121799406</t>
  </si>
  <si>
    <t>Rankin County Hospital District</t>
  </si>
  <si>
    <t>121806703</t>
  </si>
  <si>
    <t>Reagan Hospital District</t>
  </si>
  <si>
    <t>Reagan</t>
  </si>
  <si>
    <t>121807504</t>
  </si>
  <si>
    <t>HCA Houston Healthcare Clear Lake</t>
  </si>
  <si>
    <t>121808305</t>
  </si>
  <si>
    <t>Jackson County Hospital District</t>
  </si>
  <si>
    <t>Jackson</t>
  </si>
  <si>
    <t>121816602</t>
  </si>
  <si>
    <t>Palestine Regional Medical Center</t>
  </si>
  <si>
    <t>Anderson</t>
  </si>
  <si>
    <t>121822403</t>
  </si>
  <si>
    <t>Ennis Regional Medical Center</t>
  </si>
  <si>
    <t>Ellis</t>
  </si>
  <si>
    <t>121829905</t>
  </si>
  <si>
    <t>126667806</t>
  </si>
  <si>
    <t>Floyd</t>
  </si>
  <si>
    <t>126675104</t>
  </si>
  <si>
    <t>Tarrant County Hospital District</t>
  </si>
  <si>
    <t>126679303</t>
  </si>
  <si>
    <t>126840107</t>
  </si>
  <si>
    <t>Preferred Hospital Leasing Inc</t>
  </si>
  <si>
    <t>Collingsworth</t>
  </si>
  <si>
    <t>127262703</t>
  </si>
  <si>
    <t>127263503</t>
  </si>
  <si>
    <t>Hale</t>
  </si>
  <si>
    <t>127267603</t>
  </si>
  <si>
    <t>St. Joseph Regional Health Center</t>
  </si>
  <si>
    <t>Brazos</t>
  </si>
  <si>
    <t>127294003</t>
  </si>
  <si>
    <t>Sid Peterson Memorial Hospital</t>
  </si>
  <si>
    <t>Kerr</t>
  </si>
  <si>
    <t>127295703</t>
  </si>
  <si>
    <t>Dallas County Hospital District</t>
  </si>
  <si>
    <t>127298107</t>
  </si>
  <si>
    <t>Andrews County Hospital District</t>
  </si>
  <si>
    <t>Andrews</t>
  </si>
  <si>
    <t>127300503</t>
  </si>
  <si>
    <t>127301306</t>
  </si>
  <si>
    <t>CHRISTUS Mother Frances Hospital - Winnsboro</t>
  </si>
  <si>
    <t>Wood</t>
  </si>
  <si>
    <t>127303903</t>
  </si>
  <si>
    <t>127304703</t>
  </si>
  <si>
    <t>Texas Health Harris Methodist Hospital Azle</t>
  </si>
  <si>
    <t>127310404</t>
  </si>
  <si>
    <t>Nocona General Hospital</t>
  </si>
  <si>
    <t>Montague</t>
  </si>
  <si>
    <t>127311205</t>
  </si>
  <si>
    <t>127313803</t>
  </si>
  <si>
    <t>Lamb</t>
  </si>
  <si>
    <t>127319504</t>
  </si>
  <si>
    <t>127320302</t>
  </si>
  <si>
    <t>130089906</t>
  </si>
  <si>
    <t>Ballinger Memorial Hospital</t>
  </si>
  <si>
    <t>130601104</t>
  </si>
  <si>
    <t>130605205</t>
  </si>
  <si>
    <t>Nacogdoches Medical Center</t>
  </si>
  <si>
    <t>Nacogdoches</t>
  </si>
  <si>
    <t>130606006</t>
  </si>
  <si>
    <t>Decatur Hospital Authority</t>
  </si>
  <si>
    <t>Wise</t>
  </si>
  <si>
    <t>130614405</t>
  </si>
  <si>
    <t>Texas Health Arlington Memorial Hospital</t>
  </si>
  <si>
    <t>130616909</t>
  </si>
  <si>
    <t>130618504</t>
  </si>
  <si>
    <t>Terry</t>
  </si>
  <si>
    <t>130734007</t>
  </si>
  <si>
    <t>Memorial Medical Center San Augustine</t>
  </si>
  <si>
    <t>San Augustine</t>
  </si>
  <si>
    <t>130826407</t>
  </si>
  <si>
    <t>Dallam Hartley Counties Hospital District</t>
  </si>
  <si>
    <t>Dallam</t>
  </si>
  <si>
    <t>130959304</t>
  </si>
  <si>
    <t>Matagorda County Hospital District</t>
  </si>
  <si>
    <t>Matagorda</t>
  </si>
  <si>
    <t>131036903</t>
  </si>
  <si>
    <t>Texas Health Harris Methodist Hospital Cleburne</t>
  </si>
  <si>
    <t>Johnson</t>
  </si>
  <si>
    <t>131038504</t>
  </si>
  <si>
    <t>132812205</t>
  </si>
  <si>
    <t>133244705</t>
  </si>
  <si>
    <t>Nolan County Hospital District</t>
  </si>
  <si>
    <t>Nolan</t>
  </si>
  <si>
    <t>133245406</t>
  </si>
  <si>
    <t>133250406</t>
  </si>
  <si>
    <t>Childress County Hospital District</t>
  </si>
  <si>
    <t>Childress</t>
  </si>
  <si>
    <t>425956601</t>
  </si>
  <si>
    <t>133258705</t>
  </si>
  <si>
    <t>Methodist Hospital Levelland</t>
  </si>
  <si>
    <t>Hockley</t>
  </si>
  <si>
    <t>133331202</t>
  </si>
  <si>
    <t>Cherokee</t>
  </si>
  <si>
    <t>133355104</t>
  </si>
  <si>
    <t>Harris County Hospital District</t>
  </si>
  <si>
    <t>133367611</t>
  </si>
  <si>
    <t>Falls</t>
  </si>
  <si>
    <t>133544006</t>
  </si>
  <si>
    <t>Deaf Smith County Hospital District</t>
  </si>
  <si>
    <t>Deaf Smith</t>
  </si>
  <si>
    <t>134772611</t>
  </si>
  <si>
    <t>Coryell County Memorial Hospital Authority</t>
  </si>
  <si>
    <t>Coryell</t>
  </si>
  <si>
    <t>135032405</t>
  </si>
  <si>
    <t>Methodist Hospitals Of Dallas</t>
  </si>
  <si>
    <t>135033210</t>
  </si>
  <si>
    <t>Columbus Community Hospital</t>
  </si>
  <si>
    <t>Colorado</t>
  </si>
  <si>
    <t>135034009</t>
  </si>
  <si>
    <t>Electra Hospital District</t>
  </si>
  <si>
    <t>135035706</t>
  </si>
  <si>
    <t>Knapp Medical Center</t>
  </si>
  <si>
    <t>135036506</t>
  </si>
  <si>
    <t>Baylor All Saints Medical Center</t>
  </si>
  <si>
    <t>135151206</t>
  </si>
  <si>
    <t>Wilson County Memorial Hospital District</t>
  </si>
  <si>
    <t>Wilson</t>
  </si>
  <si>
    <t>135223905</t>
  </si>
  <si>
    <t>135225404</t>
  </si>
  <si>
    <t>135226205</t>
  </si>
  <si>
    <t>Scott &amp; White Hospital - Brenham</t>
  </si>
  <si>
    <t>Washington</t>
  </si>
  <si>
    <t>135233809</t>
  </si>
  <si>
    <t>Lavaca Hospital District</t>
  </si>
  <si>
    <t>135235306</t>
  </si>
  <si>
    <t>Ector County Hospital District</t>
  </si>
  <si>
    <t>135237906</t>
  </si>
  <si>
    <t>136141205</t>
  </si>
  <si>
    <t>Bexar County Hospital District</t>
  </si>
  <si>
    <t>136142011</t>
  </si>
  <si>
    <t>Castro County Hospital District</t>
  </si>
  <si>
    <t>Castro</t>
  </si>
  <si>
    <t>136143806</t>
  </si>
  <si>
    <t>Midland</t>
  </si>
  <si>
    <t>136145310</t>
  </si>
  <si>
    <t>Martin County Hospital District</t>
  </si>
  <si>
    <t>Martin</t>
  </si>
  <si>
    <t>136325111</t>
  </si>
  <si>
    <t>Mitchell County Hospital District</t>
  </si>
  <si>
    <t>Mitchell</t>
  </si>
  <si>
    <t>136326908</t>
  </si>
  <si>
    <t>Texas Health Harris Methodist Hospital Hurst-Eules</t>
  </si>
  <si>
    <t>136327710</t>
  </si>
  <si>
    <t>Scott &amp; White Hospital - Taylor</t>
  </si>
  <si>
    <t>136330112</t>
  </si>
  <si>
    <t>Scurry County Hospital District</t>
  </si>
  <si>
    <t>Scurry</t>
  </si>
  <si>
    <t>136331910</t>
  </si>
  <si>
    <t>Ward</t>
  </si>
  <si>
    <t>136332705</t>
  </si>
  <si>
    <t>Starr</t>
  </si>
  <si>
    <t>136381405</t>
  </si>
  <si>
    <t>Tyler County Hospital</t>
  </si>
  <si>
    <t>Tyler</t>
  </si>
  <si>
    <t>136412710</t>
  </si>
  <si>
    <t>Karnes County Hospital District</t>
  </si>
  <si>
    <t>Karnes</t>
  </si>
  <si>
    <t>136430906</t>
  </si>
  <si>
    <t>Hill Country Memorial Hospital</t>
  </si>
  <si>
    <t>Gillespie</t>
  </si>
  <si>
    <t>136436606</t>
  </si>
  <si>
    <t>Kleberg</t>
  </si>
  <si>
    <t>136491104</t>
  </si>
  <si>
    <t>Texas Vista Medical Center</t>
  </si>
  <si>
    <t>136492909</t>
  </si>
  <si>
    <t>Sunrise Canyon Hospital</t>
  </si>
  <si>
    <t>137074409</t>
  </si>
  <si>
    <t>Eastland Memorial Hospital District</t>
  </si>
  <si>
    <t>Eastland</t>
  </si>
  <si>
    <t>137226005</t>
  </si>
  <si>
    <t>Shannon Medical Center</t>
  </si>
  <si>
    <t>137227806</t>
  </si>
  <si>
    <t>Yoakum County Hospital</t>
  </si>
  <si>
    <t>Yoakum</t>
  </si>
  <si>
    <t>137245009</t>
  </si>
  <si>
    <t>Northwest Texas Health Care System</t>
  </si>
  <si>
    <t>Potter</t>
  </si>
  <si>
    <t>137249208</t>
  </si>
  <si>
    <t>137265806</t>
  </si>
  <si>
    <t>137343308</t>
  </si>
  <si>
    <t>Parmer County Community Hospital</t>
  </si>
  <si>
    <t>Parmer</t>
  </si>
  <si>
    <t>137805107</t>
  </si>
  <si>
    <t>Memorial Hermann Texas Medical Center</t>
  </si>
  <si>
    <t>137907508</t>
  </si>
  <si>
    <t>137909111</t>
  </si>
  <si>
    <t>Memorial Medical Center</t>
  </si>
  <si>
    <t>Calhoun</t>
  </si>
  <si>
    <t>137918204</t>
  </si>
  <si>
    <t>Howard</t>
  </si>
  <si>
    <t>137919003</t>
  </si>
  <si>
    <t>137949705</t>
  </si>
  <si>
    <t>The Methodist Hospital</t>
  </si>
  <si>
    <t>137962006</t>
  </si>
  <si>
    <t>San Jacinto Methodist Hospital</t>
  </si>
  <si>
    <t>137999206</t>
  </si>
  <si>
    <t>Lubbock County Hospital District</t>
  </si>
  <si>
    <t>138296208</t>
  </si>
  <si>
    <t>CHRISTUS Health Southeast Texas</t>
  </si>
  <si>
    <t>138353107</t>
  </si>
  <si>
    <t>Baylor County Hospital District</t>
  </si>
  <si>
    <t>Baylor</t>
  </si>
  <si>
    <t>138411709</t>
  </si>
  <si>
    <t>Guadalupe</t>
  </si>
  <si>
    <t>138706004</t>
  </si>
  <si>
    <t>138910807</t>
  </si>
  <si>
    <t>138911619</t>
  </si>
  <si>
    <t>Cuero Regional Hospital</t>
  </si>
  <si>
    <t>138913209</t>
  </si>
  <si>
    <t>Titus County Memorial Hospital District</t>
  </si>
  <si>
    <t>Titus</t>
  </si>
  <si>
    <t>138950412</t>
  </si>
  <si>
    <t>Palo Pinto County Hospital District</t>
  </si>
  <si>
    <t>Palo Pinto</t>
  </si>
  <si>
    <t>138951211</t>
  </si>
  <si>
    <t>El Paso County Hospital District</t>
  </si>
  <si>
    <t>138962907</t>
  </si>
  <si>
    <t>Hillcrest Baptist Medical Center</t>
  </si>
  <si>
    <t>139135109</t>
  </si>
  <si>
    <t>Texas Children's Hospital</t>
  </si>
  <si>
    <t>139172412</t>
  </si>
  <si>
    <t>139485012</t>
  </si>
  <si>
    <t>Baylor University Medical Center</t>
  </si>
  <si>
    <t>140713201</t>
  </si>
  <si>
    <t>Methodist Willowbrook Hospital</t>
  </si>
  <si>
    <t>140714001</t>
  </si>
  <si>
    <t>South Limestone Hospital District</t>
  </si>
  <si>
    <t>141858401</t>
  </si>
  <si>
    <t>CHRISTUS Mother Frances Hospital - Jacksonville</t>
  </si>
  <si>
    <t>146021401</t>
  </si>
  <si>
    <t>Memorial Hermann Sugar Land Hospital</t>
  </si>
  <si>
    <t>146509801</t>
  </si>
  <si>
    <t>Memorial Hermann Katy Hospital</t>
  </si>
  <si>
    <t>147918003</t>
  </si>
  <si>
    <t>Grimes</t>
  </si>
  <si>
    <t>148698701</t>
  </si>
  <si>
    <t>Winnie Community Hospital</t>
  </si>
  <si>
    <t>149073203</t>
  </si>
  <si>
    <t>Lampasas</t>
  </si>
  <si>
    <t>151691601</t>
  </si>
  <si>
    <t>152686501</t>
  </si>
  <si>
    <t>Palacios Community Medical Center</t>
  </si>
  <si>
    <t>154504801</t>
  </si>
  <si>
    <t>Harlingen Medical Center</t>
  </si>
  <si>
    <t>158977201</t>
  </si>
  <si>
    <t>158980601</t>
  </si>
  <si>
    <t>159156201</t>
  </si>
  <si>
    <t>160630301</t>
  </si>
  <si>
    <t>St. Luke's Community Health Services</t>
  </si>
  <si>
    <t>160709501</t>
  </si>
  <si>
    <t>162033801</t>
  </si>
  <si>
    <t>Laredo Medical Center</t>
  </si>
  <si>
    <t>163111101</t>
  </si>
  <si>
    <t>Paris Regional Medical Center</t>
  </si>
  <si>
    <t>Lamar</t>
  </si>
  <si>
    <t>163219201</t>
  </si>
  <si>
    <t>163925401</t>
  </si>
  <si>
    <t>171848805</t>
  </si>
  <si>
    <t>175287501</t>
  </si>
  <si>
    <t>175965601</t>
  </si>
  <si>
    <t>SHC KPH LP</t>
  </si>
  <si>
    <t>176354201</t>
  </si>
  <si>
    <t>Preferred Hospital Leasing Van Horn Inc</t>
  </si>
  <si>
    <t>Culberson</t>
  </si>
  <si>
    <t>176692501</t>
  </si>
  <si>
    <t>St. Mark's Medical Center</t>
  </si>
  <si>
    <t>Fayette</t>
  </si>
  <si>
    <t>177658501</t>
  </si>
  <si>
    <t>179272301</t>
  </si>
  <si>
    <t>Preferred Hospital Leasing Eldorado Inc</t>
  </si>
  <si>
    <t>Schleicher</t>
  </si>
  <si>
    <t>181706601</t>
  </si>
  <si>
    <t>St. Joseph Medical Center</t>
  </si>
  <si>
    <t>184076101</t>
  </si>
  <si>
    <t>185556101</t>
  </si>
  <si>
    <t>186221101</t>
  </si>
  <si>
    <t>186599001</t>
  </si>
  <si>
    <t>189947801</t>
  </si>
  <si>
    <t>Dawson County Hospital District</t>
  </si>
  <si>
    <t>Dawson</t>
  </si>
  <si>
    <t>190123303</t>
  </si>
  <si>
    <t>Scott &amp; White Hospital - Round Rock</t>
  </si>
  <si>
    <t>191968002</t>
  </si>
  <si>
    <t>University BH of El Paso</t>
  </si>
  <si>
    <t>192622201</t>
  </si>
  <si>
    <t>Cedar Park Regional Medical Center</t>
  </si>
  <si>
    <t>192751901</t>
  </si>
  <si>
    <t>Memorial Hermann Northeast</t>
  </si>
  <si>
    <t>193399601</t>
  </si>
  <si>
    <t>Rockwall Regional Hospital</t>
  </si>
  <si>
    <t>193867201</t>
  </si>
  <si>
    <t>HCA Houston Healthcare Northwest</t>
  </si>
  <si>
    <t>194106401</t>
  </si>
  <si>
    <t>194997601</t>
  </si>
  <si>
    <t>Grayson</t>
  </si>
  <si>
    <t>196829901</t>
  </si>
  <si>
    <t>197063401</t>
  </si>
  <si>
    <t>Hutchinson</t>
  </si>
  <si>
    <t>199602701</t>
  </si>
  <si>
    <t>Crane County Hospital District</t>
  </si>
  <si>
    <t>Crane</t>
  </si>
  <si>
    <t>200683501</t>
  </si>
  <si>
    <t>Preferred Hospital Leasing Hemphill Inc</t>
  </si>
  <si>
    <t>Sabine</t>
  </si>
  <si>
    <t>204254101</t>
  </si>
  <si>
    <t>Methodist Stone Oak Hospital</t>
  </si>
  <si>
    <t>206083201</t>
  </si>
  <si>
    <t>Preferred Hospital Leasing Junction Inc</t>
  </si>
  <si>
    <t>Kimble</t>
  </si>
  <si>
    <t>207311601</t>
  </si>
  <si>
    <t>Wadley Regional Medical Center</t>
  </si>
  <si>
    <t>208013701</t>
  </si>
  <si>
    <t>Hays</t>
  </si>
  <si>
    <t>209345201</t>
  </si>
  <si>
    <t>209719801</t>
  </si>
  <si>
    <t>210274101</t>
  </si>
  <si>
    <t>212060201</t>
  </si>
  <si>
    <t>212140201</t>
  </si>
  <si>
    <t>Medina County Hospital District</t>
  </si>
  <si>
    <t>Medina</t>
  </si>
  <si>
    <t>216719901</t>
  </si>
  <si>
    <t>Somervell County Hospital District</t>
  </si>
  <si>
    <t>Somervell</t>
  </si>
  <si>
    <t>217547301</t>
  </si>
  <si>
    <t>Behavioral Health Bellaire</t>
  </si>
  <si>
    <t>217744601</t>
  </si>
  <si>
    <t>Flower Mound Hospital Partners</t>
  </si>
  <si>
    <t>217884004</t>
  </si>
  <si>
    <t>Dimmit Regional Hospital</t>
  </si>
  <si>
    <t>Dimmit</t>
  </si>
  <si>
    <t>219336901</t>
  </si>
  <si>
    <t>Dallas Medical Center</t>
  </si>
  <si>
    <t>220351501</t>
  </si>
  <si>
    <t>Sherman Grayson Hospital, LLC</t>
  </si>
  <si>
    <t>281028501</t>
  </si>
  <si>
    <t>Methodist West Houston Hospital</t>
  </si>
  <si>
    <t>281219001</t>
  </si>
  <si>
    <t>281406304</t>
  </si>
  <si>
    <t>Comanche</t>
  </si>
  <si>
    <t>283280001</t>
  </si>
  <si>
    <t>Mayhill Hospital</t>
  </si>
  <si>
    <t>284333604</t>
  </si>
  <si>
    <t>Liberty County Hospital District No 1</t>
  </si>
  <si>
    <t>Liberty</t>
  </si>
  <si>
    <t>286326801</t>
  </si>
  <si>
    <t>Bastrop</t>
  </si>
  <si>
    <t>291854201</t>
  </si>
  <si>
    <t>El Paso Children's Hospital Corporation</t>
  </si>
  <si>
    <t>292096901</t>
  </si>
  <si>
    <t>Valley Baptist Medical Center Harlingen</t>
  </si>
  <si>
    <t>294543801</t>
  </si>
  <si>
    <t>Valley Baptist Medical Center Brownsville</t>
  </si>
  <si>
    <t>298019501</t>
  </si>
  <si>
    <t>308032701</t>
  </si>
  <si>
    <t>Gray</t>
  </si>
  <si>
    <t>311054601</t>
  </si>
  <si>
    <t>El Campo Memorial Hospital</t>
  </si>
  <si>
    <t>Wharton</t>
  </si>
  <si>
    <t>312239201</t>
  </si>
  <si>
    <t>HH Kileen Health Systems, LLC</t>
  </si>
  <si>
    <t>314080801</t>
  </si>
  <si>
    <t>314161601</t>
  </si>
  <si>
    <t>315440301</t>
  </si>
  <si>
    <t>316076401</t>
  </si>
  <si>
    <t>Swisher Memorial Healthcare System</t>
  </si>
  <si>
    <t>Swisher</t>
  </si>
  <si>
    <t>316296801</t>
  </si>
  <si>
    <t>Texas Health Harris Methodist Hospital Alliance</t>
  </si>
  <si>
    <t>316360201</t>
  </si>
  <si>
    <t>Preferred Hospital Leasing Coleman Inc</t>
  </si>
  <si>
    <t>Coleman</t>
  </si>
  <si>
    <t>322879301</t>
  </si>
  <si>
    <t>Baptist St. Anthony's Hospital</t>
  </si>
  <si>
    <t>322916301</t>
  </si>
  <si>
    <t>Heart Of Texas Healthcare System</t>
  </si>
  <si>
    <t>McCulloch</t>
  </si>
  <si>
    <t>326725404</t>
  </si>
  <si>
    <t>Scott &amp; White Hospital - College Station</t>
  </si>
  <si>
    <t>330388501</t>
  </si>
  <si>
    <t>330811601</t>
  </si>
  <si>
    <t>Fannin County Hospital Authority</t>
  </si>
  <si>
    <t>Fannin</t>
  </si>
  <si>
    <t>333086201</t>
  </si>
  <si>
    <t>Austin Oaks Hospital</t>
  </si>
  <si>
    <t>333289201</t>
  </si>
  <si>
    <t>336478801</t>
  </si>
  <si>
    <t>Houston Methodist St John Hospital</t>
  </si>
  <si>
    <t>337991901</t>
  </si>
  <si>
    <t>Stephens Memorial Hospital District</t>
  </si>
  <si>
    <t>Stephens</t>
  </si>
  <si>
    <t>339153401</t>
  </si>
  <si>
    <t>343723801</t>
  </si>
  <si>
    <t>Comal</t>
  </si>
  <si>
    <t>346945401</t>
  </si>
  <si>
    <t>348990801</t>
  </si>
  <si>
    <t>Houston Behavioral Healthcare Hospital</t>
  </si>
  <si>
    <t>349059101</t>
  </si>
  <si>
    <t>San Antonio Behavioral Healthcare Hospital</t>
  </si>
  <si>
    <t>349366001</t>
  </si>
  <si>
    <t>350190001</t>
  </si>
  <si>
    <t>Preferred Hospital Leasing Muleshoe Inc</t>
  </si>
  <si>
    <t>Bailey</t>
  </si>
  <si>
    <t>350857401</t>
  </si>
  <si>
    <t>353712801</t>
  </si>
  <si>
    <t>354018901</t>
  </si>
  <si>
    <t>354178101</t>
  </si>
  <si>
    <t>361635101</t>
  </si>
  <si>
    <t>Anson General Hospital</t>
  </si>
  <si>
    <t>Jones</t>
  </si>
  <si>
    <t>366812101</t>
  </si>
  <si>
    <t>CHRISTUS Mother Frances Hospital - Sulphur Springs</t>
  </si>
  <si>
    <t>Hopkins</t>
  </si>
  <si>
    <t>369162801</t>
  </si>
  <si>
    <t>371439601</t>
  </si>
  <si>
    <t>376537203</t>
  </si>
  <si>
    <t>Freestone Medical Center</t>
  </si>
  <si>
    <t>Freestone</t>
  </si>
  <si>
    <t>376837601</t>
  </si>
  <si>
    <t>Houston Methodist The Woodlands Hospital</t>
  </si>
  <si>
    <t>378943001</t>
  </si>
  <si>
    <t>HCA Houston Healthcare Medical Center</t>
  </si>
  <si>
    <t>379200401</t>
  </si>
  <si>
    <t>Atascosa</t>
  </si>
  <si>
    <t>385345901</t>
  </si>
  <si>
    <t>Parker</t>
  </si>
  <si>
    <t>387377001</t>
  </si>
  <si>
    <t>Rusk</t>
  </si>
  <si>
    <t>387381201</t>
  </si>
  <si>
    <t>387515501</t>
  </si>
  <si>
    <t>Henderson</t>
  </si>
  <si>
    <t>387663301</t>
  </si>
  <si>
    <t>Panola</t>
  </si>
  <si>
    <t>388347201</t>
  </si>
  <si>
    <t>388696201</t>
  </si>
  <si>
    <t>Camp</t>
  </si>
  <si>
    <t>388701003</t>
  </si>
  <si>
    <t>391575301</t>
  </si>
  <si>
    <t>391576104</t>
  </si>
  <si>
    <t>Houston</t>
  </si>
  <si>
    <t>395486901</t>
  </si>
  <si>
    <t>Baylor Scott &amp; White Medical Centers -Capitol Area</t>
  </si>
  <si>
    <t>396650901</t>
  </si>
  <si>
    <t>401736001</t>
  </si>
  <si>
    <t>Bosque County Hospital District</t>
  </si>
  <si>
    <t>Bosque</t>
  </si>
  <si>
    <t>402628801</t>
  </si>
  <si>
    <t>Winkler</t>
  </si>
  <si>
    <t>407926101</t>
  </si>
  <si>
    <t>409204101</t>
  </si>
  <si>
    <t>412883701</t>
  </si>
  <si>
    <t>Sana Healthcare Carrollton</t>
  </si>
  <si>
    <t>415580601</t>
  </si>
  <si>
    <t>420957901</t>
  </si>
  <si>
    <t>Hendrick Medical Center Brownwood</t>
  </si>
  <si>
    <t>Brown</t>
  </si>
  <si>
    <t>081939301</t>
  </si>
  <si>
    <t>Texas Tech University Health Science Center - Odessa</t>
  </si>
  <si>
    <t>084563802</t>
  </si>
  <si>
    <t>Texas Tech University Health Sciences Center - Amarillo</t>
  </si>
  <si>
    <t>084597603</t>
  </si>
  <si>
    <t>TEXAS TECH UNIVERSITY HSC EL PASO</t>
  </si>
  <si>
    <t>084599202</t>
  </si>
  <si>
    <t>Texas Tech University Health Sciences Center - Lubbock</t>
  </si>
  <si>
    <t>085144601</t>
  </si>
  <si>
    <t>UT Health Science Center at San Antonio</t>
  </si>
  <si>
    <t>092414401</t>
  </si>
  <si>
    <t>University Medicince Associates</t>
  </si>
  <si>
    <t>109372601</t>
  </si>
  <si>
    <t>UT Health Science Center Houston</t>
  </si>
  <si>
    <t>126672804</t>
  </si>
  <si>
    <t>Scott &amp; White Clinic</t>
  </si>
  <si>
    <t>126686802</t>
  </si>
  <si>
    <t>UT SOUTHWESTERN MEDICAL CENTER</t>
  </si>
  <si>
    <t>138980111</t>
  </si>
  <si>
    <t>University of North Texas Health Science Center</t>
  </si>
  <si>
    <t>007068203</t>
  </si>
  <si>
    <t>Hamilton</t>
  </si>
  <si>
    <t>020844909</t>
  </si>
  <si>
    <t>133252009</t>
  </si>
  <si>
    <t>Hill</t>
  </si>
  <si>
    <t>138644310</t>
  </si>
  <si>
    <t>Hendrick Medical Center</t>
  </si>
  <si>
    <t>Taylor</t>
  </si>
  <si>
    <t>220798704</t>
  </si>
  <si>
    <t>Llano</t>
  </si>
  <si>
    <t>281514404</t>
  </si>
  <si>
    <t>377705402</t>
  </si>
  <si>
    <t>HCA Houston Healthcare Tomball</t>
  </si>
  <si>
    <t>388217701</t>
  </si>
  <si>
    <t>Baylor Scott &amp; White Medical Center - Centennial</t>
  </si>
  <si>
    <t>388758001</t>
  </si>
  <si>
    <t>389645801</t>
  </si>
  <si>
    <t>UT Health East Texas Rehabilitation Hospital</t>
  </si>
  <si>
    <t>405102101</t>
  </si>
  <si>
    <t>Scenic Mountain Medical Center</t>
  </si>
  <si>
    <t>408600101</t>
  </si>
  <si>
    <t>Covenant Medical Center</t>
  </si>
  <si>
    <t>412747401</t>
  </si>
  <si>
    <t>Walker</t>
  </si>
  <si>
    <t>434254501</t>
  </si>
  <si>
    <t>Preferred Hospital Leasing Shamrock, Inc.</t>
  </si>
  <si>
    <t>425740401</t>
  </si>
  <si>
    <t>127278304</t>
  </si>
  <si>
    <t>University Of Texas Health Science Center At Tyler</t>
  </si>
  <si>
    <t>179057801</t>
  </si>
  <si>
    <t>Ramzi Abdulrahman</t>
  </si>
  <si>
    <t>Master TPI</t>
  </si>
  <si>
    <t>Reason</t>
  </si>
  <si>
    <t>171409901</t>
  </si>
  <si>
    <t>Carlos P. Torres, M.D.</t>
  </si>
  <si>
    <t>Master TPI 2024</t>
  </si>
  <si>
    <t>1578547667</t>
  </si>
  <si>
    <t>1326052226</t>
  </si>
  <si>
    <t>Texas Hhsc Austin State Hospital</t>
  </si>
  <si>
    <t>1477669208</t>
  </si>
  <si>
    <t>Texas Hhsc North Texas State Hospital - Wichita</t>
  </si>
  <si>
    <t>1245344472</t>
  </si>
  <si>
    <t>Texas Hhsc North Texas State Hospital - Vernon</t>
  </si>
  <si>
    <t>1821161167</t>
  </si>
  <si>
    <t>Texas Hhsc Rio Grande State Hospital</t>
  </si>
  <si>
    <t>1548226988</t>
  </si>
  <si>
    <t>The University Of Texas Medical Branch Atgalveston</t>
  </si>
  <si>
    <t>1366450538</t>
  </si>
  <si>
    <t>Texas Hhsc Waco Center For Youth</t>
  </si>
  <si>
    <t>1720094550</t>
  </si>
  <si>
    <t>Texas Hhsc El Paso Psychiatric Center</t>
  </si>
  <si>
    <t>1417941295</t>
  </si>
  <si>
    <t>1407862170</t>
  </si>
  <si>
    <t>Texas Hhsc Kerrville State Hospital</t>
  </si>
  <si>
    <t>1942218581</t>
  </si>
  <si>
    <t>1881600682</t>
  </si>
  <si>
    <t>Texas Hhsc Big Spring State Hospital</t>
  </si>
  <si>
    <t>1992713119</t>
  </si>
  <si>
    <t>Texas Hhsc Terrell State Hospital</t>
  </si>
  <si>
    <t>1972511921</t>
  </si>
  <si>
    <t>Texas Hhsc San Antonio State Hospital</t>
  </si>
  <si>
    <t>1285798918</t>
  </si>
  <si>
    <t>1841354677</t>
  </si>
  <si>
    <t>Texas Dshs Texas Center For Infectious Diseases</t>
  </si>
  <si>
    <t>State Physician Group Practice</t>
  </si>
  <si>
    <t>Non-Rural</t>
  </si>
  <si>
    <t>The University Of Texas Health Science Center At H</t>
  </si>
  <si>
    <t>Texas Hhsc Rusk State Hospital</t>
  </si>
  <si>
    <t>University Of Texas Southwestern Medical Center</t>
  </si>
  <si>
    <t>111810101</t>
  </si>
  <si>
    <t>343698201</t>
  </si>
  <si>
    <t>UT Health Rio Grande Valley School of Medicine</t>
  </si>
  <si>
    <t>Rural Public</t>
  </si>
  <si>
    <t>Hamilton County Hospital Tax District</t>
  </si>
  <si>
    <t>Rural Private</t>
  </si>
  <si>
    <t>Non-Rural Private</t>
  </si>
  <si>
    <t>Medical City Dallas</t>
  </si>
  <si>
    <t>Columbia Valley Healthcare Systems Lp</t>
  </si>
  <si>
    <t>Medical City Arlington</t>
  </si>
  <si>
    <t>Round Rock Medical Center</t>
  </si>
  <si>
    <t>Lake Pointe Operating Company, Llc</t>
  </si>
  <si>
    <t>Christus St. Michael Health System</t>
  </si>
  <si>
    <t>Medical City Las Colinas</t>
  </si>
  <si>
    <t>020981901</t>
  </si>
  <si>
    <t>Vista Community Medical Center</t>
  </si>
  <si>
    <t>Chambers County Public Hospital District No.1</t>
  </si>
  <si>
    <t>Medical City North Hills</t>
  </si>
  <si>
    <t>McAllen Hospital LP</t>
  </si>
  <si>
    <t>Metroplex Adventist Hospital Inc</t>
  </si>
  <si>
    <t>Seminole Hospital District</t>
  </si>
  <si>
    <t>Cochran Memorial Hospital District</t>
  </si>
  <si>
    <t>St. David's Medical Center</t>
  </si>
  <si>
    <t>Mccamey Hospital</t>
  </si>
  <si>
    <t>Laredo Regional Medical Center Lp-</t>
  </si>
  <si>
    <t>Hca Houston Healthcare West</t>
  </si>
  <si>
    <t>Medical City Lewisville</t>
  </si>
  <si>
    <t>Medical City Fort Worth</t>
  </si>
  <si>
    <t>North Austin Medical Center</t>
  </si>
  <si>
    <t>Big Bend Hospital Corporation</t>
  </si>
  <si>
    <t>Fort Duncan Regional Medical Center Lp</t>
  </si>
  <si>
    <t>Non-rural</t>
  </si>
  <si>
    <t>Medical City Denton</t>
  </si>
  <si>
    <t>Brazosport Regional Health System</t>
  </si>
  <si>
    <t>Memorial Hospital Of Polk County</t>
  </si>
  <si>
    <t>Medical City Mckinney</t>
  </si>
  <si>
    <t>Ochiltree Hospital District</t>
  </si>
  <si>
    <t>Columbia Rio Grande Healthcare Lp</t>
  </si>
  <si>
    <t>South Austin Medical Center</t>
  </si>
  <si>
    <t>Tx Health Harris Methodist Hospital Sw Fort Worth</t>
  </si>
  <si>
    <t>Non-Rural Public</t>
  </si>
  <si>
    <t>Christus Spohn Hospital Corpus Christi</t>
  </si>
  <si>
    <t>Baylor Medical Center At Irving</t>
  </si>
  <si>
    <t xml:space="preserve">West Oak Hospital Inc </t>
  </si>
  <si>
    <t>Lockney Hospital District</t>
  </si>
  <si>
    <t>Urban Public Class 1</t>
  </si>
  <si>
    <t>Baylor Regional Medical Center At Grapevine</t>
  </si>
  <si>
    <t>Methodist Hospital Plainview Texas</t>
  </si>
  <si>
    <t>CHI St. Luke's Health Baylor College of Medicine Medical Center</t>
  </si>
  <si>
    <t>Oakbend Medical Center</t>
  </si>
  <si>
    <t>Medical City Plano</t>
  </si>
  <si>
    <t>Lamb County Hospital</t>
  </si>
  <si>
    <t>Methodist Children'S Hospital</t>
  </si>
  <si>
    <t>Tenet Hospitals Ltd. Providence Memorial</t>
  </si>
  <si>
    <t>Pecos County Memorial Hospital</t>
  </si>
  <si>
    <t>Brownfield Regional Medical Hospital</t>
  </si>
  <si>
    <t>437483703</t>
  </si>
  <si>
    <t>Hunt Memorial Hospital District</t>
  </si>
  <si>
    <t>Driscoll Children'S Hospital</t>
  </si>
  <si>
    <t>Tenet Hospitals Ltd. Providence Sierra</t>
  </si>
  <si>
    <t>Nhci Of Hillsboro, Inc</t>
  </si>
  <si>
    <t>Falls Community Hospital And Clinic</t>
  </si>
  <si>
    <t>Baylor Medical Center At Waxahachie</t>
  </si>
  <si>
    <t>United Regional Health Care System, Inc</t>
  </si>
  <si>
    <t>Midland County Hospital District</t>
  </si>
  <si>
    <t>County Of Ward</t>
  </si>
  <si>
    <t>Starr County Memorial Hospital</t>
  </si>
  <si>
    <t>CHRISTUS Spohn Hospital Kleberg</t>
  </si>
  <si>
    <t>Scott And White Memorial Hospital</t>
  </si>
  <si>
    <t>Citizens Medical Center County Of Victoria</t>
  </si>
  <si>
    <t>Guadalupe County Hospital Board</t>
  </si>
  <si>
    <t>Children's Medical Center Of Dallas</t>
  </si>
  <si>
    <t>De Witt</t>
  </si>
  <si>
    <t>Memorial Medical Center Of East Texas</t>
  </si>
  <si>
    <t>Metroplex Adventist Hosital Inc</t>
  </si>
  <si>
    <t>Baylor Heart &amp; Vascular Center Llp</t>
  </si>
  <si>
    <t>Vhs San Antonio Partners Llc</t>
  </si>
  <si>
    <t>Doctors Hospital At Renaissance, Ltd</t>
  </si>
  <si>
    <t>Lubbock Heart &amp; Surgical Hospital</t>
  </si>
  <si>
    <t>The Medical Center Of Southeast Texas</t>
  </si>
  <si>
    <t>165305701</t>
  </si>
  <si>
    <t>Physicians Surgical Hospital, LLC</t>
  </si>
  <si>
    <t>Baylor Regional Medical Center At Plano</t>
  </si>
  <si>
    <t>University Behavioral Health of Denton</t>
  </si>
  <si>
    <t>Hickory Trail</t>
  </si>
  <si>
    <t>Texas Heart Hospital Of The Southwest Llp</t>
  </si>
  <si>
    <t>UHS Of Texoma Inc-</t>
  </si>
  <si>
    <t>Tenet Hospitals Ltd. Providence East</t>
  </si>
  <si>
    <t>Gpch Llc</t>
  </si>
  <si>
    <t>Baylor Scott &amp; White Medical Center, Sunnyvale</t>
  </si>
  <si>
    <t>St. Luke's Lakeside Hospital, LLC</t>
  </si>
  <si>
    <t>Cahrmc Llc</t>
  </si>
  <si>
    <t>Mid Coast Medical Center-Central</t>
  </si>
  <si>
    <t>PMC Hospital, LLC</t>
  </si>
  <si>
    <t>Comanche County Medical Center Company</t>
  </si>
  <si>
    <t>Lubbock Heritage Hospital Llc</t>
  </si>
  <si>
    <t>St Luke's Community Development Corporation- Sugar Land</t>
  </si>
  <si>
    <t>Prime Healthcare Services - Pampa, LLC</t>
  </si>
  <si>
    <t>Texas Health Huguley, Inc.</t>
  </si>
  <si>
    <t>Baylor Medical Centers At Garland And Mckinney</t>
  </si>
  <si>
    <t>Texas Scottish Rite Hospital For Children</t>
  </si>
  <si>
    <t>Thhbp Management Company Llc</t>
  </si>
  <si>
    <t>Dallas Behavioral Healthcare Hospital, Llc</t>
  </si>
  <si>
    <t>St. Luke's Hospital at The Vintage</t>
  </si>
  <si>
    <t>339487601</t>
  </si>
  <si>
    <t>Mesa Springs, LLC</t>
  </si>
  <si>
    <t>Resolute Hospital Company, Llc</t>
  </si>
  <si>
    <t>344854001</t>
  </si>
  <si>
    <t>Westpark Springs, LLC</t>
  </si>
  <si>
    <t>Graham Regional Medical Center</t>
  </si>
  <si>
    <t>HCA Houston Healthcare Pearland</t>
  </si>
  <si>
    <t>Medical City Alliance</t>
  </si>
  <si>
    <t>Scott &amp; White Hospital - Marble Falls</t>
  </si>
  <si>
    <t>Prime Healthcare Services - Mesquite, Llc</t>
  </si>
  <si>
    <t>Children's Medical Center Of Plano</t>
  </si>
  <si>
    <t>Sun Houston LLC</t>
  </si>
  <si>
    <t>364187006</t>
  </si>
  <si>
    <t>Tenet Hospitals Ltd. Transmountain</t>
  </si>
  <si>
    <t>Strategic Bh-Brownsville, Llc</t>
  </si>
  <si>
    <t>Methodist Hospital Atascosa</t>
  </si>
  <si>
    <t>Medical City Weatherford</t>
  </si>
  <si>
    <t>UT Health East Texas Henderson Hospital</t>
  </si>
  <si>
    <t>UT Health East Texas Jacksonville Hospital</t>
  </si>
  <si>
    <t>UT Health East Texas Athens Hospital</t>
  </si>
  <si>
    <t>UT Health East Texas Carthage Hospital</t>
  </si>
  <si>
    <t>UT Health East Texas Tyler Regional Hospital</t>
  </si>
  <si>
    <t>388635001</t>
  </si>
  <si>
    <t>Scott &amp; White Continuing Care Hospital</t>
  </si>
  <si>
    <t>UT Health East Texas Pittsburg Hospital</t>
  </si>
  <si>
    <t>UT Health East Texas Quitman Hospital</t>
  </si>
  <si>
    <t>UT Health East Texas Specialty Hospital</t>
  </si>
  <si>
    <t>391264401</t>
  </si>
  <si>
    <t>Woodland Springs, Llc</t>
  </si>
  <si>
    <t>Pipeline East Dallas Llc</t>
  </si>
  <si>
    <t>Crockett Medical Center Llc</t>
  </si>
  <si>
    <t>Gainesville Community Hospital, Inc</t>
  </si>
  <si>
    <t>Winkler County Hospital District</t>
  </si>
  <si>
    <t>406443801</t>
  </si>
  <si>
    <t>Perimeter Behavioral Hospital Of Arlington, Llc</t>
  </si>
  <si>
    <t>408236401</t>
  </si>
  <si>
    <t>Perimeter Behavioral Hospital Of Garland, Llc</t>
  </si>
  <si>
    <t>Huntsville Community Hospital Inc</t>
  </si>
  <si>
    <t>414763901</t>
  </si>
  <si>
    <t>Texas Health Frisco</t>
  </si>
  <si>
    <t>414962701</t>
  </si>
  <si>
    <t>421199701</t>
  </si>
  <si>
    <t>Temple Behavioral Healthcare Hospital Inc</t>
  </si>
  <si>
    <t>431284501</t>
  </si>
  <si>
    <t>432815501</t>
  </si>
  <si>
    <t>Non-state Physician Group Practice</t>
  </si>
  <si>
    <t>1477061885</t>
  </si>
  <si>
    <t>1447228747</t>
  </si>
  <si>
    <t>1407364847</t>
  </si>
  <si>
    <t>1962900472</t>
  </si>
  <si>
    <t>1174576698</t>
  </si>
  <si>
    <t>1730132234</t>
  </si>
  <si>
    <t>1962455816</t>
  </si>
  <si>
    <t>1194787218</t>
  </si>
  <si>
    <t>1396779948</t>
  </si>
  <si>
    <t>1184233785</t>
  </si>
  <si>
    <t>1740233782</t>
  </si>
  <si>
    <t>1689628984</t>
  </si>
  <si>
    <t>1043267701</t>
  </si>
  <si>
    <t>1134172406</t>
  </si>
  <si>
    <t>1790174860</t>
  </si>
  <si>
    <t>1649223645</t>
  </si>
  <si>
    <t>1205018439</t>
  </si>
  <si>
    <t>1003883158</t>
  </si>
  <si>
    <t>1508810573</t>
  </si>
  <si>
    <t>1134166192</t>
  </si>
  <si>
    <t>1902857766</t>
  </si>
  <si>
    <t>1891718789</t>
  </si>
  <si>
    <t>1548291883</t>
  </si>
  <si>
    <t>1023011657</t>
  </si>
  <si>
    <t>1205837770</t>
  </si>
  <si>
    <t>1780731737</t>
  </si>
  <si>
    <t>1942240189</t>
  </si>
  <si>
    <t>1083612121</t>
  </si>
  <si>
    <t>1174522494</t>
  </si>
  <si>
    <t>1174021695</t>
  </si>
  <si>
    <t>1891765178</t>
  </si>
  <si>
    <t>1023015120</t>
  </si>
  <si>
    <t>1730187568</t>
  </si>
  <si>
    <t>1043280951</t>
  </si>
  <si>
    <t>1013957836</t>
  </si>
  <si>
    <t>1477857332</t>
  </si>
  <si>
    <t>1326025701</t>
  </si>
  <si>
    <t>1457393571</t>
  </si>
  <si>
    <t>1518911833</t>
  </si>
  <si>
    <t>1679578439</t>
  </si>
  <si>
    <t>1770536120</t>
  </si>
  <si>
    <t>1770573586</t>
  </si>
  <si>
    <t>1992707780</t>
  </si>
  <si>
    <t>1851343909</t>
  </si>
  <si>
    <t>1629089966</t>
  </si>
  <si>
    <t>1821025990</t>
  </si>
  <si>
    <t>1538667035</t>
  </si>
  <si>
    <t>1700991700</t>
  </si>
  <si>
    <t>1437156361</t>
  </si>
  <si>
    <t>1457382798</t>
  </si>
  <si>
    <t>1063500270</t>
  </si>
  <si>
    <t>1093744187</t>
  </si>
  <si>
    <t>1003833013</t>
  </si>
  <si>
    <t>1942314448</t>
  </si>
  <si>
    <t>1356446686</t>
  </si>
  <si>
    <t>1124074273</t>
  </si>
  <si>
    <t>1720033947</t>
  </si>
  <si>
    <t>1487607792</t>
  </si>
  <si>
    <t>1023013935</t>
  </si>
  <si>
    <t>1114998911</t>
  </si>
  <si>
    <t>1821066820</t>
  </si>
  <si>
    <t>1396731105</t>
  </si>
  <si>
    <t>1275580938</t>
  </si>
  <si>
    <t>1235685892</t>
  </si>
  <si>
    <t>1255384533</t>
  </si>
  <si>
    <t>1659323772</t>
  </si>
  <si>
    <t>1083112023</t>
  </si>
  <si>
    <t>1952723967</t>
  </si>
  <si>
    <t>1730183658</t>
  </si>
  <si>
    <t>1770514077</t>
  </si>
  <si>
    <t>1629021845</t>
  </si>
  <si>
    <t>1497871628</t>
  </si>
  <si>
    <t>1003885641</t>
  </si>
  <si>
    <t>1356312243</t>
  </si>
  <si>
    <t>1033120423</t>
  </si>
  <si>
    <t>1558354241</t>
  </si>
  <si>
    <t>1770579591</t>
  </si>
  <si>
    <t>1528026267</t>
  </si>
  <si>
    <t>1134137466</t>
  </si>
  <si>
    <t>1093708679</t>
  </si>
  <si>
    <t>1306897277</t>
  </si>
  <si>
    <t>1497708929</t>
  </si>
  <si>
    <t>1124092036</t>
  </si>
  <si>
    <t>1972581940</t>
  </si>
  <si>
    <t>1881697878</t>
  </si>
  <si>
    <t>1336172105</t>
  </si>
  <si>
    <t>1205833985</t>
  </si>
  <si>
    <t>1831170273</t>
  </si>
  <si>
    <t>1447574819</t>
  </si>
  <si>
    <t>1598746703</t>
  </si>
  <si>
    <t>1689650616</t>
  </si>
  <si>
    <t>1437102639</t>
  </si>
  <si>
    <t>1144274226</t>
  </si>
  <si>
    <t>1184607897</t>
  </si>
  <si>
    <t>1245237593</t>
  </si>
  <si>
    <t>1598749707</t>
  </si>
  <si>
    <t>1316931835</t>
  </si>
  <si>
    <t>1801852736</t>
  </si>
  <si>
    <t>1023065794</t>
  </si>
  <si>
    <t>1619924719</t>
  </si>
  <si>
    <t>1679528889</t>
  </si>
  <si>
    <t>1811942238</t>
  </si>
  <si>
    <t>1750377289</t>
  </si>
  <si>
    <t>1083619712</t>
  </si>
  <si>
    <t>1326015595</t>
  </si>
  <si>
    <t>1518937218</t>
  </si>
  <si>
    <t>1922078815</t>
  </si>
  <si>
    <t>1790777696</t>
  </si>
  <si>
    <t>1285065623</t>
  </si>
  <si>
    <t>1104830900</t>
  </si>
  <si>
    <t>1417980202</t>
  </si>
  <si>
    <t>1699770149</t>
  </si>
  <si>
    <t>1487639175</t>
  </si>
  <si>
    <t>1336818707</t>
  </si>
  <si>
    <t>1861510521</t>
  </si>
  <si>
    <t>1689641680</t>
  </si>
  <si>
    <t>1992700983</t>
  </si>
  <si>
    <t>1972071991</t>
  </si>
  <si>
    <t>1376071530</t>
  </si>
  <si>
    <t>1831140979</t>
  </si>
  <si>
    <t>1740288505</t>
  </si>
  <si>
    <t>1346544616</t>
  </si>
  <si>
    <t>1932108214</t>
  </si>
  <si>
    <t>1396748471</t>
  </si>
  <si>
    <t>1447883301</t>
  </si>
  <si>
    <t>1326037607</t>
  </si>
  <si>
    <t>1922031541</t>
  </si>
  <si>
    <t>1295739258</t>
  </si>
  <si>
    <t>1881697316</t>
  </si>
  <si>
    <t>1063466035</t>
  </si>
  <si>
    <t>1124061882</t>
  </si>
  <si>
    <t>1073043592</t>
  </si>
  <si>
    <t>1164510673</t>
  </si>
  <si>
    <t>1700805678</t>
  </si>
  <si>
    <t>1598764359</t>
  </si>
  <si>
    <t>1104842475</t>
  </si>
  <si>
    <t>1992753222</t>
  </si>
  <si>
    <t>1275592131</t>
  </si>
  <si>
    <t>1477594299</t>
  </si>
  <si>
    <t>1073511762</t>
  </si>
  <si>
    <t>1073580726</t>
  </si>
  <si>
    <t>1942294939</t>
  </si>
  <si>
    <t>1790782704</t>
  </si>
  <si>
    <t>1932123247</t>
  </si>
  <si>
    <t>1174563779</t>
  </si>
  <si>
    <t>1184622847</t>
  </si>
  <si>
    <t>1659308948</t>
  </si>
  <si>
    <t>1700883196</t>
  </si>
  <si>
    <t>1508899204</t>
  </si>
  <si>
    <t>1689655912</t>
  </si>
  <si>
    <t>1699726406</t>
  </si>
  <si>
    <t>1700854288</t>
  </si>
  <si>
    <t>1437171568</t>
  </si>
  <si>
    <t>1225038938</t>
  </si>
  <si>
    <t>1700801909</t>
  </si>
  <si>
    <t>1700885076</t>
  </si>
  <si>
    <t>1124076401</t>
  </si>
  <si>
    <t>1730697350</t>
  </si>
  <si>
    <t>1881691061</t>
  </si>
  <si>
    <t>1174533343</t>
  </si>
  <si>
    <t>1760598692</t>
  </si>
  <si>
    <t>1811916901</t>
  </si>
  <si>
    <t>1578547345</t>
  </si>
  <si>
    <t>1639176456</t>
  </si>
  <si>
    <t>1619368339</t>
  </si>
  <si>
    <t>1679678767</t>
  </si>
  <si>
    <t>1073183141</t>
  </si>
  <si>
    <t>1396778064</t>
  </si>
  <si>
    <t>1033568621</t>
  </si>
  <si>
    <t>1598750721</t>
  </si>
  <si>
    <t>1285191452</t>
  </si>
  <si>
    <t>1003192311</t>
  </si>
  <si>
    <t>1548286172</t>
  </si>
  <si>
    <t>1275581852</t>
  </si>
  <si>
    <t>1215969787</t>
  </si>
  <si>
    <t>1326079534</t>
  </si>
  <si>
    <t>1992285282</t>
  </si>
  <si>
    <t>1225146400</t>
  </si>
  <si>
    <t>1205900370</t>
  </si>
  <si>
    <t>1841294246</t>
  </si>
  <si>
    <t>1407191984</t>
  </si>
  <si>
    <t>1568454403</t>
  </si>
  <si>
    <t>1780823021</t>
  </si>
  <si>
    <t>1528027786</t>
  </si>
  <si>
    <t>1740238641</t>
  </si>
  <si>
    <t>1871583153</t>
  </si>
  <si>
    <t>1861488579</t>
  </si>
  <si>
    <t>1669472387</t>
  </si>
  <si>
    <t>1871599829</t>
  </si>
  <si>
    <t>1265430177</t>
  </si>
  <si>
    <t>1164526786</t>
  </si>
  <si>
    <t>1124137054</t>
  </si>
  <si>
    <t>1154315307</t>
  </si>
  <si>
    <t>1992767511</t>
  </si>
  <si>
    <t>1740273994</t>
  </si>
  <si>
    <t>1023013448</t>
  </si>
  <si>
    <t>1821011248</t>
  </si>
  <si>
    <t>1033118716</t>
  </si>
  <si>
    <t>1255325817</t>
  </si>
  <si>
    <t>1407121189</t>
  </si>
  <si>
    <t>1679560866</t>
  </si>
  <si>
    <t>1184631673</t>
  </si>
  <si>
    <t>1104845015</t>
  </si>
  <si>
    <t>1962497800</t>
  </si>
  <si>
    <t>1578588463</t>
  </si>
  <si>
    <t>1720096019</t>
  </si>
  <si>
    <t>1760567085</t>
  </si>
  <si>
    <t>1447259627</t>
  </si>
  <si>
    <t>1699772541</t>
  </si>
  <si>
    <t>1497726343</t>
  </si>
  <si>
    <t>1093783391</t>
  </si>
  <si>
    <t>1689650921</t>
  </si>
  <si>
    <t>1104383371</t>
  </si>
  <si>
    <t>1992707228</t>
  </si>
  <si>
    <t>1790702371</t>
  </si>
  <si>
    <t>1467442418</t>
  </si>
  <si>
    <t>1477516466</t>
  </si>
  <si>
    <t>1093810327</t>
  </si>
  <si>
    <t>1861475626</t>
  </si>
  <si>
    <t>1982666111</t>
  </si>
  <si>
    <t>1124052162</t>
  </si>
  <si>
    <t>1689630865</t>
  </si>
  <si>
    <t>1548387418</t>
  </si>
  <si>
    <t>1891789772</t>
  </si>
  <si>
    <t>1821087164</t>
  </si>
  <si>
    <t>1679557888</t>
  </si>
  <si>
    <t>1194893263</t>
  </si>
  <si>
    <t>1184132524</t>
  </si>
  <si>
    <t>1720088123</t>
  </si>
  <si>
    <t>1528064649</t>
  </si>
  <si>
    <t>1558349399</t>
  </si>
  <si>
    <t>1194743013</t>
  </si>
  <si>
    <t>1437148020</t>
  </si>
  <si>
    <t>1174526529</t>
  </si>
  <si>
    <t>1972590602</t>
  </si>
  <si>
    <t>1316936990</t>
  </si>
  <si>
    <t>1891882833</t>
  </si>
  <si>
    <t>1477643690</t>
  </si>
  <si>
    <t>1396746129</t>
  </si>
  <si>
    <t>1417465824</t>
  </si>
  <si>
    <t>1972517365</t>
  </si>
  <si>
    <t>1447250253</t>
  </si>
  <si>
    <t>1871619254</t>
  </si>
  <si>
    <t>1861487779</t>
  </si>
  <si>
    <t>1952306672</t>
  </si>
  <si>
    <t>1295788735</t>
  </si>
  <si>
    <t>1932152337</t>
  </si>
  <si>
    <t>1154317774</t>
  </si>
  <si>
    <t>1295781227</t>
  </si>
  <si>
    <t>1750392916</t>
  </si>
  <si>
    <t>1609855139</t>
  </si>
  <si>
    <t>1780786699</t>
  </si>
  <si>
    <t>1881688976</t>
  </si>
  <si>
    <t>1154324952</t>
  </si>
  <si>
    <t>1750499273</t>
  </si>
  <si>
    <t>1598744856</t>
  </si>
  <si>
    <t>1942208616</t>
  </si>
  <si>
    <t>1053317362</t>
  </si>
  <si>
    <t>1548232044</t>
  </si>
  <si>
    <t>1063411767</t>
  </si>
  <si>
    <t>1922001775</t>
  </si>
  <si>
    <t>1861467573</t>
  </si>
  <si>
    <t>1184911877</t>
  </si>
  <si>
    <t>1912948845</t>
  </si>
  <si>
    <t>1801826839</t>
  </si>
  <si>
    <t>1649273434</t>
  </si>
  <si>
    <t>1861598633</t>
  </si>
  <si>
    <t>1013970862</t>
  </si>
  <si>
    <t>1194753590</t>
  </si>
  <si>
    <t>1851346407</t>
  </si>
  <si>
    <t>1760417646</t>
  </si>
  <si>
    <t>1295764553</t>
  </si>
  <si>
    <t>1154361475</t>
  </si>
  <si>
    <t>1205999232</t>
  </si>
  <si>
    <t>1417471467</t>
  </si>
  <si>
    <t>1962504340</t>
  </si>
  <si>
    <t>1689629941</t>
  </si>
  <si>
    <t>1447355771</t>
  </si>
  <si>
    <t>1245878990</t>
  </si>
  <si>
    <t>1134108053</t>
  </si>
  <si>
    <t>1265568638</t>
  </si>
  <si>
    <t>1386779304</t>
  </si>
  <si>
    <t>1376662296</t>
  </si>
  <si>
    <t>1295843787</t>
  </si>
  <si>
    <t>1629138029</t>
  </si>
  <si>
    <t>1740450121</t>
  </si>
  <si>
    <t>1578780870</t>
  </si>
  <si>
    <t>1851390967</t>
  </si>
  <si>
    <t>1184262800</t>
  </si>
  <si>
    <t>1972709970</t>
  </si>
  <si>
    <t>1841497153</t>
  </si>
  <si>
    <t>1316197767</t>
  </si>
  <si>
    <t>1932379856</t>
  </si>
  <si>
    <t>1659559573</t>
  </si>
  <si>
    <t>1659525236</t>
  </si>
  <si>
    <t>1164688495</t>
  </si>
  <si>
    <t>1114903523</t>
  </si>
  <si>
    <t>1619115383</t>
  </si>
  <si>
    <t>1326546797</t>
  </si>
  <si>
    <t>1033165501</t>
  </si>
  <si>
    <t>1184868879</t>
  </si>
  <si>
    <t>1205164928</t>
  </si>
  <si>
    <t>1427048453</t>
  </si>
  <si>
    <t>1700826575</t>
  </si>
  <si>
    <t>1093021719</t>
  </si>
  <si>
    <t>1902047376</t>
  </si>
  <si>
    <t>1326134255</t>
  </si>
  <si>
    <t>1861690364</t>
  </si>
  <si>
    <t>1710314141</t>
  </si>
  <si>
    <t>1326349986</t>
  </si>
  <si>
    <t>1083937593</t>
  </si>
  <si>
    <t>1407990088</t>
  </si>
  <si>
    <t>1225289499</t>
  </si>
  <si>
    <t>1821004151</t>
  </si>
  <si>
    <t>1154618742</t>
  </si>
  <si>
    <t>1871898478</t>
  </si>
  <si>
    <t>1124305065</t>
  </si>
  <si>
    <t>1841562709</t>
  </si>
  <si>
    <t>1750819025</t>
  </si>
  <si>
    <t>1558659714</t>
  </si>
  <si>
    <t>1154612638</t>
  </si>
  <si>
    <t>1215296884</t>
  </si>
  <si>
    <t>1518253194</t>
  </si>
  <si>
    <t>1760628184</t>
  </si>
  <si>
    <t>1265772362</t>
  </si>
  <si>
    <t>1992708705</t>
  </si>
  <si>
    <t>1578809505</t>
  </si>
  <si>
    <t>1427472463</t>
  </si>
  <si>
    <t>1871911016</t>
  </si>
  <si>
    <t>1396138970</t>
  </si>
  <si>
    <t>1215354899</t>
  </si>
  <si>
    <t>1457791105</t>
  </si>
  <si>
    <t>1609275585</t>
  </si>
  <si>
    <t>1689098790</t>
  </si>
  <si>
    <t>1366880627</t>
  </si>
  <si>
    <t>1871917971</t>
  </si>
  <si>
    <t>1720480627</t>
  </si>
  <si>
    <t>1538522412</t>
  </si>
  <si>
    <t>1295736734</t>
  </si>
  <si>
    <t>1154782548</t>
  </si>
  <si>
    <t>1184179194</t>
  </si>
  <si>
    <t>1003282039</t>
  </si>
  <si>
    <t>1013085083</t>
  </si>
  <si>
    <t>1346729159</t>
  </si>
  <si>
    <t>1114435260</t>
  </si>
  <si>
    <t>1740791748</t>
  </si>
  <si>
    <t>1942795133</t>
  </si>
  <si>
    <t>1902366305</t>
  </si>
  <si>
    <t>1144781501</t>
  </si>
  <si>
    <t>1346805520</t>
  </si>
  <si>
    <t>1700441086</t>
  </si>
  <si>
    <t>1487271375</t>
  </si>
  <si>
    <t>1568818417</t>
  </si>
  <si>
    <t>1104381292</t>
  </si>
  <si>
    <t>1356960132</t>
  </si>
  <si>
    <t>1427671064</t>
  </si>
  <si>
    <t>Request DY 13 UC</t>
  </si>
  <si>
    <t>DY 12 Total Payment</t>
  </si>
  <si>
    <t>Total DY 12 Costs (After DSH and Adjustments)</t>
  </si>
  <si>
    <t>Master NPI 2024</t>
  </si>
  <si>
    <t>Final DY 13 UC Advance Payment Amount</t>
  </si>
  <si>
    <t>DY 13 UC Advance IGT Amount</t>
  </si>
  <si>
    <t>Sum of Final DY 13 UC Advance Payment Amount</t>
  </si>
  <si>
    <t>DY 13 UC Advance Payment Allocation (All-Funds)</t>
  </si>
  <si>
    <t>No app submitted</t>
  </si>
  <si>
    <t>Sum of DY 13 UC Advance IGT Amount</t>
  </si>
  <si>
    <t>UC DY13 Total Allocation</t>
  </si>
  <si>
    <t>Percentage of allocation used in advanced</t>
  </si>
  <si>
    <t>Federal Match Rate</t>
  </si>
  <si>
    <t>State Match Rate</t>
  </si>
  <si>
    <t>UC Advanced Modeling Assumptions</t>
  </si>
  <si>
    <t>1174582050</t>
  </si>
  <si>
    <t>Lion Star Nacogdoches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</si>
</sst>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7" fillId="0" borderId="0"/>
    <xf numFmtId="0" fontId="8" fillId="7" borderId="0" applyNumberFormat="0" applyBorder="0" applyAlignment="0" applyProtection="0"/>
    <xf numFmtId="0" fontId="4" fillId="0" borderId="0"/>
    <xf numFmtId="0" fontId="12" fillId="0" borderId="0"/>
    <xf numFmtId="0" fontId="1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3" fillId="0" borderId="0" xfId="0" applyFont="1"/>
    <xf numFmtId="165" fontId="2" fillId="0" borderId="2" xfId="0" applyNumberFormat="1" applyFont="1" applyBorder="1"/>
    <xf numFmtId="10" fontId="4" fillId="3" borderId="2" xfId="2" applyNumberFormat="1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6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9" fillId="0" borderId="2" xfId="5" applyNumberFormat="1" applyFont="1" applyFill="1" applyBorder="1" applyProtection="1">
      <protection locked="0"/>
    </xf>
    <xf numFmtId="0" fontId="0" fillId="0" borderId="2" xfId="3" applyNumberFormat="1" applyFont="1" applyFill="1" applyBorder="1" applyProtection="1">
      <protection locked="0"/>
    </xf>
    <xf numFmtId="0" fontId="0" fillId="0" borderId="2" xfId="0" applyBorder="1" applyAlignment="1">
      <alignment horizontal="left"/>
    </xf>
    <xf numFmtId="165" fontId="2" fillId="0" borderId="0" xfId="0" applyNumberFormat="1" applyFont="1"/>
    <xf numFmtId="0" fontId="0" fillId="0" borderId="0" xfId="0" applyAlignment="1">
      <alignment horizontal="left"/>
    </xf>
    <xf numFmtId="44" fontId="0" fillId="0" borderId="0" xfId="0" applyNumberFormat="1"/>
    <xf numFmtId="0" fontId="6" fillId="4" borderId="4" xfId="0" applyFont="1" applyFill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0" xfId="0" pivotButton="1"/>
    <xf numFmtId="166" fontId="0" fillId="0" borderId="2" xfId="0" applyNumberFormat="1" applyFill="1" applyBorder="1"/>
    <xf numFmtId="44" fontId="0" fillId="0" borderId="8" xfId="1" applyFont="1" applyFill="1" applyBorder="1"/>
    <xf numFmtId="49" fontId="5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7" xfId="3" applyFont="1" applyBorder="1" applyAlignment="1">
      <alignment horizontal="center" vertical="center" wrapText="1"/>
    </xf>
    <xf numFmtId="164" fontId="5" fillId="5" borderId="7" xfId="1" applyNumberFormat="1" applyFont="1" applyFill="1" applyBorder="1" applyAlignment="1">
      <alignment horizontal="center" vertical="center" wrapText="1"/>
    </xf>
    <xf numFmtId="0" fontId="15" fillId="2" borderId="7" xfId="3" applyFont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0" fillId="0" borderId="9" xfId="0" applyFill="1" applyBorder="1" applyProtection="1">
      <protection locked="0"/>
    </xf>
    <xf numFmtId="0" fontId="0" fillId="8" borderId="0" xfId="0" applyFill="1"/>
    <xf numFmtId="44" fontId="0" fillId="0" borderId="0" xfId="1" applyFon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10" fontId="0" fillId="0" borderId="2" xfId="0" applyNumberFormat="1" applyBorder="1"/>
    <xf numFmtId="49" fontId="6" fillId="4" borderId="7" xfId="0" applyNumberFormat="1" applyFont="1" applyFill="1" applyBorder="1" applyAlignment="1">
      <alignment horizontal="center" vertical="center" wrapText="1"/>
    </xf>
    <xf numFmtId="164" fontId="0" fillId="0" borderId="2" xfId="1" applyNumberFormat="1" applyFont="1" applyBorder="1"/>
    <xf numFmtId="164" fontId="0" fillId="0" borderId="2" xfId="0" applyNumberFormat="1" applyBorder="1"/>
    <xf numFmtId="166" fontId="2" fillId="0" borderId="0" xfId="1" applyNumberFormat="1" applyFont="1"/>
    <xf numFmtId="0" fontId="14" fillId="9" borderId="5" xfId="0" applyFont="1" applyFill="1" applyBorder="1" applyAlignment="1">
      <alignment horizontal="center" wrapText="1"/>
    </xf>
    <xf numFmtId="0" fontId="14" fillId="9" borderId="6" xfId="0" applyFont="1" applyFill="1" applyBorder="1" applyAlignment="1">
      <alignment horizontal="center" wrapText="1"/>
    </xf>
  </cellXfs>
  <cellStyles count="14">
    <cellStyle name="20% - Accent6 2 2 2" xfId="5" xr:uid="{2A0BD8DB-485C-488B-A5AC-BA90EC437FA0}"/>
    <cellStyle name="Calculation 2 2 2 21 2 5" xfId="7" xr:uid="{6FE69F1A-5CD5-4508-A3BC-A66EC08C99E5}"/>
    <cellStyle name="Comma 2" xfId="10" xr:uid="{0B969E3D-BC5C-4F3B-A39C-E55083929AFE}"/>
    <cellStyle name="Currency" xfId="1" builtinId="4"/>
    <cellStyle name="Currency 2" xfId="9" xr:uid="{AF9AF11B-8DCC-4FB8-A889-9FA7DEDECDDF}"/>
    <cellStyle name="Normal" xfId="0" builtinId="0"/>
    <cellStyle name="Normal 2" xfId="6" xr:uid="{6FE81E8C-CCC1-4327-97F8-DBD32A390F57}"/>
    <cellStyle name="Normal 2 2" xfId="8" xr:uid="{5CA2B77C-EBEC-440A-8B25-8775D8B62536}"/>
    <cellStyle name="Normal 2 3" xfId="12" xr:uid="{DAFBB72A-5AE0-4D79-8756-AEC0BAE4864A}"/>
    <cellStyle name="Normal 3" xfId="13" xr:uid="{61E332E0-4E15-4C69-9066-F0E76F696138}"/>
    <cellStyle name="Normal 4" xfId="4" xr:uid="{8EDFCAA5-D8C1-4297-B6A7-23070D498464}"/>
    <cellStyle name="Note" xfId="3" builtinId="10"/>
    <cellStyle name="Percent" xfId="2" builtinId="5"/>
    <cellStyle name="Percent 2" xfId="11" xr:uid="{E9CB4F2D-D989-454B-AF64-AB35EF36B703}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pivotCacheDefinition" Target="pivotCache/pivotCacheDefinition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hs\DSHUC_UCPayments\2021%20DY%2010%20Final%20UC%20Calculation\Support\Users\mfine01\AppData\Local\Microsoft\Windows\INetCache\Content.Outlook\FBN3LC0B\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hs\DSHUC_UCPayments\2021%20DY%2010%20Final%20UC%20Calculation\Support\Users\rcantu05\Desktop\DSH%20Audits\2011\Amended%20March%202015\Master\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ovind01\Documents\El%20Paso%20Managed%20Care%20Rates%20UMC%20Proposal\URI%20Applications\MRSA%20West%20SDA\MRSA%20West%20Application%20-%2095%25%20Compliance%20with%20Actuarial%20Adjust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hs\DSHUC_UCPayments\Advance%20Payment%20Calculations\2023%20DY%2012%20UC%20Advance%20Payment%20Calculation\CHIRP_SFY2023_Calculation%20DO%20NOT%20PO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ding\Desktop\Report%20Docs\TylerFiles\Model%20Template_Draft_Comp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hs\DSHUC_UCPayments\Advance%20Payment%20Calculations\2023%20DY%2012%20UC%20Advance%20Payment%20Calculation\2022%20Final%20DSH%20Payment%20Calcul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pencer02\Downloads\dy12-uc-pymnt-calc-mdl-fnl-extrnl%20(6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hhsc\fs\ra\hs\DSHUC_UCPayments\2021%20DY%2010%20Final%20UC%20Calculation\Support\AC%20&amp;%20Hosp\DRM\Modeling%20Requests%20FY%202021\NAIP%20Reduction\NAIP%20UPL%20Reduction%20Calculation_Revised_December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ovind01\Documents\El%20Paso%20Managed%20Care%20Rates%20UMC%20Proposal\URI%20Applications\Bexar%20SDA\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heinemann01\Desktop\2021%20Qualifications\DY10%20DSH_UC%20Application%20Master%20WIP_m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>
        <row r="7">
          <cell r="B7">
            <v>8.2900000000000001E-2</v>
          </cell>
        </row>
      </sheetData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and IGT Summary"/>
      <sheetName val="DSH Assumptions"/>
      <sheetName val="State"/>
      <sheetName val="Non-State"/>
      <sheetName val="Recoupments"/>
      <sheetName val="Removed - Negative SP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 and IGT Summary by SDA"/>
      <sheetName val="Summary Dynamic"/>
      <sheetName val="Assumption Inputs"/>
      <sheetName val="IGT"/>
      <sheetName val="SDA Mapping"/>
      <sheetName val="State Calculations"/>
      <sheetName val="UC Calculations by Provider"/>
      <sheetName val="HICH"/>
      <sheetName val="Recoupments"/>
    </sheetNames>
    <sheetDataSet>
      <sheetData sheetId="0"/>
      <sheetData sheetId="1"/>
      <sheetData sheetId="2">
        <row r="9">
          <cell r="C9">
            <v>2023</v>
          </cell>
        </row>
        <row r="10">
          <cell r="C10" t="str">
            <v>DY12</v>
          </cell>
        </row>
        <row r="12">
          <cell r="C12">
            <v>4512075400</v>
          </cell>
        </row>
        <row r="15">
          <cell r="C15">
            <v>398673586.57999998</v>
          </cell>
        </row>
        <row r="16">
          <cell r="C16">
            <v>550000000</v>
          </cell>
        </row>
        <row r="18">
          <cell r="C18">
            <v>3326895709.9676213</v>
          </cell>
        </row>
        <row r="20">
          <cell r="G20">
            <v>4512075400</v>
          </cell>
          <cell r="J20">
            <v>0.9</v>
          </cell>
        </row>
        <row r="22">
          <cell r="C22">
            <v>0.37629999999999997</v>
          </cell>
        </row>
        <row r="23">
          <cell r="J23">
            <v>427022445.34095222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>
        <row r="7">
          <cell r="P7">
            <v>1520552135.786649</v>
          </cell>
        </row>
        <row r="16">
          <cell r="P16">
            <v>4734086895.4000139</v>
          </cell>
        </row>
        <row r="25">
          <cell r="P25">
            <v>3430977126.2057171</v>
          </cell>
        </row>
        <row r="34">
          <cell r="P34">
            <v>3171920893.3746977</v>
          </cell>
        </row>
        <row r="44">
          <cell r="B44">
            <v>2687442766.1293721</v>
          </cell>
          <cell r="E44">
            <v>1904580090.8742027</v>
          </cell>
          <cell r="H44">
            <v>1316654773.5457983</v>
          </cell>
        </row>
      </sheetData>
      <sheetData sheetId="2"/>
      <sheetData sheetId="3">
        <row r="1">
          <cell r="A1" t="str">
            <v>TPI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>
        <row r="5">
          <cell r="C5" t="str">
            <v>Waiting for a TPI</v>
          </cell>
        </row>
        <row r="9">
          <cell r="C9" t="str">
            <v>Waiting for a TPI</v>
          </cell>
        </row>
        <row r="11">
          <cell r="C11" t="str">
            <v>Waiting for a TPI</v>
          </cell>
        </row>
        <row r="13">
          <cell r="C13"/>
        </row>
        <row r="15">
          <cell r="E15" t="str">
            <v>Waiting for a TPI</v>
          </cell>
        </row>
        <row r="32">
          <cell r="E32" t="str">
            <v>Waiting for a TPI</v>
          </cell>
        </row>
        <row r="34">
          <cell r="E34" t="str">
            <v>Waiting for a TPI</v>
          </cell>
        </row>
        <row r="36">
          <cell r="C36">
            <v>10</v>
          </cell>
          <cell r="E36" t="str">
            <v>Waiting for a TPI</v>
          </cell>
        </row>
        <row r="38">
          <cell r="C38" t="str">
            <v>2021 (10/1/2020 - 9/30/2021)</v>
          </cell>
          <cell r="E38" t="str">
            <v>Waiting for a TPI</v>
          </cell>
        </row>
        <row r="42">
          <cell r="C42" t="str">
            <v>2019 (10/1/2018 - 9/30/2019)</v>
          </cell>
        </row>
      </sheetData>
      <sheetData sheetId="1"/>
      <sheetData sheetId="2"/>
      <sheetData sheetId="3"/>
      <sheetData sheetId="4"/>
      <sheetData sheetId="5">
        <row r="64">
          <cell r="I64"/>
        </row>
        <row r="85">
          <cell r="I85">
            <v>0</v>
          </cell>
        </row>
        <row r="105">
          <cell r="I105">
            <v>0</v>
          </cell>
        </row>
        <row r="125">
          <cell r="G125">
            <v>0</v>
          </cell>
        </row>
      </sheetData>
      <sheetData sheetId="6"/>
      <sheetData sheetId="7"/>
      <sheetData sheetId="8"/>
      <sheetData sheetId="9"/>
      <sheetData sheetId="10">
        <row r="24">
          <cell r="B24">
            <v>1.05747422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08.429290972221" createdVersion="8" refreshedVersion="8" minRefreshableVersion="3" recordCount="387" xr:uid="{A8B07AD2-B38D-416A-A32B-1199A8D55815}">
  <cacheSource type="worksheet">
    <worksheetSource ref="A3:L390" sheet="UC DY 13 Advanced Calculation"/>
  </cacheSource>
  <cacheFields count="12">
    <cacheField name="Master NPI 2024" numFmtId="0">
      <sharedItems containsBlank="1"/>
    </cacheField>
    <cacheField name="Master TPI 2024" numFmtId="49">
      <sharedItems/>
    </cacheField>
    <cacheField name="Ownership Type" numFmtId="0">
      <sharedItems/>
    </cacheField>
    <cacheField name="Rural Hospital Designation" numFmtId="0">
      <sharedItems/>
    </cacheField>
    <cacheField name="Hospital Name" numFmtId="0">
      <sharedItems/>
    </cacheField>
    <cacheField name="Hospital County" numFmtId="0">
      <sharedItems/>
    </cacheField>
    <cacheField name="SDA by County" numFmtId="0">
      <sharedItems count="13">
        <s v="Harris"/>
        <s v="Travis"/>
        <s v="MRSA West"/>
        <s v="Hidalgo"/>
        <s v="MRSA Central"/>
        <s v="El Paso"/>
        <s v="MRSA Northeast"/>
        <s v="Dallas"/>
        <s v="Bexar"/>
        <s v="Lubbock"/>
        <s v="Tarrant"/>
        <s v="Nueces"/>
        <s v="Jefferson"/>
      </sharedItems>
    </cacheField>
    <cacheField name="Request DY 13 UC" numFmtId="0">
      <sharedItems/>
    </cacheField>
    <cacheField name="DY 12 Total Payment" numFmtId="44">
      <sharedItems containsSemiMixedTypes="0" containsString="0" containsNumber="1" minValue="0" maxValue="734478283.97000003"/>
    </cacheField>
    <cacheField name="Total DY 12 Costs (After DSH and Adjustments)" numFmtId="44">
      <sharedItems containsSemiMixedTypes="0" containsString="0" containsNumber="1" minValue="0" maxValue="1008802048.2229056"/>
    </cacheField>
    <cacheField name="Final DY 13 UC Advance Payment Amount" numFmtId="0">
      <sharedItems containsSemiMixedTypes="0" containsString="0" containsNumber="1" minValue="0" maxValue="250180555.97"/>
    </cacheField>
    <cacheField name="DY 13 UC Advance IGT Amount" numFmtId="0">
      <sharedItems containsSemiMixedTypes="0" containsString="0" containsNumber="1" minValue="0" maxValue="99696951.54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7">
  <r>
    <s v="1578547667"/>
    <s v="021187203"/>
    <s v="Hosp - State"/>
    <s v="Non-Rural"/>
    <s v="The University Of Texas Health Science Center At H"/>
    <s v="Harris"/>
    <x v="0"/>
    <s v="Yes"/>
    <n v="4304769.9963119198"/>
    <n v="5218308.9463119209"/>
    <n v="1294128.45"/>
    <n v="515710.19"/>
  </r>
  <r>
    <s v="1326052226"/>
    <s v="021194801"/>
    <s v="Hosp - State"/>
    <s v="Non-Rural"/>
    <s v="Texas Hhsc Austin State Hospital"/>
    <s v="Travis"/>
    <x v="1"/>
    <s v="Yes"/>
    <n v="226162.82525579236"/>
    <n v="228121.39525579239"/>
    <n v="56573.57"/>
    <n v="22544.57"/>
  </r>
  <r>
    <s v="1477669208"/>
    <s v="021195501"/>
    <s v="Hosp - State"/>
    <s v="Non-Rural"/>
    <s v="Texas Hhsc North Texas State Hospital - Wichita"/>
    <s v="Wilbarger"/>
    <x v="2"/>
    <s v="Yes"/>
    <n v="1277087.9602110817"/>
    <n v="1290410.5202110817"/>
    <n v="320018.8"/>
    <n v="127527.49"/>
  </r>
  <r>
    <s v="1821161167"/>
    <s v="021219301"/>
    <s v="Hosp - State"/>
    <s v="Non-Rural"/>
    <s v="Texas Hhsc Rio Grande State Hospital"/>
    <s v="Cameron"/>
    <x v="3"/>
    <s v="Yes"/>
    <n v="342148.948443765"/>
    <n v="350468.73844376497"/>
    <n v="86915.43"/>
    <n v="34635.800000000003"/>
  </r>
  <r>
    <s v="1548226988"/>
    <s v="094092602"/>
    <s v="Hosp - State"/>
    <s v="Non-Rural"/>
    <s v="The University Of Texas Medical Branch Atgalveston"/>
    <s v="Galveston"/>
    <x v="0"/>
    <s v="Yes"/>
    <n v="56417532.270535268"/>
    <n v="56417532.270535268"/>
    <n v="13991416.470000001"/>
    <n v="5575579.46"/>
  </r>
  <r>
    <s v="1366450538"/>
    <s v="109966502"/>
    <s v="Hosp - State"/>
    <s v="Non-Rural"/>
    <s v="Texas Hhsc Waco Center For Youth"/>
    <s v="McLennan"/>
    <x v="4"/>
    <s v="Yes"/>
    <n v="1103687.8363828433"/>
    <n v="1110059.5863828433"/>
    <n v="275292.19"/>
    <n v="109703.94"/>
  </r>
  <r>
    <s v="1720094550"/>
    <s v="112751605"/>
    <s v="Hosp - State"/>
    <s v="Non-Rural"/>
    <s v="Texas Hhsc El Paso Psychiatric Center"/>
    <s v="El Paso"/>
    <x v="5"/>
    <s v="Yes"/>
    <n v="277133.24546542478"/>
    <n v="278450.49546542478"/>
    <n v="69055.070000000007"/>
    <n v="27518.45"/>
  </r>
  <r>
    <s v="1417941295"/>
    <s v="127278304"/>
    <s v="Hosp - State"/>
    <s v="Non-Rural"/>
    <s v="University Of Texas Health Science Center At Tyler"/>
    <s v="Smith"/>
    <x v="6"/>
    <s v="Yes"/>
    <n v="5731166.7524550753"/>
    <n v="7257317.0849954439"/>
    <n v="1799797.72"/>
    <n v="717219.39"/>
  </r>
  <r>
    <s v="1407862170"/>
    <s v="127320302"/>
    <s v="Hosp - State"/>
    <s v="Non-Rural"/>
    <s v="Texas Hhsc Kerrville State Hospital"/>
    <s v="Kerr"/>
    <x v="2"/>
    <s v="Yes"/>
    <n v="186342.44924767781"/>
    <n v="189611.64924767779"/>
    <n v="47023.25"/>
    <n v="18738.77"/>
  </r>
  <r>
    <s v="1942218581"/>
    <s v="133331202"/>
    <s v="Hosp - State"/>
    <s v="Non-Rural"/>
    <s v="Texas Hhsc Rusk State Hospital"/>
    <s v="Cherokee"/>
    <x v="6"/>
    <s v="Yes"/>
    <n v="152005.71232401961"/>
    <n v="154000.9823240196"/>
    <n v="38191.879999999997"/>
    <n v="15219.46"/>
  </r>
  <r>
    <s v="1881600682"/>
    <s v="137918204"/>
    <s v="Hosp - State"/>
    <s v="Non-Rural"/>
    <s v="Texas Hhsc Big Spring State Hospital"/>
    <s v="Howard"/>
    <x v="2"/>
    <s v="Yes"/>
    <n v="308459.43746872683"/>
    <n v="310485.98746872682"/>
    <n v="76999.8"/>
    <n v="30684.42"/>
  </r>
  <r>
    <s v="1992713119"/>
    <s v="137919003"/>
    <s v="Hosp - State"/>
    <s v="Non-Rural"/>
    <s v="Texas Hhsc Terrell State Hospital"/>
    <s v="Kaufman"/>
    <x v="7"/>
    <s v="Yes"/>
    <n v="391777.53132546577"/>
    <n v="399052.01132546575"/>
    <n v="98963.97"/>
    <n v="39437.14"/>
  </r>
  <r>
    <s v="1972511921"/>
    <s v="138706004"/>
    <s v="Hosp - State"/>
    <s v="Non-Rural"/>
    <s v="Texas Hhsc San Antonio State Hospital"/>
    <s v="Bexar"/>
    <x v="8"/>
    <s v="Yes"/>
    <n v="214390.84460875197"/>
    <n v="218807.63460875198"/>
    <n v="54263.78"/>
    <n v="21624.12"/>
  </r>
  <r>
    <s v="1285798918"/>
    <s v="175287501"/>
    <s v="Hosp - State"/>
    <s v="Non-Rural"/>
    <s v="University Of Texas Southwestern Medical Center"/>
    <s v="Dallas"/>
    <x v="7"/>
    <s v="Yes"/>
    <n v="8219720.1076353081"/>
    <n v="8219720.1076353081"/>
    <n v="2038471.42"/>
    <n v="812330.86"/>
  </r>
  <r>
    <s v="1841354677"/>
    <s v="425956601"/>
    <s v="Hosp - State"/>
    <s v="Non-Rural"/>
    <s v="Texas Dshs Texas Center For Infectious Diseases"/>
    <s v="Bexar"/>
    <x v="8"/>
    <s v="Yes"/>
    <n v="207711.34280585439"/>
    <n v="207772.71280585439"/>
    <n v="51527.15"/>
    <n v="20533.57"/>
  </r>
  <r>
    <m/>
    <s v="081939301"/>
    <s v="State Physician Group Practice"/>
    <s v="Non-Rural"/>
    <s v="Texas Tech University Health Science Center - Odessa"/>
    <s v="Ector"/>
    <x v="2"/>
    <s v="Yes"/>
    <n v="2010903.02"/>
    <n v="2234336.6884217323"/>
    <n v="554110.29"/>
    <n v="220812.95"/>
  </r>
  <r>
    <m/>
    <s v="084563802"/>
    <s v="State Physician Group Practice"/>
    <s v="Non-Rural"/>
    <s v="Texas Tech University Health Sciences Center - Amarillo"/>
    <s v="Potter"/>
    <x v="9"/>
    <s v="Yes"/>
    <n v="635313.47"/>
    <n v="608129.98"/>
    <n v="150814.82"/>
    <n v="60099.71"/>
  </r>
  <r>
    <m/>
    <s v="084597603"/>
    <s v="State Physician Group Practice"/>
    <s v="Non-Rural"/>
    <s v="TEXAS TECH UNIVERSITY HSC EL PASO"/>
    <s v="El Paso"/>
    <x v="5"/>
    <s v="Yes"/>
    <n v="4490831.05"/>
    <n v="4989812.2731008539"/>
    <n v="1237461.81"/>
    <n v="493128.53"/>
  </r>
  <r>
    <m/>
    <s v="084599202"/>
    <s v="State Physician Group Practice"/>
    <s v="Non-Rural"/>
    <s v="Texas Tech University Health Sciences Center - Lubbock"/>
    <s v="Lubbock"/>
    <x v="9"/>
    <s v="Yes"/>
    <n v="7634133.3599999994"/>
    <n v="8482370.404402554"/>
    <n v="2103608.08"/>
    <n v="838287.82"/>
  </r>
  <r>
    <m/>
    <s v="085144601"/>
    <s v="State Physician Group Practice"/>
    <s v="Non-Rural"/>
    <s v="UT Health Science Center at San Antonio"/>
    <s v="Bexar"/>
    <x v="8"/>
    <s v="Yes"/>
    <n v="1759263.94"/>
    <n v="1954737.7067208188"/>
    <n v="484770.39"/>
    <n v="193181"/>
  </r>
  <r>
    <m/>
    <s v="109372601"/>
    <s v="State Physician Group Practice"/>
    <s v="Non-Rural"/>
    <s v="The University of Texas Medical Branch at Galveston"/>
    <s v="Galveston"/>
    <x v="0"/>
    <s v="Yes"/>
    <n v="3397658.39"/>
    <n v="3775175.9851317075"/>
    <n v="936234.84"/>
    <n v="373089.58"/>
  </r>
  <r>
    <m/>
    <s v="111810101"/>
    <s v="State Physician Group Practice"/>
    <s v="Non-Rural"/>
    <s v="UT Health Science Center Houston"/>
    <s v="Harris"/>
    <x v="0"/>
    <s v="Yes"/>
    <n v="15723323.280000001"/>
    <n v="17470359.200861901"/>
    <n v="4332608.3499999996"/>
    <n v="1726544.43"/>
  </r>
  <r>
    <m/>
    <s v="126686802"/>
    <s v="State Physician Group Practice"/>
    <s v="Non-Rural"/>
    <s v="UT SOUTHWESTERN MEDICAL CENTER"/>
    <s v="Dallas"/>
    <x v="7"/>
    <s v="Yes"/>
    <n v="6425521.4499999993"/>
    <n v="7139468.280766"/>
    <n v="1770571.49"/>
    <n v="705572.74"/>
  </r>
  <r>
    <m/>
    <s v="138980111"/>
    <s v="State Physician Group Practice"/>
    <s v="Non-Rural"/>
    <s v="University of North Texas Health Science Center"/>
    <s v="Tarrant"/>
    <x v="10"/>
    <s v="Yes"/>
    <n v="62238.28"/>
    <n v="0"/>
    <n v="0"/>
    <n v="0"/>
  </r>
  <r>
    <m/>
    <s v="343698201"/>
    <s v="State Physician Group Practice"/>
    <s v="Non-Rural"/>
    <s v="UT Health Rio Grande Valley School of Medicine"/>
    <s v="Hidalgo"/>
    <x v="3"/>
    <s v="Yes"/>
    <n v="1973090.74"/>
    <n v="2192323.043725213"/>
    <n v="543691"/>
    <n v="216660.86"/>
  </r>
  <r>
    <s v="1326037607"/>
    <s v="007068203"/>
    <s v="Rural Public"/>
    <s v="Rural Hospital"/>
    <s v="Hamilton County Hospital Tax District"/>
    <s v="Hamilton"/>
    <x v="4"/>
    <s v="Yes"/>
    <n v="1965872.07"/>
    <n v="2058349.9510880962"/>
    <n v="510465.99"/>
    <n v="203420.7"/>
  </r>
  <r>
    <s v="1447228747"/>
    <s v="020811801"/>
    <s v="Rural Private"/>
    <s v="Rural Hospital"/>
    <s v="CHRISTUS Spohn Hospital Beeville"/>
    <s v="Bee"/>
    <x v="11"/>
    <s v="Yes"/>
    <n v="6182204.2699999996"/>
    <n v="6468467.8107586568"/>
    <n v="1604164.94"/>
    <n v="639259.73"/>
  </r>
  <r>
    <s v="1174576698"/>
    <s v="020817501"/>
    <s v="Non-Rural Private"/>
    <s v="Non-Rural"/>
    <s v="HCA Houston Healthcare Southeast"/>
    <s v="Harris"/>
    <x v="0"/>
    <s v="Yes"/>
    <n v="15261153.039999999"/>
    <n v="33300168.0700389"/>
    <n v="8258364.04"/>
    <n v="3290958.07"/>
  </r>
  <r>
    <s v="1730132234"/>
    <s v="020834001"/>
    <s v="Non-Rural Private"/>
    <s v="Non-Rural"/>
    <s v="Memorial Hermann Hospital System"/>
    <s v="Harris"/>
    <x v="0"/>
    <s v="Yes"/>
    <n v="88785751.180000007"/>
    <n v="194406010.31453753"/>
    <n v="48212237.310000002"/>
    <n v="19212576.57"/>
  </r>
  <r>
    <s v="1962455816"/>
    <s v="020841501"/>
    <s v="Non-Rural Private"/>
    <s v="Non-Rural"/>
    <s v="HCA Houston Healthcare Conroe"/>
    <s v="Montgomery"/>
    <x v="0"/>
    <s v="Yes"/>
    <n v="12853542.550000001"/>
    <n v="28056262.919243872"/>
    <n v="6957887.79"/>
    <n v="2772718.28"/>
  </r>
  <r>
    <s v="1821004151"/>
    <s v="020844903"/>
    <s v="Non-Rural Private"/>
    <s v="Non-Rural"/>
    <s v="CHRISTUS Santa Rosa Health Care Corporation"/>
    <s v="Bexar"/>
    <x v="8"/>
    <s v="Yes"/>
    <n v="5109483.78"/>
    <n v="11186448.590867849"/>
    <n v="2774213.17"/>
    <n v="1105523.95"/>
  </r>
  <r>
    <s v="1194787218"/>
    <s v="020844909"/>
    <s v="Non-Rural Private"/>
    <s v="Non-Rural"/>
    <s v="CHRISTUS Santa Rosa Health Care Corporation"/>
    <s v="Bexar"/>
    <x v="8"/>
    <s v="Yes"/>
    <n v="24244885.23"/>
    <n v="53054260.050375089"/>
    <n v="13157332.800000001"/>
    <n v="5243197.12"/>
  </r>
  <r>
    <s v="1396779948"/>
    <s v="020908201"/>
    <s v="Non-Rural Private"/>
    <s v="Non-Rural"/>
    <s v="Texas Health Presbyterian Hospital Dallas"/>
    <s v="Dallas"/>
    <x v="7"/>
    <s v="Yes"/>
    <n v="25557052.91"/>
    <n v="55789060.682170063"/>
    <n v="13835556.98"/>
    <n v="5513469.46"/>
  </r>
  <r>
    <s v="1740233782"/>
    <s v="020934801"/>
    <s v="Non-Rural Private"/>
    <s v="Non-Rural"/>
    <s v="Memorial Hermann Memorial City Medical Center"/>
    <s v="Harris"/>
    <x v="0"/>
    <s v="Yes"/>
    <n v="29892191.630000003"/>
    <n v="65658554.990691863"/>
    <n v="16283168.560000001"/>
    <n v="6488842.6699999999"/>
  </r>
  <r>
    <s v="1689628984"/>
    <s v="020943901"/>
    <s v="Non-Rural Private"/>
    <s v="Non-Rural"/>
    <s v="Medical City Dallas"/>
    <s v="Dallas"/>
    <x v="7"/>
    <s v="Yes"/>
    <n v="25109349.469999999"/>
    <n v="54845860.753014579"/>
    <n v="13601645.6"/>
    <n v="5420255.7699999996"/>
  </r>
  <r>
    <s v="1043267701"/>
    <s v="020947001"/>
    <s v="Non-Rural Private"/>
    <s v="Non-Rural"/>
    <s v="Columbia Valley Healthcare Systems Lp"/>
    <s v="Cameron"/>
    <x v="3"/>
    <s v="Yes"/>
    <n v="6340563.2400000002"/>
    <n v="13885787.898441471"/>
    <n v="3443643.02"/>
    <n v="1372291.74"/>
  </r>
  <r>
    <s v="1134172406"/>
    <s v="020950401"/>
    <s v="Non-Rural Private"/>
    <s v="Non-Rural"/>
    <s v="Medical City Arlington"/>
    <s v="Tarrant"/>
    <x v="10"/>
    <s v="Yes"/>
    <n v="15295633.51"/>
    <n v="33354924.512358472"/>
    <n v="8271943.5099999998"/>
    <n v="3296369.49"/>
  </r>
  <r>
    <s v="1649223645"/>
    <s v="020957901"/>
    <s v="Non-Rural Private"/>
    <s v="Non-Rural"/>
    <s v="Round Rock Medical Center"/>
    <s v="Williamson"/>
    <x v="1"/>
    <s v="Yes"/>
    <n v="9866591.1999999993"/>
    <n v="21572528.247334559"/>
    <n v="5349936.71"/>
    <n v="2131949.7799999998"/>
  </r>
  <r>
    <s v="1205018439"/>
    <s v="020966001"/>
    <s v="Non-Rural Private"/>
    <s v="Non-Rural"/>
    <s v="Lake Pointe Operating Company, Llc"/>
    <s v="Rockwall"/>
    <x v="7"/>
    <s v="Yes"/>
    <n v="4238375.79"/>
    <n v="9277786.4911843687"/>
    <n v="2300869.42"/>
    <n v="916896.46"/>
  </r>
  <r>
    <s v="1003883158"/>
    <s v="020967802"/>
    <s v="Non-Rural Private"/>
    <s v="Non-Rural"/>
    <s v="Texas Health Presbyterian Hospital Denton"/>
    <s v="Denton"/>
    <x v="10"/>
    <s v="Yes"/>
    <n v="8598913.9000000004"/>
    <n v="18764800.107070923"/>
    <n v="4653626.68"/>
    <n v="1854470.23"/>
  </r>
  <r>
    <s v="1508810573"/>
    <s v="020973601"/>
    <s v="Non-Rural Private"/>
    <s v="Non-Rural"/>
    <s v="Bay Area Healthcare Group Ltd"/>
    <s v="Nueces"/>
    <x v="11"/>
    <s v="Yes"/>
    <n v="12915324.6"/>
    <n v="28203815.417025574"/>
    <n v="6994480.4699999997"/>
    <n v="2787300.47"/>
  </r>
  <r>
    <s v="1295736734"/>
    <s v="020976902"/>
    <s v="Non-Rural Private"/>
    <s v="Non-Rural"/>
    <s v="Christus St. Michael Health System"/>
    <s v="Bowie"/>
    <x v="6"/>
    <s v="Yes"/>
    <n v="12442930.890000001"/>
    <n v="25233150.266144715"/>
    <n v="6257762.4400000004"/>
    <n v="2493718.33"/>
  </r>
  <r>
    <s v="1134166192"/>
    <s v="020977701"/>
    <s v="Non-Rural Private"/>
    <s v="Non-Rural"/>
    <s v="Texas Orthopedic Hospital"/>
    <s v="Harris"/>
    <x v="0"/>
    <s v="Yes"/>
    <n v="230692.41"/>
    <n v="503368.14738480223"/>
    <n v="124834.13"/>
    <n v="49746.400000000001"/>
  </r>
  <r>
    <s v="1902857766"/>
    <s v="020979302"/>
    <s v="Non-Rural Private"/>
    <s v="Non-Rural"/>
    <s v="Medical City Las Colinas"/>
    <s v="Dallas"/>
    <x v="7"/>
    <s v="Yes"/>
    <n v="6045725.209999999"/>
    <n v="13227371.864205938"/>
    <n v="3280357.38"/>
    <n v="1307222.42"/>
  </r>
  <r>
    <s v="1891718789"/>
    <s v="020981901"/>
    <s v="Non-Rural Private"/>
    <s v="Non-Rural"/>
    <s v="Vista Community Medical Center"/>
    <s v="Harris"/>
    <x v="0"/>
    <s v="Yes"/>
    <n v="1251420.27"/>
    <n v="2769120.3533814377"/>
    <n v="686735.39"/>
    <n v="273664.05"/>
  </r>
  <r>
    <s v="1548291883"/>
    <s v="020982701"/>
    <s v="Non-Rural Private"/>
    <s v="Non-Rural"/>
    <s v="Texas Health Presbyterian Hospital Allen"/>
    <s v="Collin"/>
    <x v="7"/>
    <s v="Yes"/>
    <n v="2639083.7200000002"/>
    <n v="5762246.2063981332"/>
    <n v="1429023.62"/>
    <n v="569465.91"/>
  </r>
  <r>
    <s v="1023011657"/>
    <s v="020988401"/>
    <s v="Rural Public"/>
    <s v="Rural Hospital"/>
    <s v="Sweeny Community Hospital"/>
    <s v="Brazoria"/>
    <x v="0"/>
    <s v="Yes"/>
    <n v="2097668.06"/>
    <n v="2194584.238128026"/>
    <n v="544251.77"/>
    <n v="216884.33"/>
  </r>
  <r>
    <s v="1205837770"/>
    <s v="020989201"/>
    <s v="Rural Public"/>
    <s v="Rural Hospital"/>
    <s v="North Runnels County Hospital"/>
    <s v="Runnels"/>
    <x v="2"/>
    <s v="Yes"/>
    <n v="143108.03"/>
    <n v="149796.2420026215"/>
    <n v="37149.120000000003"/>
    <n v="14803.92"/>
  </r>
  <r>
    <s v="1780731737"/>
    <s v="020990001"/>
    <s v="Rural Private"/>
    <s v="Rural Hospital"/>
    <s v="Madison St. Joseph Health Center"/>
    <s v="Madison"/>
    <x v="4"/>
    <s v="Yes"/>
    <n v="1329154.3599999999"/>
    <n v="1390045.1803930663"/>
    <n v="344727.96"/>
    <n v="137374.09"/>
  </r>
  <r>
    <s v="1942240189"/>
    <s v="020991801"/>
    <s v="Rural Public"/>
    <s v="Rural Hospital"/>
    <s v="Refugio County Memorial Hospital"/>
    <s v="Refugio"/>
    <x v="11"/>
    <s v="Yes"/>
    <n v="580717.18000000005"/>
    <n v="492855.54473141843"/>
    <n v="122227.03"/>
    <n v="48707.47"/>
  </r>
  <r>
    <s v="1083612121"/>
    <s v="020992601"/>
    <s v="Rural Public"/>
    <s v="Rural Hospital"/>
    <s v="Stonewall Memorial Hospital District"/>
    <s v="Stonewall"/>
    <x v="2"/>
    <s v="Yes"/>
    <n v="254416.22"/>
    <n v="266147.76101317402"/>
    <n v="66004.02"/>
    <n v="26302.6"/>
  </r>
  <r>
    <s v="1174522494"/>
    <s v="020993401"/>
    <s v="Rural Public"/>
    <s v="Rural Hospital"/>
    <s v="Chambers County Public Hospital District No.1"/>
    <s v="Chambers"/>
    <x v="12"/>
    <s v="Yes"/>
    <n v="1158173.06"/>
    <n v="1218127.884621219"/>
    <n v="302092.88"/>
    <n v="120384.01"/>
  </r>
  <r>
    <s v="1891765178"/>
    <s v="021184901"/>
    <s v="Non-Rural Private"/>
    <s v="Non-Rural"/>
    <s v="Cook Children's Medical Center"/>
    <s v="Tarrant"/>
    <x v="10"/>
    <s v="Yes"/>
    <n v="11227059.48"/>
    <n v="24503544.315413989"/>
    <n v="6076821.8600000003"/>
    <n v="2421613.5099999998"/>
  </r>
  <r>
    <s v="1023015120"/>
    <s v="021189801"/>
    <s v="Non-Rural Private"/>
    <s v="Non-Rural"/>
    <s v="Millwood Hospital"/>
    <s v="Tarrant"/>
    <x v="10"/>
    <s v="Yes"/>
    <n v="51693.33"/>
    <n v="114386.06797695435"/>
    <n v="28367.48"/>
    <n v="11304.44"/>
  </r>
  <r>
    <s v="1730187568"/>
    <s v="021203701"/>
    <s v="Non-Rural Private"/>
    <s v="Non-Rural"/>
    <s v="Cypress Creek Hospital Inc"/>
    <s v="Harris"/>
    <x v="0"/>
    <s v="Yes"/>
    <n v="1840.64"/>
    <n v="4072.9360334582234"/>
    <n v="1010.08"/>
    <n v="402.52"/>
  </r>
  <r>
    <s v="1043280951"/>
    <s v="021240902"/>
    <s v="Non-Rural Private"/>
    <s v="Non-Rural"/>
    <s v="Laurel Ridge Treatment Center"/>
    <s v="Bexar"/>
    <x v="8"/>
    <s v="Yes"/>
    <n v="131428.35999999999"/>
    <n v="155175.63202464979"/>
    <n v="38483.19"/>
    <n v="15335.55"/>
  </r>
  <r>
    <s v="1477857332"/>
    <s v="083290905"/>
    <s v="Rural Public"/>
    <s v="Rural Hospital"/>
    <s v="Bellville Medical Center"/>
    <s v="Austin"/>
    <x v="0"/>
    <s v="Yes"/>
    <n v="703048.44"/>
    <n v="735893.77778772509"/>
    <n v="182499.94"/>
    <n v="72726.23"/>
  </r>
  <r>
    <s v="1326025701"/>
    <s v="091770005"/>
    <s v="Rural Public"/>
    <s v="Rural Hospital"/>
    <s v="Concho County Hospital"/>
    <s v="Concho"/>
    <x v="2"/>
    <s v="Yes"/>
    <n v="689144.3"/>
    <n v="722158.23433617572"/>
    <n v="179093.56"/>
    <n v="71368.78"/>
  </r>
  <r>
    <s v="1518911833"/>
    <s v="094105602"/>
    <s v="Non-Rural Private"/>
    <s v="Non-Rural"/>
    <s v="Medical City North Hills"/>
    <s v="Tarrant"/>
    <x v="10"/>
    <s v="Yes"/>
    <n v="7085864.54"/>
    <n v="15496668.893370228"/>
    <n v="3843137.76"/>
    <n v="1531490.4"/>
  </r>
  <r>
    <s v="1679578439"/>
    <s v="094108002"/>
    <s v="Non-Rural Private"/>
    <s v="Non-Rural"/>
    <s v="CHRISTUS Mother Frances Hospital - Tyler"/>
    <s v="Smith"/>
    <x v="6"/>
    <s v="Yes"/>
    <n v="28778698.609999999"/>
    <n v="62762552.21678292"/>
    <n v="15564966.619999999"/>
    <n v="6202639.2000000002"/>
  </r>
  <r>
    <s v="1770536120"/>
    <s v="094109802"/>
    <s v="Non-Rural Private"/>
    <s v="Non-Rural"/>
    <s v="El Paso Healthcare System, Ltd."/>
    <s v="El Paso"/>
    <x v="5"/>
    <s v="Yes"/>
    <n v="14226270.610000001"/>
    <n v="31004594.493824691"/>
    <n v="7689067.1500000004"/>
    <n v="3064093.26"/>
  </r>
  <r>
    <s v="1770573586"/>
    <s v="094113001"/>
    <s v="Non-Rural Private"/>
    <s v="Non-Rural"/>
    <s v="McAllen Hospital LP"/>
    <s v="Hidalgo"/>
    <x v="3"/>
    <s v="Yes"/>
    <n v="20733951.010000002"/>
    <n v="45329947.436599419"/>
    <n v="11241721.279999999"/>
    <n v="4479825.93"/>
  </r>
  <r>
    <s v="1992707780"/>
    <s v="094117105"/>
    <s v="Rural Public"/>
    <s v="Rural Hospital"/>
    <s v="Hansford County Hospital District"/>
    <s v="Hansford"/>
    <x v="2"/>
    <s v="Yes"/>
    <n v="449552.94"/>
    <n v="470210.63123148499"/>
    <n v="116611.14"/>
    <n v="46469.54"/>
  </r>
  <r>
    <s v="1851343909"/>
    <s v="094118902"/>
    <s v="Non-Rural Private"/>
    <s v="Non-Rural"/>
    <s v="Detar Hospital"/>
    <s v="Victoria"/>
    <x v="11"/>
    <s v="Yes"/>
    <n v="4100248.36"/>
    <n v="8040307.5823155306"/>
    <n v="1993977.53"/>
    <n v="794600.05"/>
  </r>
  <r>
    <s v="1629089966"/>
    <s v="094119702"/>
    <s v="Non-Rural Private"/>
    <s v="Non-Rural"/>
    <s v="Metroplex Adventist Hospital Inc"/>
    <s v="Bell"/>
    <x v="4"/>
    <s v="Yes"/>
    <n v="5205359.8100000005"/>
    <n v="11409452.361199614"/>
    <n v="2829517.58"/>
    <n v="1127562.76"/>
  </r>
  <r>
    <s v="1821025990"/>
    <s v="094121303"/>
    <s v="Rural Public"/>
    <s v="Rural Hospital"/>
    <s v="Seminole Hospital District"/>
    <s v="Gaines"/>
    <x v="2"/>
    <s v="Yes"/>
    <n v="1745723.54"/>
    <n v="1830395.4814883422"/>
    <n v="453933.81"/>
    <n v="180892.62"/>
  </r>
  <r>
    <s v="1700991700"/>
    <s v="094129604"/>
    <s v="Rural Public"/>
    <s v="Rural Hospital"/>
    <s v="Memorial Hospital"/>
    <s v="Moore"/>
    <x v="2"/>
    <s v="Yes"/>
    <n v="1579663.4"/>
    <n v="1651567.4272939642"/>
    <n v="409584.87"/>
    <n v="163219.57"/>
  </r>
  <r>
    <s v="1437156361"/>
    <s v="094138703"/>
    <s v="Rural Public"/>
    <s v="Rural Hospital"/>
    <s v="Clay County Memorial Hospital"/>
    <s v="Clay"/>
    <x v="2"/>
    <s v="Yes"/>
    <n v="519799.75"/>
    <n v="543285.45345794526"/>
    <n v="134733.53"/>
    <n v="53691.31"/>
  </r>
  <r>
    <s v="1457382798"/>
    <s v="094140302"/>
    <s v="Non-Rural Private"/>
    <s v="Non-Rural"/>
    <s v="Texas Health Presbyterian Hospital Kaufman"/>
    <s v="Kaufman"/>
    <x v="7"/>
    <s v="Yes"/>
    <n v="2111819.87"/>
    <n v="4313095.3537196405"/>
    <n v="1069637.5900000001"/>
    <n v="426250.58"/>
  </r>
  <r>
    <s v="1063500270"/>
    <s v="094141105"/>
    <s v="Rural Private"/>
    <s v="Rural Hospital"/>
    <s v="Crosbyton Clinic Hospital"/>
    <s v="Crosby"/>
    <x v="9"/>
    <s v="Yes"/>
    <n v="473884.63"/>
    <n v="495771.43972410628"/>
    <n v="122950.16"/>
    <n v="48995.64"/>
  </r>
  <r>
    <s v="1093744187"/>
    <s v="094148602"/>
    <s v="Non-Rural Private"/>
    <s v="Non-Rural"/>
    <s v="Baptist Hospitals Of Southeast Texas"/>
    <s v="Jefferson"/>
    <x v="12"/>
    <s v="Yes"/>
    <n v="17527007.539999999"/>
    <n v="37556185.744071722"/>
    <n v="9313846.5"/>
    <n v="3711567.83"/>
  </r>
  <r>
    <s v="1003833013"/>
    <s v="094151004"/>
    <s v="Rural Private"/>
    <s v="Rural Hospital"/>
    <s v="Ascension Seton"/>
    <s v="Burnet"/>
    <x v="1"/>
    <s v="Yes"/>
    <n v="5094503.41"/>
    <n v="5322116.7744883578"/>
    <n v="1319872.55"/>
    <n v="525969.21"/>
  </r>
  <r>
    <s v="1942314448"/>
    <s v="094152803"/>
    <s v="Rural Public"/>
    <s v="Rural Hospital"/>
    <s v="Cochran Memorial Hospital District"/>
    <s v="Cochran"/>
    <x v="2"/>
    <s v="Yes"/>
    <n v="426909.62"/>
    <n v="449095"/>
    <n v="111374.51"/>
    <n v="44382.74"/>
  </r>
  <r>
    <s v="1356446686"/>
    <s v="094153604"/>
    <s v="Rural Private"/>
    <s v="Rural Hospital"/>
    <s v="Ascension Seton"/>
    <s v="Caldwell"/>
    <x v="1"/>
    <s v="Yes"/>
    <n v="5600257.7699999996"/>
    <n v="5866456.955923575"/>
    <n v="1454867.65"/>
    <n v="579764.76"/>
  </r>
  <r>
    <s v="1124074273"/>
    <s v="094154402"/>
    <s v="Non-Rural Private"/>
    <s v="Non-Rural"/>
    <s v="Methodist Healthcare System Of San Antonio"/>
    <s v="Bexar"/>
    <x v="8"/>
    <s v="Yes"/>
    <n v="61072963.699999996"/>
    <n v="133382007.23588794"/>
    <n v="33078426.82"/>
    <n v="13181753.09"/>
  </r>
  <r>
    <s v="1720033947"/>
    <s v="094160103"/>
    <s v="Non-Rural Private"/>
    <s v="Non-Rural"/>
    <s v="St. David's Medical Center"/>
    <s v="Travis"/>
    <x v="1"/>
    <s v="Yes"/>
    <n v="12706926.65"/>
    <n v="27757537.844612867"/>
    <n v="6883804.6699999999"/>
    <n v="2743196.16"/>
  </r>
  <r>
    <s v="1487607792"/>
    <s v="094164302"/>
    <s v="Rural Private"/>
    <s v="Rural Hospital"/>
    <s v="Woodland Heights Medical Center"/>
    <s v="Angelina"/>
    <x v="6"/>
    <s v="Yes"/>
    <n v="4567587.04"/>
    <n v="4773300.4689971358"/>
    <n v="1183767.3899999999"/>
    <n v="471731.3"/>
  </r>
  <r>
    <s v="1023013935"/>
    <s v="094172602"/>
    <s v="Rural Public"/>
    <s v="Rural Hospital"/>
    <s v="Mccamey Hospital"/>
    <s v="Upton"/>
    <x v="2"/>
    <s v="Yes"/>
    <n v="913794.31"/>
    <n v="954485.22594043473"/>
    <n v="236710.11"/>
    <n v="94328.98"/>
  </r>
  <r>
    <s v="1114998911"/>
    <s v="094178302"/>
    <s v="Rural Private"/>
    <s v="Rural Hospital"/>
    <s v="Lake Granbury Hospital"/>
    <s v="Hood"/>
    <x v="10"/>
    <s v="Yes"/>
    <n v="7643519.1400000006"/>
    <n v="7983706.4198342226"/>
    <n v="1979940.58"/>
    <n v="789006.32"/>
  </r>
  <r>
    <s v="1821066820"/>
    <s v="094180903"/>
    <s v="Rural Public"/>
    <s v="Rural Hospital"/>
    <s v="Lynn County Hospital District"/>
    <s v="Lynn"/>
    <x v="9"/>
    <s v="Yes"/>
    <n v="565777.72"/>
    <n v="592100.71170932683"/>
    <n v="146839.6"/>
    <n v="58515.58"/>
  </r>
  <r>
    <s v="1396731105"/>
    <s v="094186602"/>
    <s v="Non-Rural Private"/>
    <s v="Non-Rural"/>
    <s v="Laredo Regional Medical Center Lp-"/>
    <s v="Webb"/>
    <x v="3"/>
    <s v="Yes"/>
    <n v="5914973.9299999997"/>
    <n v="12956621.640070088"/>
    <n v="3213211.96"/>
    <n v="1280464.97"/>
  </r>
  <r>
    <s v="1275580938"/>
    <s v="094187402"/>
    <s v="Non-Rural Private"/>
    <s v="Non-Rural"/>
    <s v="Hca Houston Healthcare West"/>
    <s v="Harris"/>
    <x v="0"/>
    <s v="Yes"/>
    <n v="8917360.6199999992"/>
    <n v="19505998.032834858"/>
    <n v="4837442.03"/>
    <n v="1927720.65"/>
  </r>
  <r>
    <s v="1255384533"/>
    <s v="094192402"/>
    <s v="Non-Rural Private"/>
    <s v="Non-Rural"/>
    <s v="Medical City Lewisville"/>
    <s v="Denton"/>
    <x v="10"/>
    <s v="Yes"/>
    <n v="7678080.96"/>
    <n v="16772851.18551613"/>
    <n v="4159627.99"/>
    <n v="1657611.75"/>
  </r>
  <r>
    <s v="1659323772"/>
    <s v="094193202"/>
    <s v="Non-Rural Private"/>
    <s v="Non-Rural"/>
    <s v="Medical City Fort Worth"/>
    <s v="Tarrant"/>
    <x v="10"/>
    <s v="Yes"/>
    <n v="7664374.5800000001"/>
    <n v="16751447.38351436"/>
    <n v="4154319.9"/>
    <n v="1655496.48"/>
  </r>
  <r>
    <s v="1770514077"/>
    <s v="094207002"/>
    <s v="Non-Rural Private"/>
    <s v="Non-Rural"/>
    <s v="Texas Health Presbyterian Hospital Plano"/>
    <s v="Collin"/>
    <x v="7"/>
    <s v="Yes"/>
    <n v="9217262.3599999994"/>
    <n v="20112463.01609214"/>
    <n v="4987843.9400000004"/>
    <n v="1987655.81"/>
  </r>
  <r>
    <s v="1629021845"/>
    <s v="094216103"/>
    <s v="Non-Rural Private"/>
    <s v="Non-Rural"/>
    <s v="North Austin Medical Center"/>
    <s v="Travis"/>
    <x v="1"/>
    <s v="Yes"/>
    <n v="10612904.26"/>
    <n v="23154623.495569628"/>
    <n v="5742292.6399999997"/>
    <n v="2288303.62"/>
  </r>
  <r>
    <s v="1497871628"/>
    <s v="094219503"/>
    <s v="Non-Rural Private"/>
    <s v="Non-Rural"/>
    <s v="Methodist Sugar Land Hospital"/>
    <s v="Fort Bend"/>
    <x v="0"/>
    <s v="Yes"/>
    <n v="10695595.620000001"/>
    <n v="23356611.476860411"/>
    <n v="5792385.1900000004"/>
    <n v="2308265.5"/>
  </r>
  <r>
    <s v="1003885641"/>
    <s v="094222903"/>
    <s v="Rural Private"/>
    <s v="Rural Hospital"/>
    <s v="CHRISTUS Spohn Hospital Alice"/>
    <s v="Jim Wells"/>
    <x v="11"/>
    <s v="Yes"/>
    <n v="9395785.4800000004"/>
    <n v="9833860.8187650591"/>
    <n v="2438774.56"/>
    <n v="971851.66"/>
  </r>
  <r>
    <s v="1356312243"/>
    <s v="094224503"/>
    <s v="Rural Private"/>
    <s v="Rural Hospital"/>
    <s v="Big Bend Hospital Corporation"/>
    <s v="Brewster"/>
    <x v="2"/>
    <s v="Yes"/>
    <n v="2427139.46"/>
    <n v="2542599.1942988932"/>
    <n v="630558.67000000004"/>
    <n v="251277.63"/>
  </r>
  <r>
    <s v="1558354241"/>
    <s v="109588703"/>
    <s v="Rural Public"/>
    <s v="Rural Hospital"/>
    <s v="Hemphill County Hospital District"/>
    <s v="Hemphill"/>
    <x v="2"/>
    <s v="Yes"/>
    <n v="406530.63999999996"/>
    <n v="426883.44836339768"/>
    <n v="105866.1"/>
    <n v="42187.64"/>
  </r>
  <r>
    <s v="1770579591"/>
    <s v="110803703"/>
    <s v="Rural Private"/>
    <s v="Rural Hospital"/>
    <s v="Fort Duncan Regional Medical Center Lp"/>
    <s v="Maverick"/>
    <x v="3"/>
    <s v="Yes"/>
    <n v="5715841.1799999997"/>
    <n v="5989799.3365932181"/>
    <n v="1485456.27"/>
    <n v="591954.31999999995"/>
  </r>
  <r>
    <s v="1528026267"/>
    <s v="110839103"/>
    <s v="Non-Rural Private"/>
    <s v="Non-Rural"/>
    <s v="Longview Regional Medical Center"/>
    <s v="Gregg"/>
    <x v="6"/>
    <s v="Yes"/>
    <n v="2223713.65"/>
    <n v="4488653.3840391319"/>
    <n v="1113175.57"/>
    <n v="443600.46"/>
  </r>
  <r>
    <s v="1134137466"/>
    <s v="110856504"/>
    <s v="Rural Public"/>
    <s v="Rural Hospital"/>
    <s v="Olney Hamilton Hospital District"/>
    <s v="Young"/>
    <x v="2"/>
    <s v="Yes"/>
    <n v="1258519.3599999999"/>
    <n v="1318681.9858636709"/>
    <n v="327030.06"/>
    <n v="130321.48"/>
  </r>
  <r>
    <s v="1093708679"/>
    <s v="111829102"/>
    <s v="Non-Rural Private"/>
    <s v="Non-Rural"/>
    <s v="Ascension Providence"/>
    <s v="McLennan"/>
    <x v="4"/>
    <s v="Yes"/>
    <n v="13264001.109999999"/>
    <n v="28988868.418977894"/>
    <n v="7189171.7800000003"/>
    <n v="2864884.95"/>
  </r>
  <r>
    <s v="1306897277"/>
    <s v="111905902"/>
    <s v="Non-Rural Private"/>
    <s v="Non-Rural"/>
    <s v="Medical City Denton"/>
    <s v="Denton"/>
    <x v="10"/>
    <s v="Yes"/>
    <n v="11569570.949999999"/>
    <n v="25344103.951550093"/>
    <n v="6285278.6900000004"/>
    <n v="2504683.56"/>
  </r>
  <r>
    <s v="1497708929"/>
    <s v="111915801"/>
    <s v="Rural Private"/>
    <s v="Rural Hospital"/>
    <s v="Parkview Regional Hospital"/>
    <s v="Limestone"/>
    <x v="4"/>
    <s v="Yes"/>
    <n v="1118152.1299999999"/>
    <n v="1167422.6570460731"/>
    <n v="289518.09999999998"/>
    <n v="115372.96"/>
  </r>
  <r>
    <s v="1124092036"/>
    <s v="112667403"/>
    <s v="Non-Rural Private"/>
    <s v="Non-Rural"/>
    <s v="CHRISTUS Good Shepherd Health System"/>
    <s v="Gregg"/>
    <x v="6"/>
    <s v="Yes"/>
    <n v="25877073.710000001"/>
    <n v="48653724.134813413"/>
    <n v="12066010.15"/>
    <n v="4808305.04"/>
  </r>
  <r>
    <s v="1972581940"/>
    <s v="112671602"/>
    <s v="Non-Rural Private"/>
    <s v="Non-Rural"/>
    <s v="Brazosport Regional Health System"/>
    <s v="Brazoria"/>
    <x v="0"/>
    <s v="Yes"/>
    <n v="3939991.33"/>
    <n v="8635731.7437635604"/>
    <n v="2141641.34"/>
    <n v="853444.07"/>
  </r>
  <r>
    <s v="1881697878"/>
    <s v="112673204"/>
    <s v="Rural Public"/>
    <s v="Rural Hospital"/>
    <s v="Yoakum Community Hospital"/>
    <s v="Lavaca"/>
    <x v="4"/>
    <s v="Yes"/>
    <n v="1579103.77"/>
    <n v="1654246.1183379255"/>
    <n v="410249.18"/>
    <n v="163484.29999999999"/>
  </r>
  <r>
    <s v="1336172105"/>
    <s v="112677302"/>
    <s v="Non-Rural Private"/>
    <s v="Non-Rural"/>
    <s v="Texas Health Harris Methodist Hospital Fort Worth"/>
    <s v="Tarrant"/>
    <x v="10"/>
    <s v="Yes"/>
    <n v="25058362.170000002"/>
    <n v="54775619.828426406"/>
    <n v="13584226.01"/>
    <n v="5413314.0599999996"/>
  </r>
  <r>
    <s v="1205833985"/>
    <s v="112679902"/>
    <s v="Non-Rural Private"/>
    <s v="Non-Rural"/>
    <s v="Mission Hospital, Inc."/>
    <s v="Hidalgo"/>
    <x v="3"/>
    <s v="Yes"/>
    <n v="5272020.88"/>
    <n v="11553745.580979403"/>
    <n v="2865301.97"/>
    <n v="1141822.8400000001"/>
  </r>
  <r>
    <s v="1831170273"/>
    <s v="112684904"/>
    <s v="Rural Public"/>
    <s v="Rural Hospital"/>
    <s v="Reeves County Hospital District"/>
    <s v="Reeves"/>
    <x v="2"/>
    <s v="Yes"/>
    <n v="3779214.54"/>
    <n v="3972894.5086227688"/>
    <n v="985268.58"/>
    <n v="392629.53"/>
  </r>
  <r>
    <s v="1447574819"/>
    <s v="112688004"/>
    <s v="Rural Private"/>
    <s v="Rural Hospital"/>
    <s v="Frio Hospital Association"/>
    <s v="Frio"/>
    <x v="2"/>
    <s v="Yes"/>
    <n v="2477595.89"/>
    <n v="2597943.0604677503"/>
    <n v="644283.81999999995"/>
    <n v="256747.1"/>
  </r>
  <r>
    <s v="1598746703"/>
    <s v="112692202"/>
    <s v="Rural Public"/>
    <s v="Rural Hospital"/>
    <s v="Fisher County Hospital District"/>
    <s v="Fisher"/>
    <x v="2"/>
    <s v="Yes"/>
    <n v="671170.94"/>
    <n v="703064.0598976966"/>
    <n v="174358.25"/>
    <n v="69481.759999999995"/>
  </r>
  <r>
    <s v="1689650616"/>
    <s v="112697102"/>
    <s v="Rural Private"/>
    <s v="Rural Hospital"/>
    <s v="Memorial Hospital Of Polk County"/>
    <s v="Polk"/>
    <x v="12"/>
    <s v="Yes"/>
    <n v="3783095.53"/>
    <n v="3963775.0133806993"/>
    <n v="983006.96"/>
    <n v="391728.27"/>
  </r>
  <r>
    <s v="1437102639"/>
    <s v="112698903"/>
    <s v="Non-Rural Private"/>
    <s v="Non-Rural"/>
    <s v="Medical City Mckinney"/>
    <s v="Collin"/>
    <x v="7"/>
    <s v="Yes"/>
    <n v="12017575.82"/>
    <n v="26318227.43207163"/>
    <n v="6526859.04"/>
    <n v="2600953.33"/>
  </r>
  <r>
    <s v="1144274226"/>
    <s v="112701102"/>
    <s v="Rural Private"/>
    <s v="Rural Hospital"/>
    <s v="Navarro Regional Hospital"/>
    <s v="Navarro"/>
    <x v="7"/>
    <s v="Yes"/>
    <n v="4519382.2699999996"/>
    <n v="4719073.4623538703"/>
    <n v="1170319.22"/>
    <n v="466372.21"/>
  </r>
  <r>
    <s v="1184607897"/>
    <s v="112702904"/>
    <s v="Rural Public"/>
    <s v="Rural Hospital"/>
    <s v="Haskell County Hospital District"/>
    <s v="Haskell"/>
    <x v="2"/>
    <s v="Yes"/>
    <n v="938856.55"/>
    <n v="985294.89819511597"/>
    <n v="244350.84"/>
    <n v="97373.81"/>
  </r>
  <r>
    <s v="1245237593"/>
    <s v="112704504"/>
    <s v="Rural Public"/>
    <s v="Rural Hospital"/>
    <s v="Ochiltree Hospital District"/>
    <s v="Ochiltree"/>
    <x v="2"/>
    <s v="Yes"/>
    <n v="205762.52"/>
    <n v="213877.00623210514"/>
    <n v="53041"/>
    <n v="21136.84"/>
  </r>
  <r>
    <s v="1598749707"/>
    <s v="112706003"/>
    <s v="Rural Private"/>
    <s v="Rural Hospital"/>
    <s v="CHRISTUS Health Southeast Texas"/>
    <s v="Jasper"/>
    <x v="12"/>
    <s v="Yes"/>
    <n v="3898701.86"/>
    <n v="4076520.3193976218"/>
    <n v="1010967.53"/>
    <n v="402870.56"/>
  </r>
  <r>
    <s v="1316931835"/>
    <s v="112707808"/>
    <s v="Rural Public"/>
    <s v="Rural Hospital"/>
    <s v="Wilbarger County Hospital District"/>
    <s v="Wilbarger"/>
    <x v="2"/>
    <s v="Yes"/>
    <n v="1673370.57"/>
    <n v="1753200.9156658426"/>
    <n v="434789.74"/>
    <n v="173263.71"/>
  </r>
  <r>
    <s v="1801852736"/>
    <s v="112711003"/>
    <s v="Non-Rural Private"/>
    <s v="Non-Rural"/>
    <s v="Odessa Regional Medical Center"/>
    <s v="Ector"/>
    <x v="2"/>
    <s v="Yes"/>
    <n v="5246236.78"/>
    <n v="10065887.66157419"/>
    <n v="2496316.67"/>
    <n v="994782.19"/>
  </r>
  <r>
    <s v="1023065794"/>
    <s v="112712802"/>
    <s v="Non-Rural Private"/>
    <s v="Non-Rural"/>
    <s v="The Woman's Hospital of Texas"/>
    <s v="Harris"/>
    <x v="0"/>
    <s v="Yes"/>
    <n v="2276665.7999999998"/>
    <n v="4962753.2026716108"/>
    <n v="1230751.22"/>
    <n v="490454.36"/>
  </r>
  <r>
    <s v="1619924719"/>
    <s v="112716902"/>
    <s v="Non-Rural Private"/>
    <s v="Non-Rural"/>
    <s v="Columbia Rio Grande Healthcare Lp"/>
    <s v="Hidalgo"/>
    <x v="3"/>
    <s v="Yes"/>
    <n v="9924447.5399999991"/>
    <n v="18596039.830975275"/>
    <n v="4611774.5199999996"/>
    <n v="1837792.15"/>
  </r>
  <r>
    <s v="1679528889"/>
    <s v="112717702"/>
    <s v="Non-Rural Private"/>
    <s v="Non-Rural"/>
    <s v="South Austin Medical Center"/>
    <s v="Travis"/>
    <x v="1"/>
    <s v="Yes"/>
    <n v="23810863.690000001"/>
    <n v="51986998.940590635"/>
    <n v="12892654.529999999"/>
    <n v="5137722.83"/>
  </r>
  <r>
    <s v="1811942238"/>
    <s v="112724302"/>
    <s v="Non-Rural Private"/>
    <s v="Non-Rural"/>
    <s v="HCA Houston Healthcare Kingwood"/>
    <s v="Harris"/>
    <x v="0"/>
    <s v="Yes"/>
    <n v="25248152.73"/>
    <n v="55254944.106107943"/>
    <n v="13703097.310000001"/>
    <n v="5460684.2800000003"/>
  </r>
  <r>
    <s v="1750377289"/>
    <s v="112725003"/>
    <s v="Rural Private"/>
    <s v="Rural Hospital"/>
    <s v="Burleson St. Joseph Health Center"/>
    <s v="Burleson"/>
    <x v="4"/>
    <s v="Yes"/>
    <n v="1009082.95"/>
    <n v="1055761.3829709576"/>
    <n v="261826.36"/>
    <n v="104337.8"/>
  </r>
  <r>
    <s v="1083619712"/>
    <s v="112728403"/>
    <s v="Rural Public"/>
    <s v="Rural Hospital"/>
    <s v="General Hospital"/>
    <s v="Pecos"/>
    <x v="2"/>
    <s v="Yes"/>
    <n v="624583.02"/>
    <n v="652209.75071538577"/>
    <n v="161746.5"/>
    <n v="64455.98"/>
  </r>
  <r>
    <s v="1326015595"/>
    <s v="112742503"/>
    <s v="Non-Rural Private"/>
    <s v="Non-Rural"/>
    <s v="Clarity Child Guidance Center"/>
    <s v="Bexar"/>
    <x v="8"/>
    <s v="Yes"/>
    <n v="759907.34"/>
    <n v="0"/>
    <n v="0"/>
    <n v="0"/>
  </r>
  <r>
    <s v="1518937218"/>
    <s v="112745802"/>
    <s v="Non-Rural Private"/>
    <s v="Non-Rural"/>
    <s v="River Crest Hospital"/>
    <s v="Tom Green"/>
    <x v="2"/>
    <s v="Yes"/>
    <n v="18880.84"/>
    <n v="4531.6121288504146"/>
    <n v="1123.83"/>
    <n v="447.85"/>
  </r>
  <r>
    <s v="1922078815"/>
    <s v="112746602"/>
    <s v="Non-Rural Private"/>
    <s v="Non-Rural"/>
    <s v="Glen Oaks Hospital"/>
    <s v="Hunt"/>
    <x v="7"/>
    <s v="Yes"/>
    <n v="12305.86"/>
    <n v="17594.793425637999"/>
    <n v="4363.47"/>
    <n v="1738.84"/>
  </r>
  <r>
    <s v="1790777696"/>
    <s v="119874904"/>
    <s v="Rural Public"/>
    <s v="Rural Hospital"/>
    <s v="Jack County Hospital District"/>
    <s v="Jack"/>
    <x v="2"/>
    <s v="Yes"/>
    <n v="659442.35000000009"/>
    <n v="684590.38361104426"/>
    <n v="169776.82"/>
    <n v="67656.06"/>
  </r>
  <r>
    <s v="1104830900"/>
    <s v="119877204"/>
    <s v="Rural Public"/>
    <s v="Rural Hospital"/>
    <s v="Val Verde Hospital Corporation"/>
    <s v="Val Verde"/>
    <x v="2"/>
    <s v="Yes"/>
    <n v="8191622.2300000004"/>
    <n v="8574848.7707166523"/>
    <n v="2126542.5"/>
    <n v="847427.19"/>
  </r>
  <r>
    <s v="1417980202"/>
    <s v="120726804"/>
    <s v="Non-Rural Private"/>
    <s v="Non-Rural"/>
    <s v="Tx Health Harris Methodist Hospital Sw Fort Worth"/>
    <s v="Tarrant"/>
    <x v="10"/>
    <s v="Yes"/>
    <n v="7095190.1599999992"/>
    <n v="15524998.509476088"/>
    <n v="3850163.43"/>
    <n v="1534290.13"/>
  </r>
  <r>
    <s v="1699770149"/>
    <s v="120745806"/>
    <s v="Rural Public"/>
    <s v="Rural Hospital"/>
    <s v="Muenster Hospital District"/>
    <s v="Cooke"/>
    <x v="6"/>
    <s v="Yes"/>
    <n v="176004.31"/>
    <n v="183668.04429760508"/>
    <n v="45549.25"/>
    <n v="18151.38"/>
  </r>
  <r>
    <s v="1487639175"/>
    <s v="121053605"/>
    <s v="Rural Public"/>
    <s v="Rural Hospital"/>
    <s v="Knox County Hospital District"/>
    <s v="Knox"/>
    <x v="2"/>
    <s v="Yes"/>
    <n v="571729.62"/>
    <n v="597468.63510209881"/>
    <n v="148170.82999999999"/>
    <n v="59046.080000000002"/>
  </r>
  <r>
    <s v="1861510521"/>
    <s v="121692107"/>
    <s v="Rural Public"/>
    <s v="Rural Hospital"/>
    <s v="Hardeman County Memorial Hospital"/>
    <s v="Hardeman"/>
    <x v="2"/>
    <s v="Yes"/>
    <n v="631754.61"/>
    <n v="661477.3141638519"/>
    <n v="164044.82999999999"/>
    <n v="65371.86"/>
  </r>
  <r>
    <s v="1689641680"/>
    <s v="121775403"/>
    <s v="Non-Rural Public"/>
    <s v="Non-Rural"/>
    <s v="Christus Spohn Hospital Corpus Christi"/>
    <s v="Nueces"/>
    <x v="11"/>
    <s v="Yes"/>
    <n v="55910395.619999997"/>
    <n v="122346752.10652186"/>
    <n v="30341709.27"/>
    <n v="12091171.140000001"/>
  </r>
  <r>
    <s v="1992700983"/>
    <s v="121776205"/>
    <s v="Non-Rural Private"/>
    <s v="Non-Rural"/>
    <s v="Baylor Medical Center At Irving"/>
    <s v="Dallas"/>
    <x v="7"/>
    <s v="Yes"/>
    <n v="9189273.7799999993"/>
    <n v="20029592.595667459"/>
    <n v="4967292.2699999996"/>
    <n v="1979465.97"/>
  </r>
  <r>
    <s v="1831140979"/>
    <s v="121781205"/>
    <s v="Rural Public"/>
    <s v="Rural Hospital"/>
    <s v="Sutton County Hospital District"/>
    <s v="Sutton"/>
    <x v="2"/>
    <s v="Yes"/>
    <n v="806316.17999999993"/>
    <n v="843597.88400101056"/>
    <n v="209210.31"/>
    <n v="83370.31"/>
  </r>
  <r>
    <s v="1740288505"/>
    <s v="121782009"/>
    <s v="Rural Public"/>
    <s v="Rural Hospital"/>
    <s v="Uvalde County Hospital Authority"/>
    <s v="Uvalde"/>
    <x v="2"/>
    <s v="Yes"/>
    <n v="5411416.75"/>
    <n v="5672345.3166757729"/>
    <n v="1406728.41"/>
    <n v="560581.27"/>
  </r>
  <r>
    <s v="1932108214"/>
    <s v="121785303"/>
    <s v="Rural Public"/>
    <s v="Rural Hospital"/>
    <s v="Gonzales Healthcare Systems"/>
    <s v="Gonzales"/>
    <x v="4"/>
    <s v="Yes"/>
    <n v="1710488.3900000001"/>
    <n v="1789383.4912284473"/>
    <n v="443762.93"/>
    <n v="176839.53"/>
  </r>
  <r>
    <s v="1396748471"/>
    <s v="121787905"/>
    <s v="Rural Public"/>
    <s v="Rural Hospital"/>
    <s v="North Wheeler County Hospital District"/>
    <s v="Wheeler"/>
    <x v="2"/>
    <s v="Yes"/>
    <n v="649165.66999999993"/>
    <n v="679313.72974213888"/>
    <n v="168468.22"/>
    <n v="67134.59"/>
  </r>
  <r>
    <s v="1922031541"/>
    <s v="121794503"/>
    <s v="Rural Private"/>
    <s v="Rural Hospital"/>
    <s v="Texas Health Harris Methodist Hospital Stephenvill"/>
    <s v="Erath"/>
    <x v="4"/>
    <s v="Yes"/>
    <n v="4450312.43"/>
    <n v="4661194.5057256864"/>
    <n v="1155965.3700000001"/>
    <n v="460652.2"/>
  </r>
  <r>
    <s v="1295739258"/>
    <s v="121799406"/>
    <s v="Rural Public"/>
    <s v="Rural Hospital"/>
    <s v="Rankin County Hospital District"/>
    <s v="Upton"/>
    <x v="2"/>
    <s v="Yes"/>
    <n v="549932.88"/>
    <n v="571847.94732893258"/>
    <n v="141816.95999999999"/>
    <n v="56514.06"/>
  </r>
  <r>
    <s v="1881697316"/>
    <s v="121806703"/>
    <s v="Rural Public"/>
    <s v="Rural Hospital"/>
    <s v="Reagan Hospital District"/>
    <s v="Reagan"/>
    <x v="2"/>
    <s v="Yes"/>
    <n v="462580.95"/>
    <n v="482195.72395755531"/>
    <n v="119583.42"/>
    <n v="47653.99"/>
  </r>
  <r>
    <s v="1063466035"/>
    <s v="121807504"/>
    <s v="Non-Rural Private"/>
    <s v="Non-Rural"/>
    <s v="HCA Houston Healthcare Clear Lake"/>
    <s v="Harris"/>
    <x v="0"/>
    <s v="Yes"/>
    <n v="15130187.25"/>
    <n v="33030480.139551245"/>
    <n v="8191482.0700000003"/>
    <n v="3264305.6"/>
  </r>
  <r>
    <s v="1124061882"/>
    <s v="121808305"/>
    <s v="Rural Public"/>
    <s v="Rural Hospital"/>
    <s v="Jackson County Hospital District"/>
    <s v="Jackson"/>
    <x v="4"/>
    <s v="Yes"/>
    <n v="1354061.62"/>
    <n v="1417602.4621362088"/>
    <n v="351562.11"/>
    <n v="140097.5"/>
  </r>
  <r>
    <s v="1164510673"/>
    <s v="121816602"/>
    <s v="Rural Private"/>
    <s v="Rural Hospital"/>
    <s v="Palestine Regional Medical Center"/>
    <s v="Anderson"/>
    <x v="6"/>
    <s v="Yes"/>
    <n v="4290229.2300000004"/>
    <n v="4497353.382089654"/>
    <n v="1115333.1499999999"/>
    <n v="444460.26"/>
  </r>
  <r>
    <s v="1700805678"/>
    <s v="121822403"/>
    <s v="Non-Rural Private"/>
    <s v="Non-Rural"/>
    <s v="Ennis Regional Medical Center"/>
    <s v="Ellis"/>
    <x v="7"/>
    <s v="Yes"/>
    <n v="1063290.06"/>
    <n v="2325631.7718198374"/>
    <n v="576751.26"/>
    <n v="229835.38"/>
  </r>
  <r>
    <s v="1598764359"/>
    <s v="121829905"/>
    <s v="Non-Rural Private"/>
    <s v="Non-Rural"/>
    <s v="West Oak Hospital Inc "/>
    <s v="Harris"/>
    <x v="0"/>
    <s v="Yes"/>
    <n v="34180.9"/>
    <n v="0"/>
    <n v="0"/>
    <n v="0"/>
  </r>
  <r>
    <s v="1104842475"/>
    <s v="126667806"/>
    <s v="Rural Public"/>
    <s v="Rural Hospital"/>
    <s v="Lockney Hospital District"/>
    <s v="Floyd"/>
    <x v="9"/>
    <s v="Yes"/>
    <n v="399436.19999999995"/>
    <n v="418481.21062258363"/>
    <n v="103782.36"/>
    <n v="41357.269999999997"/>
  </r>
  <r>
    <s v="1992753222"/>
    <s v="126675104"/>
    <s v="Urban Public Class 1"/>
    <s v="Non-Rural"/>
    <s v="Tarrant County Hospital District"/>
    <s v="Tarrant"/>
    <x v="10"/>
    <s v="Yes"/>
    <n v="207940579.94"/>
    <n v="255583439.09480906"/>
    <n v="63384097.009999998"/>
    <n v="25258562.66"/>
  </r>
  <r>
    <s v="1275592131"/>
    <s v="126679303"/>
    <s v="Non-Rural Private"/>
    <s v="Non-Rural"/>
    <s v="Methodist Hospitals Of Dallas"/>
    <s v="Dallas"/>
    <x v="7"/>
    <s v="Yes"/>
    <n v="11921292.899999999"/>
    <n v="26066033.050287753"/>
    <n v="6464315.4199999999"/>
    <n v="2576029.69"/>
  </r>
  <r>
    <s v="1477594299"/>
    <s v="126840107"/>
    <s v="Rural Private"/>
    <s v="Rural Hospital"/>
    <s v="Preferred Hospital Leasing Inc"/>
    <s v="Collingsworth"/>
    <x v="2"/>
    <s v="Yes"/>
    <n v="470333.64"/>
    <n v="491516.31887001928"/>
    <n v="121894.9"/>
    <n v="48575.12"/>
  </r>
  <r>
    <s v="1073511762"/>
    <s v="127262703"/>
    <s v="Non-Rural Private"/>
    <s v="Non-Rural"/>
    <s v="Baylor Regional Medical Center At Grapevine"/>
    <s v="Tarrant"/>
    <x v="10"/>
    <s v="Yes"/>
    <n v="5077631.03"/>
    <n v="11094382.309498191"/>
    <n v="2751380.95"/>
    <n v="1096425.31"/>
  </r>
  <r>
    <s v="1073580726"/>
    <s v="127263503"/>
    <s v="Rural Private"/>
    <s v="Rural Hospital"/>
    <s v="Methodist Hospital Plainview Texas"/>
    <s v="Hale"/>
    <x v="9"/>
    <s v="Yes"/>
    <n v="2124692.61"/>
    <n v="2212359.9764253017"/>
    <n v="548660.12"/>
    <n v="218641.06"/>
  </r>
  <r>
    <s v="1942294939"/>
    <s v="127267603"/>
    <s v="Non-Rural Private"/>
    <s v="Non-Rural"/>
    <s v="St. Joseph Regional Health Center"/>
    <s v="Brazos"/>
    <x v="4"/>
    <s v="Yes"/>
    <n v="11816388.83"/>
    <n v="25785892.056939494"/>
    <n v="6394841.1100000003"/>
    <n v="2548344.1800000002"/>
  </r>
  <r>
    <s v="1790782704"/>
    <s v="127294003"/>
    <s v="Rural Private"/>
    <s v="Rural Hospital"/>
    <s v="Sid Peterson Memorial Hospital"/>
    <s v="Kerr"/>
    <x v="2"/>
    <s v="Yes"/>
    <n v="10148740.440000001"/>
    <n v="10656460.044304628"/>
    <n v="2642777.25"/>
    <n v="1053146.73"/>
  </r>
  <r>
    <s v="1932123247"/>
    <s v="127295703"/>
    <s v="Urban Public Class 1"/>
    <s v="Non-Rural"/>
    <s v="Dallas County Hospital District"/>
    <s v="Dallas"/>
    <x v="7"/>
    <s v="Yes"/>
    <n v="504948125.13999999"/>
    <n v="649417901.35647941"/>
    <n v="161054125.44"/>
    <n v="64180068.990000002"/>
  </r>
  <r>
    <s v="1174563779"/>
    <s v="127298107"/>
    <s v="Rural Public"/>
    <s v="Rural Hospital"/>
    <s v="Andrews County Hospital District"/>
    <s v="Andrews"/>
    <x v="2"/>
    <s v="Yes"/>
    <n v="2318761.71"/>
    <n v="2421897.4869323024"/>
    <n v="600624.93000000005"/>
    <n v="239349.03"/>
  </r>
  <r>
    <s v="1184622847"/>
    <s v="127300503"/>
    <s v="Non-Rural Private"/>
    <s v="Non-Rural"/>
    <s v="CHI St. Luke's Health Baylor College of Medicine Medical Center"/>
    <s v="Harris"/>
    <x v="0"/>
    <s v="Yes"/>
    <n v="15991142.1"/>
    <n v="34872939.306837231"/>
    <n v="8648407.6400000006"/>
    <n v="3446390.44"/>
  </r>
  <r>
    <s v="1659308948"/>
    <s v="127301306"/>
    <s v="Rural Private"/>
    <s v="Rural Hospital"/>
    <s v="CHRISTUS Mother Frances Hospital - Winnsboro"/>
    <s v="Wood"/>
    <x v="6"/>
    <s v="Yes"/>
    <n v="3051758.0700000003"/>
    <n v="3195529.4690104662"/>
    <n v="792483.86"/>
    <n v="315804.82"/>
  </r>
  <r>
    <s v="1700883196"/>
    <s v="127303903"/>
    <s v="Non-Rural Public"/>
    <s v="Non-Rural"/>
    <s v="Oakbend Medical Center"/>
    <s v="Fort Bend"/>
    <x v="0"/>
    <s v="Yes"/>
    <n v="8627212.1099999994"/>
    <n v="13742428.305161022"/>
    <n v="3408090.18"/>
    <n v="1358123.94"/>
  </r>
  <r>
    <s v="1508899204"/>
    <s v="127304703"/>
    <s v="Non-Rural Private"/>
    <s v="Non-Rural"/>
    <s v="Texas Health Harris Methodist Hospital Azle"/>
    <s v="Tarrant"/>
    <x v="10"/>
    <s v="Yes"/>
    <n v="2370503"/>
    <n v="5187594.2402037075"/>
    <n v="1286511.28"/>
    <n v="512674.75"/>
  </r>
  <r>
    <s v="1689655912"/>
    <s v="127310404"/>
    <s v="Rural Public"/>
    <s v="Rural Hospital"/>
    <s v="Nocona General Hospital"/>
    <s v="Montague"/>
    <x v="6"/>
    <s v="Yes"/>
    <n v="391907.12"/>
    <n v="409636.65829365136"/>
    <n v="101588.94"/>
    <n v="40483.19"/>
  </r>
  <r>
    <s v="1699726406"/>
    <s v="127311205"/>
    <s v="Non-Rural Private"/>
    <s v="Non-Rural"/>
    <s v="Medical City Plano"/>
    <s v="Collin"/>
    <x v="7"/>
    <s v="Yes"/>
    <n v="23927570.530000001"/>
    <n v="52235244.746375397"/>
    <n v="12954218.91"/>
    <n v="5162256.24"/>
  </r>
  <r>
    <s v="1700854288"/>
    <s v="127313803"/>
    <s v="Rural Public"/>
    <s v="Rural Hospital"/>
    <s v="Lamb County Hospital"/>
    <s v="Lamb"/>
    <x v="9"/>
    <s v="Yes"/>
    <n v="693154.85"/>
    <n v="724489.66908911441"/>
    <n v="179671.75"/>
    <n v="71599.19"/>
  </r>
  <r>
    <s v="1437171568"/>
    <s v="127319504"/>
    <s v="Non-Rural Private"/>
    <s v="Non-Rural"/>
    <s v="Methodist Children'S Hospital"/>
    <s v="Lubbock"/>
    <x v="9"/>
    <s v="Yes"/>
    <n v="1886042.91"/>
    <n v="4173401.9697207296"/>
    <n v="1034993.96"/>
    <n v="412445.09"/>
  </r>
  <r>
    <s v="1225038938"/>
    <s v="130089906"/>
    <s v="Rural Public"/>
    <s v="Rural Hospital"/>
    <s v="Ballinger Memorial Hospital"/>
    <s v="Runnels"/>
    <x v="2"/>
    <s v="Yes"/>
    <n v="448639.08"/>
    <n v="470212.96851506981"/>
    <n v="116611.72"/>
    <n v="46469.77"/>
  </r>
  <r>
    <s v="1700801909"/>
    <s v="130601104"/>
    <s v="Non-Rural Private"/>
    <s v="Non-Rural"/>
    <s v="Tenet Hospitals Ltd. Providence Memorial"/>
    <s v="El Paso"/>
    <x v="5"/>
    <s v="Yes"/>
    <n v="4048840.07"/>
    <n v="8847123.6356395297"/>
    <n v="2194066.0299999998"/>
    <n v="874335.31"/>
  </r>
  <r>
    <s v="1700885076"/>
    <s v="130605205"/>
    <s v="Rural Private"/>
    <s v="Rural Hospital"/>
    <s v="Nacogdoches Medical Center"/>
    <s v="Nacogdoches"/>
    <x v="6"/>
    <s v="Yes"/>
    <n v="4352321.12"/>
    <n v="4561126.2483699378"/>
    <n v="1131148.68"/>
    <n v="450762.75"/>
  </r>
  <r>
    <s v="1124076401"/>
    <s v="130606006"/>
    <s v="Rural Public"/>
    <s v="Rural Hospital"/>
    <s v="Decatur Hospital Authority"/>
    <s v="Wise"/>
    <x v="10"/>
    <s v="Yes"/>
    <n v="5851637.2000000002"/>
    <n v="6071539.2561073126"/>
    <n v="1505727.58"/>
    <n v="600032.43999999994"/>
  </r>
  <r>
    <s v="1174533343"/>
    <s v="130614405"/>
    <s v="Non-Rural Private"/>
    <s v="Non-Rural"/>
    <s v="Texas Health Arlington Memorial Hospital"/>
    <s v="Tarrant"/>
    <x v="10"/>
    <s v="Yes"/>
    <n v="12622167.4"/>
    <n v="27602558.425555825"/>
    <n v="6845370.1299999999"/>
    <n v="2727880"/>
  </r>
  <r>
    <s v="1760598692"/>
    <s v="130616909"/>
    <s v="Rural Public"/>
    <s v="Rural Hospital"/>
    <s v="Pecos County Memorial Hospital"/>
    <s v="Pecos"/>
    <x v="2"/>
    <s v="Yes"/>
    <n v="1412627.9700000002"/>
    <n v="1474923.9636093648"/>
    <n v="365777.7"/>
    <n v="145762.41"/>
  </r>
  <r>
    <s v="1811916901"/>
    <s v="130618504"/>
    <s v="Rural Public"/>
    <s v="Rural Hospital"/>
    <s v="Brownfield Regional Medical Hospital"/>
    <s v="Terry"/>
    <x v="9"/>
    <s v="Yes"/>
    <n v="1611904.87"/>
    <n v="1683773.9729740417"/>
    <n v="417572.02"/>
    <n v="166402.45000000001"/>
  </r>
  <r>
    <s v="1578547345"/>
    <s v="130734007"/>
    <s v="Rural Private"/>
    <s v="Rural Hospital"/>
    <s v="Memorial Medical Center San Augustine"/>
    <s v="San Augustine"/>
    <x v="6"/>
    <s v="Yes"/>
    <n v="704929.85"/>
    <n v="736678.91857084376"/>
    <n v="182694.65"/>
    <n v="72803.820000000007"/>
  </r>
  <r>
    <s v="1639176456"/>
    <s v="130826407"/>
    <s v="Rural Public"/>
    <s v="Rural Hospital"/>
    <s v="Dallam Hartley Counties Hospital District"/>
    <s v="Dallam"/>
    <x v="2"/>
    <s v="Yes"/>
    <n v="1150567.8999999999"/>
    <n v="1204059.5123517576"/>
    <n v="298603.95"/>
    <n v="118993.67"/>
  </r>
  <r>
    <s v="1679678767"/>
    <s v="130959304"/>
    <s v="Rural Public"/>
    <s v="Rural Hospital"/>
    <s v="Matagorda County Hospital District"/>
    <s v="Matagorda"/>
    <x v="0"/>
    <s v="Yes"/>
    <n v="1431295.24"/>
    <n v="3120924.281169889"/>
    <n v="773981.95"/>
    <n v="308431.81"/>
  </r>
  <r>
    <s v="1073183141"/>
    <s v="437483703"/>
    <s v="Rural Private"/>
    <s v="Rural Hospital"/>
    <s v="Lion Star Nacogdoches Hospital"/>
    <s v="Nacogdoches"/>
    <x v="6"/>
    <s v="Yes"/>
    <n v="8317339.5399999991"/>
    <n v="8707185.1623782795"/>
    <n v="2159361.62"/>
    <n v="860505.61"/>
  </r>
  <r>
    <s v="1396778064"/>
    <s v="131036903"/>
    <s v="Non-Rural Private"/>
    <s v="Non-Rural"/>
    <s v="Texas Health Harris Methodist Hospital Cleburne"/>
    <s v="Johnson"/>
    <x v="10"/>
    <s v="Yes"/>
    <n v="3695881.52"/>
    <n v="8078694.0008791583"/>
    <n v="2003497.28"/>
    <n v="798393.67"/>
  </r>
  <r>
    <s v="1598750721"/>
    <s v="131038504"/>
    <s v="Non-Rural Public"/>
    <s v="Non-Rural"/>
    <s v="Hunt Memorial Hospital District"/>
    <s v="Hunt"/>
    <x v="7"/>
    <s v="Yes"/>
    <n v="3058889.71"/>
    <n v="5822028.8046590863"/>
    <n v="1443849.57"/>
    <n v="575374.05000000005"/>
  </r>
  <r>
    <s v="1548286172"/>
    <s v="132812205"/>
    <s v="Non-Rural Private"/>
    <s v="Non-Rural"/>
    <s v="Driscoll Children'S Hospital"/>
    <s v="Nueces"/>
    <x v="11"/>
    <s v="Yes"/>
    <n v="2758199.25"/>
    <n v="6043237.6250087433"/>
    <n v="1498708.84"/>
    <n v="597235.47"/>
  </r>
  <r>
    <s v="1275581852"/>
    <s v="133244705"/>
    <s v="Rural Public"/>
    <s v="Rural Hospital"/>
    <s v="Nolan County Hospital District"/>
    <s v="Nolan"/>
    <x v="2"/>
    <s v="Yes"/>
    <n v="2216574.2599999998"/>
    <n v="2320310.2170250374"/>
    <n v="575431.52"/>
    <n v="229309.46"/>
  </r>
  <r>
    <s v="1215969787"/>
    <s v="133245406"/>
    <s v="Non-Rural Private"/>
    <s v="Non-Rural"/>
    <s v="Tenet Hospitals Ltd. Providence Sierra"/>
    <s v="El Paso"/>
    <x v="5"/>
    <s v="Yes"/>
    <n v="3613134.95"/>
    <n v="7904161.4587581214"/>
    <n v="1960213.61"/>
    <n v="781145.12"/>
  </r>
  <r>
    <s v="1326079534"/>
    <s v="133250406"/>
    <s v="Rural Public"/>
    <s v="Rural Hospital"/>
    <s v="Childress County Hospital District"/>
    <s v="Childress"/>
    <x v="2"/>
    <s v="Yes"/>
    <n v="672805.79"/>
    <n v="705185.57648788998"/>
    <n v="174884.38"/>
    <n v="69691.429999999993"/>
  </r>
  <r>
    <s v="1992285282"/>
    <s v="133252009"/>
    <s v="Rural Private"/>
    <s v="Rural Hospital"/>
    <s v="Nhci Of Hillsboro, Inc"/>
    <s v="Hill"/>
    <x v="4"/>
    <s v="Yes"/>
    <n v="1706780.5699999998"/>
    <n v="1786916"/>
    <n v="443151"/>
    <n v="176595.67"/>
  </r>
  <r>
    <s v="1225146400"/>
    <s v="133258705"/>
    <s v="Rural Private"/>
    <s v="Rural Hospital"/>
    <s v="Methodist Hospital Levelland"/>
    <s v="Hockley"/>
    <x v="9"/>
    <s v="Yes"/>
    <n v="1322558.6299999999"/>
    <n v="1384943.1039453868"/>
    <n v="343462.66"/>
    <n v="136869.87"/>
  </r>
  <r>
    <s v="1205900370"/>
    <s v="133355104"/>
    <s v="Urban Public Class 1"/>
    <s v="Non-Rural"/>
    <s v="Harris County Hospital District"/>
    <s v="Harris"/>
    <x v="0"/>
    <s v="Yes"/>
    <n v="734478283.97000003"/>
    <n v="1008802048.2229056"/>
    <n v="250180555.97"/>
    <n v="99696951.549999997"/>
  </r>
  <r>
    <s v="1841294246"/>
    <s v="133367611"/>
    <s v="Rural Private"/>
    <s v="Rural Hospital"/>
    <s v="Falls Community Hospital And Clinic"/>
    <s v="Falls"/>
    <x v="4"/>
    <s v="Yes"/>
    <n v="945937.95"/>
    <n v="990848.03942958533"/>
    <n v="245728"/>
    <n v="97922.61"/>
  </r>
  <r>
    <s v="1568454403"/>
    <s v="133544006"/>
    <s v="Rural Public"/>
    <s v="Rural Hospital"/>
    <s v="Deaf Smith County Hospital District"/>
    <s v="Deaf Smith"/>
    <x v="9"/>
    <s v="Yes"/>
    <n v="3774728.79"/>
    <n v="3964953.9974498805"/>
    <n v="983299.35"/>
    <n v="391844.79"/>
  </r>
  <r>
    <s v="1780823021"/>
    <s v="134772611"/>
    <s v="Rural Public"/>
    <s v="Rural Hospital"/>
    <s v="Coryell County Memorial Hospital Authority"/>
    <s v="Coryell"/>
    <x v="4"/>
    <s v="Yes"/>
    <n v="2725130.6799999997"/>
    <n v="2859752.3106577867"/>
    <n v="709211.91"/>
    <n v="282620.95"/>
  </r>
  <r>
    <s v="1528027786"/>
    <s v="135032405"/>
    <s v="Non-Rural Private"/>
    <s v="Non-Rural"/>
    <s v="Methodist Hospitals Of Dallas"/>
    <s v="Dallas"/>
    <x v="7"/>
    <s v="Yes"/>
    <n v="20085118.68"/>
    <n v="43843007.511260524"/>
    <n v="10872963.640000001"/>
    <n v="4332876.01"/>
  </r>
  <r>
    <s v="1740238641"/>
    <s v="135033210"/>
    <s v="Rural Private"/>
    <s v="Rural Hospital"/>
    <s v="Columbus Community Hospital"/>
    <s v="Colorado"/>
    <x v="4"/>
    <s v="Yes"/>
    <n v="648456.11"/>
    <n v="679054.35264091275"/>
    <n v="168403.9"/>
    <n v="67108.95"/>
  </r>
  <r>
    <s v="1871583153"/>
    <s v="135034009"/>
    <s v="Rural Public"/>
    <s v="Rural Hospital"/>
    <s v="Electra Hospital District"/>
    <s v="Wichita"/>
    <x v="2"/>
    <s v="Yes"/>
    <n v="428785.83999999997"/>
    <n v="446181.87895462319"/>
    <n v="110652.07"/>
    <n v="44094.85"/>
  </r>
  <r>
    <s v="1861488579"/>
    <s v="135035706"/>
    <s v="Non-Rural Private"/>
    <s v="Non-Rural"/>
    <s v="Knapp Medical Center"/>
    <s v="Hidalgo"/>
    <x v="3"/>
    <s v="Yes"/>
    <n v="2873017.94"/>
    <n v="6272320.3242655639"/>
    <n v="1555520.82"/>
    <n v="619875.05000000005"/>
  </r>
  <r>
    <s v="1669472387"/>
    <s v="135036506"/>
    <s v="Non-Rural Private"/>
    <s v="Non-Rural"/>
    <s v="Baylor All Saints Medical Center"/>
    <s v="Tarrant"/>
    <x v="10"/>
    <s v="Yes"/>
    <n v="7944562.7599999998"/>
    <n v="17379635.038944446"/>
    <n v="4310108.97"/>
    <n v="1717578.42"/>
  </r>
  <r>
    <s v="1871599829"/>
    <s v="135151206"/>
    <s v="Rural Public"/>
    <s v="Rural Hospital"/>
    <s v="Wilson County Memorial Hospital District"/>
    <s v="Wilson"/>
    <x v="8"/>
    <s v="Yes"/>
    <n v="372859.32"/>
    <n v="388014.85144302226"/>
    <n v="96226.78"/>
    <n v="38346.370000000003"/>
  </r>
  <r>
    <s v="1265430177"/>
    <s v="135223905"/>
    <s v="Non-Rural Private"/>
    <s v="Non-Rural"/>
    <s v="Baylor Medical Center At Waxahachie"/>
    <s v="Ellis"/>
    <x v="7"/>
    <s v="Yes"/>
    <n v="5427197.1900000004"/>
    <n v="11844127.492515435"/>
    <n v="2937316"/>
    <n v="1170520.43"/>
  </r>
  <r>
    <s v="1164526786"/>
    <s v="135225404"/>
    <s v="Non-Rural Private"/>
    <s v="Non-Rural"/>
    <s v="Ascension Seton"/>
    <s v="Travis"/>
    <x v="1"/>
    <s v="Yes"/>
    <n v="26019090.240000002"/>
    <n v="57049402.740559056"/>
    <n v="14148118.869999999"/>
    <n v="5638025.3700000001"/>
  </r>
  <r>
    <s v="1154315307"/>
    <s v="135226205"/>
    <s v="Rural Private"/>
    <s v="Rural Hospital"/>
    <s v="Scott &amp; White Hospital - Brenham"/>
    <s v="Washington"/>
    <x v="4"/>
    <s v="Yes"/>
    <n v="1539787.33"/>
    <n v="1608032.9719268139"/>
    <n v="398788.43"/>
    <n v="158917.19"/>
  </r>
  <r>
    <s v="1992767511"/>
    <s v="135233809"/>
    <s v="Rural Public"/>
    <s v="Rural Hospital"/>
    <s v="Lavaca Hospital District"/>
    <s v="Lavaca"/>
    <x v="4"/>
    <s v="Yes"/>
    <n v="786772.35"/>
    <n v="824359.69570888078"/>
    <n v="204439.28"/>
    <n v="81469.05"/>
  </r>
  <r>
    <s v="1740273994"/>
    <s v="135235306"/>
    <s v="Non-Rural Public"/>
    <s v="Non-Rural"/>
    <s v="Ector County Hospital District"/>
    <s v="Ector"/>
    <x v="2"/>
    <s v="Yes"/>
    <n v="19810553.719999999"/>
    <n v="43367173.566859588"/>
    <n v="10754957.939999999"/>
    <n v="4285850.74"/>
  </r>
  <r>
    <s v="1023013448"/>
    <s v="135237906"/>
    <s v="Rural Private"/>
    <s v="Rural Hospital"/>
    <s v="United Regional Health Care System, Inc"/>
    <s v="Wichita"/>
    <x v="2"/>
    <s v="Yes"/>
    <n v="22606740.600000001"/>
    <n v="23647173.425805099"/>
    <n v="5864443.8799999999"/>
    <n v="2336980.89"/>
  </r>
  <r>
    <s v="1821011248"/>
    <s v="136141205"/>
    <s v="Urban Public Class 1"/>
    <s v="Non-Rural"/>
    <s v="Bexar County Hospital District"/>
    <s v="Bexar"/>
    <x v="8"/>
    <s v="Yes"/>
    <n v="253346492.70999998"/>
    <n v="325950353.65107632"/>
    <n v="80834927.760000005"/>
    <n v="32212718.710000001"/>
  </r>
  <r>
    <s v="1033118716"/>
    <s v="136142011"/>
    <s v="Rural Public"/>
    <s v="Rural Hospital"/>
    <s v="Castro County Hospital District"/>
    <s v="Castro"/>
    <x v="2"/>
    <s v="Yes"/>
    <n v="911570.37999999989"/>
    <n v="955272.91067853093"/>
    <n v="236905.45"/>
    <n v="94406.82"/>
  </r>
  <r>
    <s v="1255325817"/>
    <s v="136143806"/>
    <s v="Non-Rural Public"/>
    <s v="Non-Rural"/>
    <s v="Midland County Hospital District"/>
    <s v="Midland"/>
    <x v="2"/>
    <s v="Yes"/>
    <n v="13653275.68"/>
    <n v="29866844.512387257"/>
    <n v="7406907.8099999996"/>
    <n v="2951652.76"/>
  </r>
  <r>
    <s v="1679560866"/>
    <s v="136145310"/>
    <s v="Rural Public"/>
    <s v="Rural Hospital"/>
    <s v="Martin County Hospital District"/>
    <s v="Martin"/>
    <x v="2"/>
    <s v="Yes"/>
    <n v="1610797.2200000002"/>
    <n v="1685127.0165304118"/>
    <n v="417907.57"/>
    <n v="166536.17000000001"/>
  </r>
  <r>
    <s v="1184631673"/>
    <s v="136325111"/>
    <s v="Rural Public"/>
    <s v="Rural Hospital"/>
    <s v="Mitchell County Hospital District"/>
    <s v="Mitchell"/>
    <x v="2"/>
    <s v="Yes"/>
    <n v="935463.53"/>
    <n v="977945.69648448529"/>
    <n v="242528.25"/>
    <n v="96647.51"/>
  </r>
  <r>
    <s v="1104845015"/>
    <s v="136326908"/>
    <s v="Non-Rural Private"/>
    <s v="Non-Rural"/>
    <s v="Texas Health Harris Methodist Hospital Hurst-Eules"/>
    <s v="Tarrant"/>
    <x v="10"/>
    <s v="Yes"/>
    <n v="9894438.5700000003"/>
    <n v="21654713.857285511"/>
    <n v="5370318.5499999998"/>
    <n v="2140071.94"/>
  </r>
  <r>
    <s v="1962497800"/>
    <s v="136327710"/>
    <s v="Rural Private"/>
    <s v="Rural Hospital"/>
    <s v="Scott &amp; White Hospital - Taylor"/>
    <s v="Williamson"/>
    <x v="1"/>
    <s v="Yes"/>
    <n v="2592269.79"/>
    <n v="2706534.0550761363"/>
    <n v="671214.14"/>
    <n v="267478.83"/>
  </r>
  <r>
    <s v="1578588463"/>
    <s v="136330112"/>
    <s v="Rural Public"/>
    <s v="Rural Hospital"/>
    <s v="Scurry County Hospital District"/>
    <s v="Scurry"/>
    <x v="2"/>
    <s v="Yes"/>
    <n v="1852688.56"/>
    <n v="1939679.0036578125"/>
    <n v="481035.87"/>
    <n v="191692.79"/>
  </r>
  <r>
    <s v="1720096019"/>
    <s v="136331910"/>
    <s v="Rural Public"/>
    <s v="Rural Hospital"/>
    <s v="County Of Ward"/>
    <s v="Ward"/>
    <x v="2"/>
    <s v="Yes"/>
    <n v="3767608.9"/>
    <n v="3948729.3602775573"/>
    <n v="979275.68"/>
    <n v="390241.36"/>
  </r>
  <r>
    <s v="1760567085"/>
    <s v="136332705"/>
    <s v="Rural Public"/>
    <s v="Rural Hospital"/>
    <s v="Starr County Memorial Hospital"/>
    <s v="Starr"/>
    <x v="3"/>
    <s v="Yes"/>
    <n v="1035092.3"/>
    <n v="1078909.1797491463"/>
    <n v="267566.96000000002"/>
    <n v="106625.43"/>
  </r>
  <r>
    <s v="1447259627"/>
    <s v="136381405"/>
    <s v="Rural Public"/>
    <s v="Rural Hospital"/>
    <s v="Tyler County Hospital"/>
    <s v="Tyler"/>
    <x v="12"/>
    <s v="Yes"/>
    <n v="1177548.8799999999"/>
    <n v="1230829.8723572423"/>
    <n v="305242.94"/>
    <n v="121639.31"/>
  </r>
  <r>
    <s v="1699772541"/>
    <s v="136412710"/>
    <s v="Rural Public"/>
    <s v="Rural Hospital"/>
    <s v="Karnes County Hospital District"/>
    <s v="Karnes"/>
    <x v="11"/>
    <s v="Yes"/>
    <n v="1854687.3599999999"/>
    <n v="1931040.9146412755"/>
    <n v="478893.64"/>
    <n v="190839.12"/>
  </r>
  <r>
    <s v="1497726343"/>
    <s v="136430906"/>
    <s v="Rural Private"/>
    <s v="Rural Hospital"/>
    <s v="Hill Country Memorial Hospital"/>
    <s v="Gillespie"/>
    <x v="4"/>
    <s v="Yes"/>
    <n v="3522116.55"/>
    <n v="3684196.5892401971"/>
    <n v="913672.16"/>
    <n v="364098.36"/>
  </r>
  <r>
    <s v="1093783391"/>
    <s v="136436606"/>
    <s v="Rural Private"/>
    <s v="Rural Hospital"/>
    <s v="CHRISTUS Spohn Hospital Kleberg"/>
    <s v="Kleberg"/>
    <x v="11"/>
    <s v="Yes"/>
    <n v="6842985.9000000004"/>
    <n v="7163900.3031673757"/>
    <n v="1776630.57"/>
    <n v="707987.28"/>
  </r>
  <r>
    <s v="1992708705"/>
    <s v="136492909"/>
    <s v="Non-Rural Public"/>
    <s v="Non-Rural"/>
    <s v="Sunrise Canyon Hospital"/>
    <s v="Lubbock"/>
    <x v="9"/>
    <s v="Yes"/>
    <n v="51153"/>
    <n v="112446.94702469799"/>
    <n v="27886.58"/>
    <n v="11112.8"/>
  </r>
  <r>
    <s v="1689650921"/>
    <s v="137074409"/>
    <s v="Rural Public"/>
    <s v="Rural Hospital"/>
    <s v="Eastland Memorial Hospital District"/>
    <s v="Eastland"/>
    <x v="2"/>
    <s v="Yes"/>
    <n v="1277858.74"/>
    <n v="1336411.3414354245"/>
    <n v="331426.90000000002"/>
    <n v="132073.62"/>
  </r>
  <r>
    <s v="1992707228"/>
    <s v="137226005"/>
    <s v="Rural Private"/>
    <s v="Rural Hospital"/>
    <s v="Shannon Medical Center"/>
    <s v="Tom Green"/>
    <x v="2"/>
    <s v="Yes"/>
    <n v="15315198.440000001"/>
    <n v="16049602.410254229"/>
    <n v="3980263.98"/>
    <n v="1586135.2"/>
  </r>
  <r>
    <s v="1790702371"/>
    <s v="137227806"/>
    <s v="Rural Public"/>
    <s v="Rural Hospital"/>
    <s v="Yoakum County Hospital"/>
    <s v="Yoakum"/>
    <x v="2"/>
    <s v="Yes"/>
    <n v="2282543.41"/>
    <n v="2393866.6813366278"/>
    <n v="593673.36"/>
    <n v="236578.83"/>
  </r>
  <r>
    <s v="1467442418"/>
    <s v="137245009"/>
    <s v="Non-Rural Private"/>
    <s v="Non-Rural"/>
    <s v="Northwest Texas Health Care System"/>
    <s v="Potter"/>
    <x v="9"/>
    <s v="Yes"/>
    <n v="19331797.530000001"/>
    <n v="42262725.176739819"/>
    <n v="10481057.310000001"/>
    <n v="4176701.34"/>
  </r>
  <r>
    <s v="1477516466"/>
    <s v="137249208"/>
    <s v="Non-Rural Private"/>
    <s v="Non-Rural"/>
    <s v="Scott And White Memorial Hospital"/>
    <s v="Bell"/>
    <x v="4"/>
    <s v="Yes"/>
    <n v="26872045.300000001"/>
    <n v="43494281.20036599"/>
    <n v="10786480.33"/>
    <n v="4298412.41"/>
  </r>
  <r>
    <s v="1093810327"/>
    <s v="137265806"/>
    <s v="Non-Rural Private"/>
    <s v="Non-Rural"/>
    <s v="Ascension Seton"/>
    <s v="Travis"/>
    <x v="1"/>
    <s v="Yes"/>
    <n v="97959200.120000005"/>
    <n v="138961238.57029215"/>
    <n v="34462063.18"/>
    <n v="13733132.18"/>
  </r>
  <r>
    <s v="1861475626"/>
    <s v="137343308"/>
    <s v="Rural Private"/>
    <s v="Rural Hospital"/>
    <s v="Parmer County Community Hospital"/>
    <s v="Parmer"/>
    <x v="2"/>
    <s v="Yes"/>
    <n v="918373.73"/>
    <n v="962688.52128551388"/>
    <n v="238744.51"/>
    <n v="95139.69"/>
  </r>
  <r>
    <s v="1982666111"/>
    <s v="137805107"/>
    <s v="Non-Rural Private"/>
    <s v="Non-Rural"/>
    <s v="Memorial Hermann Texas Medical Center"/>
    <s v="Harris"/>
    <x v="0"/>
    <s v="Yes"/>
    <n v="51458877.629999995"/>
    <n v="112572131.7288669"/>
    <n v="27917626.210000001"/>
    <n v="11125174.039999999"/>
  </r>
  <r>
    <s v="1124052162"/>
    <s v="137907508"/>
    <s v="Non-Rural Public"/>
    <s v="Non-Rural"/>
    <s v="Citizens Medical Center County Of Victoria"/>
    <s v="Victoria"/>
    <x v="11"/>
    <s v="Yes"/>
    <n v="4443910.54"/>
    <n v="9710946.5238377322"/>
    <n v="2408292.1"/>
    <n v="959704.4"/>
  </r>
  <r>
    <s v="1689630865"/>
    <s v="137909111"/>
    <s v="Rural Public"/>
    <s v="Rural Hospital"/>
    <s v="Memorial Medical Center"/>
    <s v="Calhoun"/>
    <x v="11"/>
    <s v="Yes"/>
    <n v="3012165.89"/>
    <n v="3154724.2714039297"/>
    <n v="782364.26"/>
    <n v="311772.15999999997"/>
  </r>
  <r>
    <s v="1548387418"/>
    <s v="137949705"/>
    <s v="Non-Rural Private"/>
    <s v="Non-Rural"/>
    <s v="The Methodist Hospital"/>
    <s v="Harris"/>
    <x v="0"/>
    <s v="Yes"/>
    <n v="33576680.460000001"/>
    <n v="73448134.049354628"/>
    <n v="18214966"/>
    <n v="7258663.9500000002"/>
  </r>
  <r>
    <s v="1891789772"/>
    <s v="137962006"/>
    <s v="Non-Rural Private"/>
    <s v="Non-Rural"/>
    <s v="San Jacinto Methodist Hospital"/>
    <s v="Harris"/>
    <x v="0"/>
    <s v="Yes"/>
    <n v="19155634.580000002"/>
    <n v="41805750.611780189"/>
    <n v="10367728.68"/>
    <n v="4131539.88"/>
  </r>
  <r>
    <s v="1821087164"/>
    <s v="137999206"/>
    <s v="Non-Rural Public"/>
    <s v="Non-Rural"/>
    <s v="Lubbock County Hospital District"/>
    <s v="Lubbock"/>
    <x v="9"/>
    <s v="Yes"/>
    <n v="69741380.329999998"/>
    <n v="152401269.00026384"/>
    <n v="37795159.390000001"/>
    <n v="15061371.02"/>
  </r>
  <r>
    <s v="1679557888"/>
    <s v="138296208"/>
    <s v="Non-Rural Private"/>
    <s v="Non-Rural"/>
    <s v="CHRISTUS Health Southeast Texas"/>
    <s v="Jefferson"/>
    <x v="12"/>
    <s v="Yes"/>
    <n v="18510329.07"/>
    <n v="40419293.206330493"/>
    <n v="10023890.48"/>
    <n v="3994520.36"/>
  </r>
  <r>
    <s v="1194893263"/>
    <s v="138353107"/>
    <s v="Rural Public"/>
    <s v="Rural Hospital"/>
    <s v="Baylor County Hospital District"/>
    <s v="Baylor"/>
    <x v="2"/>
    <s v="Yes"/>
    <n v="368481.36"/>
    <n v="384986.26679329097"/>
    <n v="95475.7"/>
    <n v="38047.07"/>
  </r>
  <r>
    <s v="1720088123"/>
    <s v="138411709"/>
    <s v="Non-Rural Public"/>
    <s v="Non-Rural"/>
    <s v="Guadalupe County Hospital Board"/>
    <s v="Guadalupe"/>
    <x v="8"/>
    <s v="Yes"/>
    <n v="4623442.37"/>
    <n v="10120314.054377593"/>
    <n v="2509814.29"/>
    <n v="1000160.99"/>
  </r>
  <r>
    <s v="1528064649"/>
    <s v="138644310"/>
    <s v="Rural Private"/>
    <s v="Rural Hospital"/>
    <s v="Hendrick Medical Center"/>
    <s v="Taylor"/>
    <x v="2"/>
    <s v="Yes"/>
    <n v="23146012.310000002"/>
    <n v="24206232.583934147"/>
    <n v="6003089.2400000002"/>
    <n v="2392231.06"/>
  </r>
  <r>
    <s v="1194743013"/>
    <s v="138910807"/>
    <s v="Non-Rural Private"/>
    <s v="Non-Rural"/>
    <s v="Children's Medical Center Of Dallas"/>
    <s v="Dallas"/>
    <x v="7"/>
    <s v="Yes"/>
    <n v="12940810.760000002"/>
    <n v="28335557.60252282"/>
    <n v="7027152.2199999997"/>
    <n v="2800320.16"/>
  </r>
  <r>
    <s v="1437148020"/>
    <s v="138911619"/>
    <s v="Rural Public"/>
    <s v="Rural Hospital"/>
    <s v="Cuero Regional Hospital"/>
    <s v="De Witt"/>
    <x v="4"/>
    <s v="Yes"/>
    <n v="1079152.3600000001"/>
    <n v="1128742.426824982"/>
    <n v="279925.49"/>
    <n v="111550.31"/>
  </r>
  <r>
    <s v="1174526529"/>
    <s v="138913209"/>
    <s v="Rural Public"/>
    <s v="Rural Hospital"/>
    <s v="Titus County Memorial Hospital District"/>
    <s v="Titus"/>
    <x v="6"/>
    <s v="Yes"/>
    <n v="4799618.83"/>
    <n v="5028141.0499446653"/>
    <n v="1246967.26"/>
    <n v="496916.45"/>
  </r>
  <r>
    <s v="1972590602"/>
    <s v="138950412"/>
    <s v="Rural Public"/>
    <s v="Rural Hospital"/>
    <s v="Palo Pinto County Hospital District"/>
    <s v="Palo Pinto"/>
    <x v="2"/>
    <s v="Yes"/>
    <n v="5190493.59"/>
    <n v="5431138.9292875417"/>
    <n v="1346909.79"/>
    <n v="536743.55000000005"/>
  </r>
  <r>
    <s v="1316936990"/>
    <s v="138951211"/>
    <s v="Urban Public Class 1"/>
    <s v="Non-Rural"/>
    <s v="El Paso County Hospital District"/>
    <s v="El Paso"/>
    <x v="5"/>
    <s v="Yes"/>
    <n v="103451892.31"/>
    <n v="131467465.62008554"/>
    <n v="32603624.960000001"/>
    <n v="12992544.550000001"/>
  </r>
  <r>
    <s v="1891882833"/>
    <s v="138962907"/>
    <s v="Non-Rural Private"/>
    <s v="Non-Rural"/>
    <s v="Hillcrest Baptist Medical Center"/>
    <s v="McLennan"/>
    <x v="4"/>
    <s v="Yes"/>
    <n v="10916409.75"/>
    <n v="23912547.321856432"/>
    <n v="5930255.9800000004"/>
    <n v="2363207.0099999998"/>
  </r>
  <r>
    <s v="1477643690"/>
    <s v="139135109"/>
    <s v="Non-Rural Private"/>
    <s v="Non-Rural"/>
    <s v="Texas Children's Hospital"/>
    <s v="Harris"/>
    <x v="0"/>
    <s v="Yes"/>
    <n v="65626587.340000004"/>
    <n v="143753944.50044847"/>
    <n v="35650643.079999998"/>
    <n v="14206781.27"/>
  </r>
  <r>
    <s v="1396746129"/>
    <s v="139172412"/>
    <s v="Rural Private"/>
    <s v="Rural Hospital"/>
    <s v="Memorial Medical Center Of East Texas"/>
    <s v="Angelina"/>
    <x v="6"/>
    <s v="Yes"/>
    <n v="12166211.34"/>
    <n v="12707759.842777411"/>
    <n v="3151494.81"/>
    <n v="1255870.68"/>
  </r>
  <r>
    <s v="1447250253"/>
    <s v="139485012"/>
    <s v="Non-Rural Private"/>
    <s v="Non-Rural"/>
    <s v="Baylor University Medical Center"/>
    <s v="Dallas"/>
    <x v="7"/>
    <s v="Yes"/>
    <n v="35327139.82"/>
    <n v="77167624.342904657"/>
    <n v="19137390.920000002"/>
    <n v="7626250.2800000003"/>
  </r>
  <r>
    <s v="1871619254"/>
    <s v="140713201"/>
    <s v="Non-Rural Private"/>
    <s v="Non-Rural"/>
    <s v="Methodist Willowbrook Hospital"/>
    <s v="Harris"/>
    <x v="0"/>
    <s v="Yes"/>
    <n v="15789260.779999999"/>
    <n v="34426345.018974654"/>
    <n v="8537653.3000000007"/>
    <n v="3402254.84"/>
  </r>
  <r>
    <s v="1861487779"/>
    <s v="140714001"/>
    <s v="Rural Public"/>
    <s v="Rural Hospital"/>
    <s v="South Limestone Hospital District"/>
    <s v="Limestone"/>
    <x v="4"/>
    <s v="Yes"/>
    <n v="1301924.3599999999"/>
    <n v="1363263.353726201"/>
    <n v="338086.13"/>
    <n v="134727.32"/>
  </r>
  <r>
    <s v="1952306672"/>
    <s v="141858401"/>
    <s v="Rural Private"/>
    <s v="Rural Hospital"/>
    <s v="CHRISTUS Mother Frances Hospital - Jacksonville"/>
    <s v="Cherokee"/>
    <x v="6"/>
    <s v="Yes"/>
    <n v="8235546"/>
    <n v="8640975.082951095"/>
    <n v="2142941.67"/>
    <n v="853962.26"/>
  </r>
  <r>
    <s v="1295788735"/>
    <s v="146021401"/>
    <s v="Non-Rural Private"/>
    <s v="Non-Rural"/>
    <s v="Memorial Hermann Sugar Land Hospital"/>
    <s v="Fort Bend"/>
    <x v="0"/>
    <s v="Yes"/>
    <n v="7296239.2199999997"/>
    <n v="16005365.897327786"/>
    <n v="3969293.43"/>
    <n v="1581763.43"/>
  </r>
  <r>
    <s v="1932152337"/>
    <s v="146509801"/>
    <s v="Non-Rural Private"/>
    <s v="Non-Rural"/>
    <s v="Memorial Hermann Katy Hospital"/>
    <s v="Harris"/>
    <x v="0"/>
    <s v="Yes"/>
    <n v="10835137.949999999"/>
    <n v="23747146.966857579"/>
    <n v="5889237.0800000001"/>
    <n v="2346860.98"/>
  </r>
  <r>
    <s v="1154317774"/>
    <s v="147918003"/>
    <s v="Rural Private"/>
    <s v="Rural Hospital"/>
    <s v="St. Joseph Regional Health Center"/>
    <s v="Grimes"/>
    <x v="4"/>
    <s v="Yes"/>
    <n v="1618791.6099999999"/>
    <n v="1693310.1811153956"/>
    <n v="419936.98"/>
    <n v="167344.89000000001"/>
  </r>
  <r>
    <s v="1295781227"/>
    <s v="148698701"/>
    <s v="Rural Private"/>
    <s v="Rural Hospital"/>
    <s v="Winnie Community Hospital"/>
    <s v="Chambers"/>
    <x v="12"/>
    <s v="Yes"/>
    <n v="338309.43"/>
    <n v="354574.64903090231"/>
    <n v="87933.69"/>
    <n v="35041.58"/>
  </r>
  <r>
    <s v="1750392916"/>
    <s v="149073203"/>
    <s v="Rural Private"/>
    <s v="Rural Hospital"/>
    <s v="Metroplex Adventist Hosital Inc"/>
    <s v="Lampasas"/>
    <x v="4"/>
    <s v="Yes"/>
    <n v="2088492.3199999998"/>
    <n v="2191043.1071039108"/>
    <n v="543373.57999999996"/>
    <n v="216534.37"/>
  </r>
  <r>
    <s v="1609855139"/>
    <s v="151691601"/>
    <s v="Non-Rural Private"/>
    <s v="Non-Rural"/>
    <s v="Baylor Heart &amp; Vascular Center Llp"/>
    <s v="Dallas"/>
    <x v="7"/>
    <s v="Yes"/>
    <n v="1766224.07"/>
    <n v="3864515.6611104617"/>
    <n v="958390.87"/>
    <n v="381918.76"/>
  </r>
  <r>
    <s v="1780786699"/>
    <s v="152686501"/>
    <s v="Rural Private"/>
    <s v="Rural Hospital"/>
    <s v="Palacios Community Medical Center"/>
    <s v="Matagorda"/>
    <x v="0"/>
    <s v="Yes"/>
    <n v="350066.23"/>
    <n v="364244.45448670402"/>
    <n v="90331.78"/>
    <n v="35997.21"/>
  </r>
  <r>
    <s v="1881688976"/>
    <s v="154504801"/>
    <s v="Non-Rural Private"/>
    <s v="Non-Rural"/>
    <s v="Harlingen Medical Center"/>
    <s v="Cameron"/>
    <x v="3"/>
    <s v="Yes"/>
    <n v="1418613.09"/>
    <n v="1084997.3277202854"/>
    <n v="269076.81"/>
    <n v="107227.11"/>
  </r>
  <r>
    <s v="1750499273"/>
    <s v="158977201"/>
    <s v="Non-Rural Private"/>
    <s v="Non-Rural"/>
    <s v="Ascension Seton"/>
    <s v="Hays"/>
    <x v="1"/>
    <s v="Yes"/>
    <n v="2278064.35"/>
    <n v="4990702.183940487"/>
    <n v="1237682.51"/>
    <n v="493216.48"/>
  </r>
  <r>
    <s v="1124137054"/>
    <s v="158980601"/>
    <s v="Non-Rural Private"/>
    <s v="Non-Rural"/>
    <s v="Ascension Seton"/>
    <s v="Travis"/>
    <x v="1"/>
    <s v="Yes"/>
    <n v="11342140.529999999"/>
    <n v="24833942.310507447"/>
    <n v="6158759.79"/>
    <n v="2454265.7799999998"/>
  </r>
  <r>
    <s v="1598744856"/>
    <s v="159156201"/>
    <s v="Non-Rural Private"/>
    <s v="Non-Rural"/>
    <s v="Vhs San Antonio Partners Llc"/>
    <s v="Bexar"/>
    <x v="8"/>
    <s v="Yes"/>
    <n v="25236931.09"/>
    <n v="55254275.468090951"/>
    <n v="13702931.49"/>
    <n v="5460618.2000000002"/>
  </r>
  <r>
    <s v="1942208616"/>
    <s v="160630301"/>
    <s v="Non-Rural Private"/>
    <s v="Non-Rural"/>
    <s v="St. Luke's Community Health Services"/>
    <s v="Montgomery"/>
    <x v="0"/>
    <s v="Yes"/>
    <n v="7057506.1899999995"/>
    <n v="15419244.257504659"/>
    <n v="3823936.63"/>
    <n v="1523838.75"/>
  </r>
  <r>
    <s v="1053317362"/>
    <s v="160709501"/>
    <s v="Non-Rural Private"/>
    <s v="Non-Rural"/>
    <s v="Doctors Hospital At Renaissance, Ltd"/>
    <s v="Hidalgo"/>
    <x v="3"/>
    <s v="Yes"/>
    <n v="9791388.3599999994"/>
    <n v="21414239.790180556"/>
    <n v="5310681.54"/>
    <n v="2116306.59"/>
  </r>
  <r>
    <s v="1548232044"/>
    <s v="162033801"/>
    <s v="Non-Rural Private"/>
    <s v="Non-Rural"/>
    <s v="Laredo Medical Center"/>
    <s v="Webb"/>
    <x v="3"/>
    <s v="Yes"/>
    <n v="10267701.99"/>
    <n v="22415892.980372719"/>
    <n v="5559089.2000000002"/>
    <n v="2215297.0499999998"/>
  </r>
  <r>
    <s v="1063411767"/>
    <s v="163111101"/>
    <s v="Rural Private"/>
    <s v="Rural Hospital"/>
    <s v="Paris Regional Medical Center"/>
    <s v="Lamar"/>
    <x v="6"/>
    <s v="Yes"/>
    <n v="3914741.37"/>
    <n v="4089795.3205044568"/>
    <n v="1014259.7"/>
    <n v="404182.49"/>
  </r>
  <r>
    <s v="1922001775"/>
    <s v="163219201"/>
    <s v="Non-Rural Private"/>
    <s v="Non-Rural"/>
    <s v="Lubbock Heart &amp; Surgical Hospital"/>
    <s v="Lubbock"/>
    <x v="9"/>
    <s v="Yes"/>
    <n v="443326.38"/>
    <n v="974449.27222677879"/>
    <n v="241661.15"/>
    <n v="96301.97"/>
  </r>
  <r>
    <s v="1861467573"/>
    <s v="163925401"/>
    <s v="Non-Rural Private"/>
    <s v="Non-Rural"/>
    <s v="The Medical Center Of Southeast Texas"/>
    <s v="Jefferson"/>
    <x v="12"/>
    <s v="Yes"/>
    <n v="7391296.7599999998"/>
    <n v="16200283.979138445"/>
    <n v="4017632.66"/>
    <n v="1601026.62"/>
  </r>
  <r>
    <s v="1912948845"/>
    <s v="165305701"/>
    <s v="Non-Rural Private"/>
    <s v="Non-Rural"/>
    <s v="Physicians Surgical Hospital, LLC"/>
    <s v="Potter"/>
    <x v="9"/>
    <s v="Yes"/>
    <n v="166682.43"/>
    <n v="368831.89471223694"/>
    <n v="91469.45"/>
    <n v="36450.58"/>
  </r>
  <r>
    <s v="1649273434"/>
    <s v="171848805"/>
    <s v="Non-Rural Private"/>
    <s v="Non-Rural"/>
    <s v="Baylor Regional Medical Center At Plano"/>
    <s v="Collin"/>
    <x v="7"/>
    <s v="Yes"/>
    <n v="3895407.13"/>
    <n v="8552085.9855125435"/>
    <n v="2120897.39"/>
    <n v="845177.61"/>
  </r>
  <r>
    <s v="1861598633"/>
    <s v="175965601"/>
    <s v="Non-Rural Private"/>
    <s v="Non-Rural"/>
    <s v="SHC KPH LP"/>
    <s v="Harris"/>
    <x v="0"/>
    <s v="Yes"/>
    <n v="1824.96"/>
    <n v="4038.2284699948359"/>
    <n v="1001.47"/>
    <n v="399.09"/>
  </r>
  <r>
    <s v="1013970862"/>
    <s v="176354201"/>
    <s v="Rural Private"/>
    <s v="Rural Hospital"/>
    <s v="Preferred Hospital Leasing Van Horn Inc"/>
    <s v="Culberson"/>
    <x v="2"/>
    <s v="Yes"/>
    <n v="596453.82000000007"/>
    <n v="624281.91661953263"/>
    <n v="154820.46"/>
    <n v="61695.95"/>
  </r>
  <r>
    <s v="1851346407"/>
    <s v="177658501"/>
    <s v="Non-Rural Private"/>
    <s v="Non-Rural"/>
    <s v="University Behavioral Health of Denton"/>
    <s v="Denton"/>
    <x v="10"/>
    <s v="Yes"/>
    <n v="5166.43"/>
    <n v="6055.1374806779995"/>
    <n v="1501.66"/>
    <n v="598.41"/>
  </r>
  <r>
    <s v="1295764553"/>
    <s v="179272301"/>
    <s v="Rural Private"/>
    <s v="Rural Hospital"/>
    <s v="Preferred Hospital Leasing Eldorado Inc"/>
    <s v="Schleicher"/>
    <x v="2"/>
    <s v="Yes"/>
    <n v="302660.82999999996"/>
    <n v="317057.89115985844"/>
    <n v="78629.62"/>
    <n v="31333.9"/>
  </r>
  <r>
    <s v="1154361475"/>
    <s v="181706601"/>
    <s v="Non-Rural Private"/>
    <s v="Non-Rural"/>
    <s v="St. Joseph Medical Center"/>
    <s v="Harris"/>
    <x v="0"/>
    <s v="Yes"/>
    <n v="21280866.829999998"/>
    <n v="46575774.44261349"/>
    <n v="11550683.470000001"/>
    <n v="4602947.3600000003"/>
  </r>
  <r>
    <s v="1205999232"/>
    <s v="184076101"/>
    <s v="Non-Rural Private"/>
    <s v="Non-Rural"/>
    <s v="Hickory Trail"/>
    <s v="Dallas"/>
    <x v="7"/>
    <s v="Yes"/>
    <n v="81773.209999999992"/>
    <n v="179547.3029808772"/>
    <n v="44527.31"/>
    <n v="17744.13"/>
  </r>
  <r>
    <s v="1962504340"/>
    <s v="185556101"/>
    <s v="Non-Rural Private"/>
    <s v="Non-Rural"/>
    <s v="Texas Heart Hospital Of The Southwest Llp"/>
    <s v="Collin"/>
    <x v="7"/>
    <s v="Yes"/>
    <n v="3824102.3"/>
    <n v="8365301.8688591858"/>
    <n v="2074575.36"/>
    <n v="826718.28"/>
  </r>
  <r>
    <s v="1689629941"/>
    <s v="186221101"/>
    <s v="Non-Rural Private"/>
    <s v="Non-Rural"/>
    <s v="Methodist Hospitals Of Dallas"/>
    <s v="Tarrant"/>
    <x v="10"/>
    <s v="Yes"/>
    <n v="7375870.6299999999"/>
    <n v="16132484.164701486"/>
    <n v="4000818.46"/>
    <n v="1594326.16"/>
  </r>
  <r>
    <s v="1447355771"/>
    <s v="186599001"/>
    <s v="Non-Rural Private"/>
    <s v="Non-Rural"/>
    <s v="Ascension Seton"/>
    <s v="Travis"/>
    <x v="1"/>
    <s v="Yes"/>
    <n v="5361703.09"/>
    <n v="11708630.162526811"/>
    <n v="2903712.98"/>
    <n v="1157129.6200000001"/>
  </r>
  <r>
    <s v="1134108053"/>
    <s v="189947801"/>
    <s v="Rural Public"/>
    <s v="Rural Hospital"/>
    <s v="Dawson County Hospital District"/>
    <s v="Dawson"/>
    <x v="2"/>
    <s v="Yes"/>
    <n v="405288.78"/>
    <n v="423362.94115826284"/>
    <n v="104993.02"/>
    <n v="41839.72"/>
  </r>
  <r>
    <s v="1265568638"/>
    <s v="190123303"/>
    <s v="Non-Rural Private"/>
    <s v="Non-Rural"/>
    <s v="Scott &amp; White Hospital - Round Rock"/>
    <s v="Williamson"/>
    <x v="1"/>
    <s v="Yes"/>
    <n v="5736328.71"/>
    <n v="12521969.526948698"/>
    <n v="3105419.25"/>
    <n v="1237509.57"/>
  </r>
  <r>
    <s v="1386779304"/>
    <s v="191968002"/>
    <s v="Non-Rural Private"/>
    <s v="Non-Rural"/>
    <s v="University BH of El Paso"/>
    <s v="El Paso"/>
    <x v="5"/>
    <s v="Yes"/>
    <n v="10373.620000000001"/>
    <n v="618.6646016182259"/>
    <n v="153.43"/>
    <n v="61.14"/>
  </r>
  <r>
    <s v="1376662296"/>
    <s v="192622201"/>
    <s v="Non-Rural Private"/>
    <s v="Non-Rural"/>
    <s v="Cedar Park Regional Medical Center"/>
    <s v="Williamson"/>
    <x v="1"/>
    <s v="Yes"/>
    <n v="3658769.61"/>
    <n v="8000908.6307498962"/>
    <n v="1984206.69"/>
    <n v="790706.37"/>
  </r>
  <r>
    <s v="1295843787"/>
    <s v="192751901"/>
    <s v="Non-Rural Private"/>
    <s v="Non-Rural"/>
    <s v="Memorial Hermann Northeast"/>
    <s v="Harris"/>
    <x v="0"/>
    <s v="Yes"/>
    <n v="16586034.050000001"/>
    <n v="36287996.05508963"/>
    <n v="8999338.4199999999"/>
    <n v="3586236.36"/>
  </r>
  <r>
    <s v="1629138029"/>
    <s v="193399601"/>
    <s v="Non-Rural Private"/>
    <s v="Non-Rural"/>
    <s v="Rockwall Regional Hospital"/>
    <s v="Rockwall"/>
    <x v="7"/>
    <s v="Yes"/>
    <n v="1739395.6099999999"/>
    <n v="3809826.552860368"/>
    <n v="944828.1"/>
    <n v="376514"/>
  </r>
  <r>
    <s v="1740450121"/>
    <s v="193867201"/>
    <s v="Non-Rural Private"/>
    <s v="Non-Rural"/>
    <s v="HCA Houston Healthcare Northwest"/>
    <s v="Harris"/>
    <x v="0"/>
    <s v="Yes"/>
    <n v="37489823.670000002"/>
    <n v="53168526.084790461"/>
    <n v="13185670.51"/>
    <n v="5254489.7"/>
  </r>
  <r>
    <s v="1578780870"/>
    <s v="194106401"/>
    <s v="Non-Rural Private"/>
    <s v="Non-Rural"/>
    <s v="Ascension Seton"/>
    <s v="Williamson"/>
    <x v="1"/>
    <s v="Yes"/>
    <n v="9029071.8000000007"/>
    <n v="19742958.977893624"/>
    <n v="4896207.8"/>
    <n v="1951138.81"/>
  </r>
  <r>
    <s v="1851390967"/>
    <s v="194997601"/>
    <s v="Non-Rural Private"/>
    <s v="Non-Rural"/>
    <s v="UHS Of Texoma Inc-"/>
    <s v="Grayson"/>
    <x v="6"/>
    <s v="Yes"/>
    <n v="9390535.4600000009"/>
    <n v="20534647.23520593"/>
    <n v="5092544.6399999997"/>
    <n v="2029379.04"/>
  </r>
  <r>
    <s v="1972709970"/>
    <s v="196829901"/>
    <s v="Non-Rural Private"/>
    <s v="Non-Rural"/>
    <s v="Tenet Hospitals Ltd. Providence East"/>
    <s v="El Paso"/>
    <x v="5"/>
    <s v="Yes"/>
    <n v="8425595.0700000003"/>
    <n v="18467698.981443562"/>
    <n v="4579946.29"/>
    <n v="1825108.6"/>
  </r>
  <r>
    <s v="1841497153"/>
    <s v="197063401"/>
    <s v="Rural Private"/>
    <s v="Rural Hospital"/>
    <s v="Gpch Llc"/>
    <s v="Hutchinson"/>
    <x v="9"/>
    <s v="Yes"/>
    <n v="2611399.39"/>
    <n v="2730162.0616956623"/>
    <n v="677073.83"/>
    <n v="269813.92"/>
  </r>
  <r>
    <s v="1316197767"/>
    <s v="199602701"/>
    <s v="Rural Public"/>
    <s v="Rural Hospital"/>
    <s v="Crane County Hospital District"/>
    <s v="Crane"/>
    <x v="2"/>
    <s v="Yes"/>
    <n v="450732.26"/>
    <n v="471118.34361688379"/>
    <n v="116836.25"/>
    <n v="46559.25"/>
  </r>
  <r>
    <s v="1932379856"/>
    <s v="200683501"/>
    <s v="Rural Private"/>
    <s v="Rural Hospital"/>
    <s v="Preferred Hospital Leasing Hemphill Inc"/>
    <s v="Sabine"/>
    <x v="6"/>
    <s v="Yes"/>
    <n v="502098.11"/>
    <n v="525199.65182513394"/>
    <n v="130248.29"/>
    <n v="51903.94"/>
  </r>
  <r>
    <s v="1659525236"/>
    <s v="204254101"/>
    <s v="Non-Rural Private"/>
    <s v="Non-Rural"/>
    <s v="Methodist Stone Oak Hospital"/>
    <s v="Bexar"/>
    <x v="8"/>
    <s v="Yes"/>
    <n v="6745541.1099999994"/>
    <n v="14736574.495549086"/>
    <n v="3654636.12"/>
    <n v="1456372.49"/>
  </r>
  <r>
    <s v="1164688495"/>
    <s v="206083201"/>
    <s v="Rural Private"/>
    <s v="Rural Hospital"/>
    <s v="Preferred Hospital Leasing Junction Inc"/>
    <s v="Kimble"/>
    <x v="2"/>
    <s v="Yes"/>
    <n v="946419.91999999993"/>
    <n v="991232.47543085483"/>
    <n v="245823.34"/>
    <n v="97960.6"/>
  </r>
  <r>
    <s v="1114903523"/>
    <s v="207311601"/>
    <s v="Non-Rural Private"/>
    <s v="Non-Rural"/>
    <s v="Wadley Regional Medical Center"/>
    <s v="Bowie"/>
    <x v="6"/>
    <s v="Yes"/>
    <n v="4527533.7699999996"/>
    <n v="9938067.9143331461"/>
    <n v="2464617.67"/>
    <n v="982150.14"/>
  </r>
  <r>
    <s v="1619115383"/>
    <s v="208013701"/>
    <s v="Non-Rural Private"/>
    <s v="Non-Rural"/>
    <s v="Ascension Seton"/>
    <s v="Hays"/>
    <x v="1"/>
    <s v="Yes"/>
    <n v="14577491.24"/>
    <n v="31976775.162973776"/>
    <n v="7930165.6900000004"/>
    <n v="3160171.03"/>
  </r>
  <r>
    <s v="1033165501"/>
    <s v="209345201"/>
    <s v="Non-Rural Private"/>
    <s v="Non-Rural"/>
    <s v="Methodist Hospitals Of Dallas"/>
    <s v="Dallas"/>
    <x v="7"/>
    <s v="Yes"/>
    <n v="8497109.0599999987"/>
    <n v="18605656.056463085"/>
    <n v="4614159.32"/>
    <n v="1838742.49"/>
  </r>
  <r>
    <s v="1184868879"/>
    <s v="210274101"/>
    <s v="Non-Rural Private"/>
    <s v="Non-Rural"/>
    <s v="St. Luke's Lakeside Hospital, LLC"/>
    <s v="Montgomery"/>
    <x v="0"/>
    <s v="Yes"/>
    <n v="258615.46"/>
    <n v="564742.12841698655"/>
    <n v="140054.73000000001"/>
    <n v="55811.81"/>
  </r>
  <r>
    <s v="1205164928"/>
    <s v="212060201"/>
    <s v="Rural Private"/>
    <s v="Rural Hospital"/>
    <s v="Cahrmc Llc"/>
    <s v="Colorado"/>
    <x v="4"/>
    <s v="Yes"/>
    <n v="980986.55"/>
    <n v="1024275.1936107047"/>
    <n v="254017.86"/>
    <n v="101226.12"/>
  </r>
  <r>
    <s v="1427048453"/>
    <s v="212140201"/>
    <s v="Rural Public"/>
    <s v="Rural Hospital"/>
    <s v="Medina County Hospital District"/>
    <s v="Medina"/>
    <x v="8"/>
    <s v="Yes"/>
    <n v="2472422.7000000002"/>
    <n v="2587962.7091975221"/>
    <n v="641808.72"/>
    <n v="255760.77"/>
  </r>
  <r>
    <s v="1700826575"/>
    <s v="216719901"/>
    <s v="Rural Public"/>
    <s v="Rural Hospital"/>
    <s v="Somervell County Hospital District"/>
    <s v="Somervell"/>
    <x v="4"/>
    <s v="Yes"/>
    <n v="1633235.56"/>
    <n v="1699801.1821777122"/>
    <n v="421546.73"/>
    <n v="167986.37"/>
  </r>
  <r>
    <s v="1093021719"/>
    <s v="217547301"/>
    <s v="Non-Rural Private"/>
    <s v="Non-Rural"/>
    <s v="Behavioral Health Bellaire"/>
    <s v="Harris"/>
    <x v="0"/>
    <s v="Yes"/>
    <n v="34357.08"/>
    <n v="75688.389859342074"/>
    <n v="18770.54"/>
    <n v="7480.06"/>
  </r>
  <r>
    <s v="1902047376"/>
    <s v="217744601"/>
    <s v="Non-Rural Private"/>
    <s v="Non-Rural"/>
    <s v="Flower Mound Hospital Partners"/>
    <s v="Denton"/>
    <x v="10"/>
    <s v="Yes"/>
    <n v="1240095.71"/>
    <n v="2709229.077652534"/>
    <n v="671882.49"/>
    <n v="267745.17"/>
  </r>
  <r>
    <s v="1326134255"/>
    <s v="217884004"/>
    <s v="Rural Public"/>
    <s v="Rural Hospital"/>
    <s v="Dimmit Regional Hospital"/>
    <s v="Dimmit"/>
    <x v="2"/>
    <s v="Yes"/>
    <n v="2817580.62"/>
    <n v="2947890.7037198129"/>
    <n v="731070.02"/>
    <n v="291331.40000000002"/>
  </r>
  <r>
    <s v="1861690364"/>
    <s v="219336901"/>
    <s v="Non-Rural Private"/>
    <s v="Non-Rural"/>
    <s v="Dallas Medical Center"/>
    <s v="Dallas"/>
    <x v="7"/>
    <s v="Yes"/>
    <n v="1424754.04"/>
    <n v="3116299.375622726"/>
    <n v="772834.98"/>
    <n v="307974.74"/>
  </r>
  <r>
    <s v="1013957836"/>
    <s v="220351501"/>
    <s v="Non-Rural Private"/>
    <s v="Non-Rural"/>
    <s v="Sherman Grayson Hospital, LLC"/>
    <s v="Grayson"/>
    <x v="6"/>
    <s v="Yes"/>
    <n v="1881733.98"/>
    <n v="4136667.1174942278"/>
    <n v="1025883.8"/>
    <n v="408814.69"/>
  </r>
  <r>
    <s v="1326349986"/>
    <s v="220798704"/>
    <s v="Rural Private"/>
    <s v="Rural Hospital"/>
    <s v="Mid Coast Medical Center-Central"/>
    <s v="Llano"/>
    <x v="4"/>
    <s v="Yes"/>
    <n v="347002.62"/>
    <n v="336889.69046010263"/>
    <n v="83547.86"/>
    <n v="33293.82"/>
  </r>
  <r>
    <s v="1083937593"/>
    <s v="281028501"/>
    <s v="Non-Rural Private"/>
    <s v="Non-Rural"/>
    <s v="Methodist West Houston Hospital"/>
    <s v="Harris"/>
    <x v="0"/>
    <s v="Yes"/>
    <n v="12238813.08"/>
    <n v="26681738.826425478"/>
    <n v="6617009.0199999996"/>
    <n v="2636878.09"/>
  </r>
  <r>
    <s v="1407990088"/>
    <s v="281219001"/>
    <s v="Non-Rural Private"/>
    <s v="Non-Rural"/>
    <s v="PMC Hospital, LLC"/>
    <s v="Harris"/>
    <x v="0"/>
    <s v="Yes"/>
    <n v="1866938.5899999999"/>
    <n v="4092320.1003984963"/>
    <n v="1014885.84"/>
    <n v="404432.01"/>
  </r>
  <r>
    <s v="1346544616"/>
    <s v="281406304"/>
    <s v="Rural Private"/>
    <s v="Rural Hospital"/>
    <s v="Comanche County Medical Center Company"/>
    <s v="Comanche"/>
    <x v="4"/>
    <s v="Yes"/>
    <n v="1300393.6299999999"/>
    <n v="1359135.0364411168"/>
    <n v="337062.32"/>
    <n v="134319.32999999999"/>
  </r>
  <r>
    <s v="1225289499"/>
    <s v="281514404"/>
    <s v="Non-Rural Private"/>
    <s v="Non-Rural"/>
    <s v="Lubbock Heritage Hospital Llc"/>
    <s v="Lubbock"/>
    <x v="9"/>
    <s v="Yes"/>
    <n v="379852.72000000003"/>
    <n v="828709.21264560567"/>
    <n v="205517.95"/>
    <n v="81898.899999999994"/>
  </r>
  <r>
    <s v="1871898478"/>
    <s v="283280001"/>
    <s v="Non-Rural Private"/>
    <s v="Non-Rural"/>
    <s v="Mayhill Hospital"/>
    <s v="Denton"/>
    <x v="10"/>
    <s v="Yes"/>
    <n v="11884.31"/>
    <n v="26216.3906924205"/>
    <n v="6501.6"/>
    <n v="2590.89"/>
  </r>
  <r>
    <s v="1154324952"/>
    <s v="284333604"/>
    <s v="Rural Public"/>
    <s v="Rural Hospital"/>
    <s v="Liberty County Hospital District No 1"/>
    <s v="Liberty"/>
    <x v="12"/>
    <s v="Yes"/>
    <n v="1597725.69"/>
    <n v="1673138.8519173041"/>
    <n v="414934.53"/>
    <n v="165351.41"/>
  </r>
  <r>
    <s v="1154612638"/>
    <s v="286326801"/>
    <s v="Non-Rural Private"/>
    <s v="Non-Rural"/>
    <s v="Ascension Seton"/>
    <s v="Bastrop"/>
    <x v="1"/>
    <s v="Yes"/>
    <n v="1408711.38"/>
    <n v="3100545.0769862272"/>
    <n v="768927.95"/>
    <n v="306417.78999999998"/>
  </r>
  <r>
    <s v="1558659714"/>
    <s v="291854201"/>
    <s v="Non-Rural Private"/>
    <s v="Non-Rural"/>
    <s v="El Paso Children's Hospital Corporation"/>
    <s v="El Paso"/>
    <x v="5"/>
    <s v="Yes"/>
    <n v="2391308.66"/>
    <n v="5221264.7854104657"/>
    <n v="1294861.49"/>
    <n v="516002.3"/>
  </r>
  <r>
    <s v="1154618742"/>
    <s v="292096901"/>
    <s v="Non-Rural Private"/>
    <s v="Non-Rural"/>
    <s v="Valley Baptist Medical Center Harlingen"/>
    <s v="Cameron"/>
    <x v="3"/>
    <s v="Yes"/>
    <n v="14479440.51"/>
    <n v="31707749.898857888"/>
    <n v="7863448.0499999998"/>
    <n v="3133584.05"/>
  </r>
  <r>
    <s v="1184911877"/>
    <s v="294543801"/>
    <s v="Non-Rural Private"/>
    <s v="Non-Rural"/>
    <s v="Valley Baptist Medical Center Brownsville"/>
    <s v="Cameron"/>
    <x v="3"/>
    <s v="Yes"/>
    <n v="6768187.3499999996"/>
    <n v="14798966.512920311"/>
    <n v="3670109.19"/>
    <n v="1462538.51"/>
  </r>
  <r>
    <s v="1659559573"/>
    <s v="298019501"/>
    <s v="Non-Rural Private"/>
    <s v="Non-Rural"/>
    <s v="St Luke's Community Development Corporation- Sugar Land"/>
    <s v="Fort Bend"/>
    <x v="0"/>
    <s v="Yes"/>
    <n v="2988342.68"/>
    <n v="6534281.4284440968"/>
    <n v="1620486.56"/>
    <n v="645763.89"/>
  </r>
  <r>
    <m/>
    <s v="308032701"/>
    <s v="Rural Private"/>
    <s v="Rural Hospital"/>
    <s v="Prime Healthcare Services - Pampa, LLC"/>
    <s v="Gray"/>
    <x v="2"/>
    <s v="Yes"/>
    <n v="1869399.0499999998"/>
    <n v="1963530.4755037113"/>
    <n v="486950.98"/>
    <n v="194049.97"/>
  </r>
  <r>
    <s v="1003192311"/>
    <s v="311054601"/>
    <s v="Rural Private"/>
    <s v="Rural Hospital"/>
    <s v="El Campo Memorial Hospital"/>
    <s v="Wharton"/>
    <x v="0"/>
    <s v="Yes"/>
    <n v="1034952.91"/>
    <n v="1082863.3660258809"/>
    <n v="268547.59000000003"/>
    <n v="107016.21"/>
  </r>
  <r>
    <s v="1841562709"/>
    <s v="312239201"/>
    <s v="Non-Rural Private"/>
    <s v="Non-Rural"/>
    <s v="HH Kileen Health Systems, LLC"/>
    <s v="Bell"/>
    <x v="4"/>
    <s v="Yes"/>
    <n v="10052704.84"/>
    <n v="22127030.773178753"/>
    <n v="5487452.04"/>
    <n v="2186749.64"/>
  </r>
  <r>
    <s v="1033120423"/>
    <s v="314080801"/>
    <s v="Non-Rural Private"/>
    <s v="Non-Rural"/>
    <s v="Texas Health Huguley, Inc."/>
    <s v="Tarrant"/>
    <x v="10"/>
    <s v="Yes"/>
    <n v="11233762.560000001"/>
    <n v="24701035.696200155"/>
    <n v="6125799.2599999998"/>
    <n v="2441131.0099999998"/>
  </r>
  <r>
    <s v="1124305065"/>
    <s v="314161601"/>
    <s v="Non-Rural Private"/>
    <s v="Non-Rural"/>
    <s v="Baylor Medical Centers At Garland And Mckinney"/>
    <s v="Collin"/>
    <x v="7"/>
    <s v="Yes"/>
    <n v="4017229.8"/>
    <n v="8081234.1252188375"/>
    <n v="2004127.22"/>
    <n v="798644.7"/>
  </r>
  <r>
    <s v="1760628184"/>
    <s v="315440301"/>
    <s v="Non-Rural Private"/>
    <s v="Non-Rural"/>
    <s v="Texas Scottish Rite Hospital For Children"/>
    <s v="Dallas"/>
    <x v="7"/>
    <s v="Yes"/>
    <n v="7327062.9199999999"/>
    <n v="16044787.828294322"/>
    <n v="3979069.97"/>
    <n v="1585659.38"/>
  </r>
  <r>
    <s v="1518253194"/>
    <s v="316076401"/>
    <s v="Rural Public"/>
    <s v="Rural Hospital"/>
    <s v="Swisher Memorial Healthcare System"/>
    <s v="Swisher"/>
    <x v="9"/>
    <s v="Yes"/>
    <n v="592158.74"/>
    <n v="619611.19845060434"/>
    <n v="153662.13"/>
    <n v="61234.36"/>
  </r>
  <r>
    <s v="1215296884"/>
    <s v="316296801"/>
    <s v="Non-Rural Private"/>
    <s v="Non-Rural"/>
    <s v="Texas Health Harris Methodist Hospital Alliance"/>
    <s v="Tarrant"/>
    <x v="10"/>
    <s v="Yes"/>
    <n v="3236735.1"/>
    <n v="7054738.427727785"/>
    <n v="1749558.68"/>
    <n v="697199.13"/>
  </r>
  <r>
    <s v="1407121189"/>
    <s v="316360201"/>
    <s v="Rural Private"/>
    <s v="Rural Hospital"/>
    <s v="Preferred Hospital Leasing Coleman Inc"/>
    <s v="Coleman"/>
    <x v="2"/>
    <s v="Yes"/>
    <n v="981271.71"/>
    <n v="1027178.9385577634"/>
    <n v="254737.98"/>
    <n v="101513.09"/>
  </r>
  <r>
    <s v="1407191984"/>
    <s v="322879301"/>
    <s v="Non-Rural Private"/>
    <s v="Non-Rural"/>
    <s v="Baptist St. Anthony's Hospital"/>
    <s v="Potter"/>
    <x v="9"/>
    <s v="Yes"/>
    <n v="20401295.640000001"/>
    <n v="44745809.130072229"/>
    <n v="11096856.34"/>
    <n v="4422097.25"/>
  </r>
  <r>
    <s v="1558349399"/>
    <s v="322916301"/>
    <s v="Rural Private"/>
    <s v="Rural Hospital"/>
    <s v="Heart Of Texas Healthcare System"/>
    <s v="McCulloch"/>
    <x v="2"/>
    <s v="Yes"/>
    <n v="869251.07"/>
    <n v="907108.70178113889"/>
    <n v="224960.84"/>
    <n v="89646.89"/>
  </r>
  <r>
    <s v="1265772362"/>
    <s v="326725404"/>
    <s v="Non-Rural Private"/>
    <s v="Non-Rural"/>
    <s v="Scott &amp; White Hospital - College Station"/>
    <s v="Brazos"/>
    <x v="4"/>
    <s v="Yes"/>
    <n v="3642868.0900000003"/>
    <n v="7946942.97706699"/>
    <n v="1970823.33"/>
    <n v="785373.1"/>
  </r>
  <r>
    <s v="1194753590"/>
    <s v="330388501"/>
    <s v="Non-Rural Private"/>
    <s v="Non-Rural"/>
    <s v="Thhbp Management Company Llc"/>
    <s v="Denton"/>
    <x v="10"/>
    <s v="Yes"/>
    <n v="665203.23"/>
    <n v="1460498.8739693952"/>
    <n v="362200.32000000001"/>
    <n v="144336.82999999999"/>
  </r>
  <r>
    <s v="1760417646"/>
    <s v="330811601"/>
    <s v="Rural Public"/>
    <s v="Rural Hospital"/>
    <s v="Fannin County Hospital Authority"/>
    <s v="Fannin"/>
    <x v="6"/>
    <s v="Yes"/>
    <n v="1484661.52"/>
    <n v="1554193.3603747636"/>
    <n v="385436.33"/>
    <n v="153596.38"/>
  </r>
  <r>
    <s v="1578809505"/>
    <s v="333086201"/>
    <s v="Non-Rural Private"/>
    <s v="Non-Rural"/>
    <s v="Austin Oaks Hospital"/>
    <s v="Travis"/>
    <x v="1"/>
    <s v="Yes"/>
    <n v="12665.96"/>
    <n v="8042.8496097349862"/>
    <n v="1994.61"/>
    <n v="794.85"/>
  </r>
  <r>
    <s v="1457791105"/>
    <s v="333289201"/>
    <s v="Non-Rural Private"/>
    <s v="Non-Rural"/>
    <s v="Dallas Behavioral Healthcare Hospital, Llc"/>
    <s v="Dallas"/>
    <x v="7"/>
    <s v="Yes"/>
    <n v="171015.3"/>
    <n v="171015.30034700703"/>
    <n v="42411.4"/>
    <n v="16900.939999999999"/>
  </r>
  <r>
    <s v="1952723967"/>
    <s v="336478801"/>
    <s v="Non-Rural Private"/>
    <s v="Non-Rural"/>
    <s v="Houston Methodist St John Hospital"/>
    <s v="Harris"/>
    <x v="0"/>
    <s v="Yes"/>
    <n v="5462697.79"/>
    <n v="11901892.289909326"/>
    <n v="2951641.54"/>
    <n v="1176229.1499999999"/>
  </r>
  <r>
    <s v="1285065623"/>
    <s v="337991901"/>
    <s v="Rural Public"/>
    <s v="Rural Hospital"/>
    <s v="Stephens Memorial Hospital District"/>
    <s v="Stephens"/>
    <x v="2"/>
    <s v="Yes"/>
    <n v="1665703.4100000001"/>
    <n v="1739476.3459755452"/>
    <n v="431386.08"/>
    <n v="171907.35"/>
  </r>
  <r>
    <s v="1710314141"/>
    <s v="339153401"/>
    <s v="Non-Rural Private"/>
    <s v="Non-Rural"/>
    <s v="St. Luke's Hospital at The Vintage"/>
    <s v="Harris"/>
    <x v="0"/>
    <s v="Yes"/>
    <n v="3537207.38"/>
    <n v="7750345.5564075345"/>
    <n v="1922067.63"/>
    <n v="765943.95"/>
  </r>
  <r>
    <s v="1366880627"/>
    <s v="339487601"/>
    <s v="Non-Rural Private"/>
    <s v="Non-Rural"/>
    <s v="Mesa Springs, LLC"/>
    <s v="Tarrant"/>
    <x v="10"/>
    <s v="Yes"/>
    <n v="129858.7"/>
    <n v="287349"/>
    <n v="71261.88"/>
    <n v="28397.86"/>
  </r>
  <r>
    <s v="1427472463"/>
    <s v="343723801"/>
    <s v="Non-Rural Private"/>
    <s v="Non-Rural"/>
    <s v="Resolute Hospital Company, Llc"/>
    <s v="Comal"/>
    <x v="8"/>
    <s v="Yes"/>
    <n v="3679024.27"/>
    <n v="8035580.094113078"/>
    <n v="1992805.13"/>
    <n v="794132.84"/>
  </r>
  <r>
    <s v="1215354899"/>
    <s v="344854001"/>
    <s v="Non-Rural Private"/>
    <s v="Non-Rural"/>
    <s v="Westpark Springs, LLC"/>
    <s v="Fort Bend"/>
    <x v="0"/>
    <s v="Yes"/>
    <n v="97723.71"/>
    <n v="216241.27335095999"/>
    <n v="53627.33"/>
    <n v="21370.49"/>
  </r>
  <r>
    <s v="1881691061"/>
    <s v="346945401"/>
    <s v="Rural Public"/>
    <s v="Rural Hospital"/>
    <s v="Graham Regional Medical Center"/>
    <s v="Young"/>
    <x v="2"/>
    <s v="Yes"/>
    <n v="1055050.04"/>
    <n v="1106386.5642236921"/>
    <n v="274381.28999999998"/>
    <n v="109340.94"/>
  </r>
  <r>
    <s v="1689098790"/>
    <s v="348990801"/>
    <s v="Non-Rural Private"/>
    <s v="Non-Rural"/>
    <s v="Houston Behavioral Healthcare Hospital"/>
    <s v="Harris"/>
    <x v="0"/>
    <s v="Yes"/>
    <n v="85828.15"/>
    <n v="125021.57759488169"/>
    <n v="31005.06"/>
    <n v="12355.52"/>
  </r>
  <r>
    <s v="1871917971"/>
    <s v="349059101"/>
    <s v="Non-Rural Private"/>
    <s v="Non-Rural"/>
    <s v="San Antonio Behavioral Healthcare Hospital"/>
    <s v="Bexar"/>
    <x v="8"/>
    <s v="Yes"/>
    <n v="106912.01000000001"/>
    <n v="235680.09160254354"/>
    <n v="58448.11"/>
    <n v="23291.57"/>
  </r>
  <r>
    <s v="1609275585"/>
    <s v="349366001"/>
    <s v="Non-Rural Private"/>
    <s v="Non-Rural"/>
    <s v="HCA Houston Healthcare Pearland"/>
    <s v="Brazoria"/>
    <x v="0"/>
    <s v="Yes"/>
    <n v="8136614.9199999999"/>
    <n v="11542621.304365244"/>
    <n v="2862543.17"/>
    <n v="1140723.45"/>
  </r>
  <r>
    <s v="1619368339"/>
    <s v="350190001"/>
    <s v="Rural Private"/>
    <s v="Rural Hospital"/>
    <s v="Preferred Hospital Leasing Muleshoe Inc"/>
    <s v="Bailey"/>
    <x v="2"/>
    <s v="Yes"/>
    <n v="800131.41999999993"/>
    <n v="837191.59159994929"/>
    <n v="207621.56"/>
    <n v="82737.19"/>
  </r>
  <r>
    <s v="1871911016"/>
    <s v="350857401"/>
    <s v="Non-Rural Private"/>
    <s v="Non-Rural"/>
    <s v="Medical City Alliance"/>
    <s v="Tarrant"/>
    <x v="10"/>
    <s v="Yes"/>
    <n v="5976197.1200000001"/>
    <n v="13066825.223769654"/>
    <n v="3240542.19"/>
    <n v="1291356.06"/>
  </r>
  <r>
    <s v="1396138970"/>
    <s v="353712801"/>
    <s v="Rural Private"/>
    <s v="Rural Hospital"/>
    <s v="Scott &amp; White Hospital - Marble Falls"/>
    <s v="Burnet"/>
    <x v="1"/>
    <s v="Yes"/>
    <n v="7293751.0300000003"/>
    <n v="7628785.0080091972"/>
    <n v="1891920.9"/>
    <n v="753930.48"/>
  </r>
  <r>
    <s v="1790174860"/>
    <s v="354018901"/>
    <s v="Non-Rural Private"/>
    <s v="Non-Rural"/>
    <s v="Prime Healthcare Services - Mesquite, Llc"/>
    <s v="Dallas"/>
    <x v="7"/>
    <s v="Yes"/>
    <n v="7485226.9100000001"/>
    <n v="16385910.506265845"/>
    <n v="4063667.6"/>
    <n v="1619371.54"/>
  </r>
  <r>
    <s v="1720480627"/>
    <s v="354178101"/>
    <s v="Non-Rural Private"/>
    <s v="Non-Rural"/>
    <s v="Children's Medical Center Of Plano"/>
    <s v="Collin"/>
    <x v="7"/>
    <s v="Yes"/>
    <n v="1761611.68"/>
    <n v="3843142.3495640177"/>
    <n v="953090.34"/>
    <n v="379806.5"/>
  </r>
  <r>
    <s v="1003282039"/>
    <s v="361635101"/>
    <s v="Non-Rural Private"/>
    <s v="Non-Rural"/>
    <s v="Sun Houston LLC"/>
    <s v="Harris"/>
    <x v="0"/>
    <s v="Yes"/>
    <n v="39755.08"/>
    <n v="78302.386374967435"/>
    <n v="19418.810000000001"/>
    <n v="7738.4"/>
  </r>
  <r>
    <s v="1457393571"/>
    <s v="364187006"/>
    <s v="Rural Public"/>
    <s v="Rural Hospital"/>
    <s v="Anson General Hospital"/>
    <s v="Jones"/>
    <x v="2"/>
    <s v="Yes"/>
    <n v="298137.52"/>
    <n v="312757"/>
    <n v="77563.009999999995"/>
    <n v="30908.86"/>
  </r>
  <r>
    <s v="1033568621"/>
    <s v="366812101"/>
    <s v="Rural Private"/>
    <s v="Rural Hospital"/>
    <s v="CHRISTUS Mother Frances Hospital - Sulphur Springs"/>
    <s v="Hopkins"/>
    <x v="6"/>
    <s v="Yes"/>
    <n v="10168933.82"/>
    <n v="10634815.014324795"/>
    <n v="2637409.33"/>
    <n v="1051007.6200000001"/>
  </r>
  <r>
    <s v="1538522412"/>
    <s v="369162801"/>
    <s v="Non-Rural Private"/>
    <s v="Non-Rural"/>
    <s v="Tenet Hospitals Ltd. Transmountain"/>
    <s v="El Paso"/>
    <x v="5"/>
    <s v="Yes"/>
    <n v="4931016.42"/>
    <n v="10817366.659903303"/>
    <n v="2682681.71"/>
    <n v="1069048.6599999999"/>
  </r>
  <r>
    <s v="1154782548"/>
    <s v="371439601"/>
    <s v="Non-Rural Private"/>
    <s v="Non-Rural"/>
    <s v="Strategic Bh-Brownsville, Llc"/>
    <s v="Cameron"/>
    <x v="3"/>
    <s v="Yes"/>
    <n v="284516.92"/>
    <n v="629573.93758351193"/>
    <n v="156132.87"/>
    <n v="62218.95"/>
  </r>
  <r>
    <s v="1235685892"/>
    <s v="376537203"/>
    <s v="Rural Public"/>
    <s v="Rural Hospital"/>
    <s v="Freestone Medical Center"/>
    <s v="Freestone"/>
    <x v="4"/>
    <s v="Yes"/>
    <n v="1057460.67"/>
    <n v="1105058.2628527556"/>
    <n v="274051.87"/>
    <n v="109209.67"/>
  </r>
  <r>
    <s v="1184179194"/>
    <s v="376837601"/>
    <s v="Non-Rural Private"/>
    <s v="Non-Rural"/>
    <s v="Houston Methodist The Woodlands Hospital"/>
    <s v="Montgomery"/>
    <x v="0"/>
    <s v="Yes"/>
    <n v="9200356"/>
    <n v="20081426.973546252"/>
    <n v="4980147.07"/>
    <n v="1984588.61"/>
  </r>
  <r>
    <s v="1750819025"/>
    <s v="377705402"/>
    <s v="Non-Rural Private"/>
    <s v="Non-Rural"/>
    <s v="HCA Houston Healthcare Tomball"/>
    <s v="Harris"/>
    <x v="0"/>
    <s v="Yes"/>
    <n v="9046512.2899999991"/>
    <n v="19734102.001613744"/>
    <n v="4894011.29"/>
    <n v="1950263.5"/>
  </r>
  <r>
    <s v="1073043592"/>
    <s v="378943001"/>
    <s v="Non-Rural Private"/>
    <s v="Non-Rural"/>
    <s v="HCA Houston Healthcare Medical Center"/>
    <s v="Harris"/>
    <x v="0"/>
    <s v="Yes"/>
    <n v="2977457.9000000004"/>
    <n v="6511255.9743575128"/>
    <n v="1614776.3"/>
    <n v="643488.36"/>
  </r>
  <r>
    <s v="1376071530"/>
    <s v="379200401"/>
    <s v="Rural Private"/>
    <s v="Rural Hospital"/>
    <s v="Methodist Hospital Atascosa"/>
    <s v="Atascosa"/>
    <x v="8"/>
    <s v="Yes"/>
    <n v="4861381.72"/>
    <n v="5087217.8296432337"/>
    <n v="1261618.1599999999"/>
    <n v="502754.84"/>
  </r>
  <r>
    <s v="1417471467"/>
    <s v="385345901"/>
    <s v="Non-Rural Private"/>
    <s v="Non-Rural"/>
    <s v="Medical City Weatherford"/>
    <s v="Parker"/>
    <x v="10"/>
    <s v="Yes"/>
    <n v="4212324.33"/>
    <n v="9214380.7057092767"/>
    <n v="2285144.9300000002"/>
    <n v="910630.25"/>
  </r>
  <r>
    <s v="1326546797"/>
    <s v="387377001"/>
    <s v="Rural Private"/>
    <s v="Rural Hospital"/>
    <s v="UT Health East Texas Henderson Hospital"/>
    <s v="Rusk"/>
    <x v="6"/>
    <s v="Yes"/>
    <n v="4057544.61"/>
    <n v="4245064.3033651011"/>
    <n v="1052766.05"/>
    <n v="419527.27"/>
  </r>
  <r>
    <s v="1730697350"/>
    <s v="387381201"/>
    <s v="Rural Private"/>
    <s v="Rural Hospital"/>
    <s v="UT Health East Texas Jacksonville Hospital"/>
    <s v="Cherokee"/>
    <x v="6"/>
    <s v="Yes"/>
    <n v="5711749.9299999997"/>
    <n v="5981804.8915878218"/>
    <n v="1483473.67"/>
    <n v="591164.26"/>
  </r>
  <r>
    <s v="1417465824"/>
    <s v="387515501"/>
    <s v="Non-Rural Private"/>
    <s v="Non-Rural"/>
    <s v="UT Health East Texas Athens Hospital"/>
    <s v="Henderson"/>
    <x v="6"/>
    <s v="Yes"/>
    <n v="8048074.5700000003"/>
    <n v="17672475.15618778"/>
    <n v="4382732.6399999997"/>
    <n v="1746518.96"/>
  </r>
  <r>
    <s v="1538667035"/>
    <s v="387663301"/>
    <s v="Rural Private"/>
    <s v="Rural Hospital"/>
    <s v="UT Health East Texas Carthage Hospital"/>
    <s v="Panola"/>
    <x v="6"/>
    <s v="Yes"/>
    <n v="2482276"/>
    <n v="2596843.0005053817"/>
    <n v="644011.01"/>
    <n v="256638.39"/>
  </r>
  <r>
    <s v="1801826839"/>
    <s v="388217701"/>
    <s v="Non-Rural Private"/>
    <s v="Non-Rural"/>
    <s v="Baylor Scott &amp; White Medical Center - Centennial"/>
    <s v="Collin"/>
    <x v="7"/>
    <s v="Yes"/>
    <n v="1692728.4300000002"/>
    <n v="3698032.9327905392"/>
    <n v="917103.55"/>
    <n v="365465.76"/>
  </r>
  <r>
    <s v="1407364847"/>
    <s v="388347201"/>
    <s v="Non-Rural Private"/>
    <s v="Non-Rural"/>
    <s v="UT Health East Texas Tyler Regional Hospital"/>
    <s v="Smith"/>
    <x v="6"/>
    <s v="Yes"/>
    <n v="32338915.810000002"/>
    <n v="70793446.309479848"/>
    <n v="17556609.629999999"/>
    <n v="6996308.9400000004"/>
  </r>
  <r>
    <s v="1013085083"/>
    <s v="388635001"/>
    <s v="Non-Rural Private"/>
    <s v="Non-Rural"/>
    <s v="Scott &amp; White Continuing Care Hospital"/>
    <s v="Bell"/>
    <x v="4"/>
    <s v="Yes"/>
    <n v="969254.64"/>
    <n v="2144749.2928083981"/>
    <n v="531892.81999999995"/>
    <n v="211959.29"/>
  </r>
  <r>
    <s v="1184132524"/>
    <s v="388696201"/>
    <s v="Rural Private"/>
    <s v="Rural Hospital"/>
    <s v="UT Health East Texas Pittsburg Hospital"/>
    <s v="Camp"/>
    <x v="6"/>
    <s v="Yes"/>
    <n v="5276798.57"/>
    <n v="5514000.7501914296"/>
    <n v="1367459.33"/>
    <n v="544932.54"/>
  </r>
  <r>
    <s v="1477061885"/>
    <s v="388701003"/>
    <s v="Rural Private"/>
    <s v="Rural Hospital"/>
    <s v="UT Health East Texas Quitman Hospital"/>
    <s v="Wood"/>
    <x v="6"/>
    <s v="Yes"/>
    <n v="4227402.08"/>
    <n v="4426629.4576908639"/>
    <n v="1097793.78"/>
    <n v="437470.82"/>
  </r>
  <r>
    <s v="1962900472"/>
    <s v="388758001"/>
    <s v="Non-Rural Private"/>
    <s v="Non-Rural"/>
    <s v="UT Health East Texas Specialty Hospital"/>
    <s v="Smith"/>
    <x v="6"/>
    <s v="Yes"/>
    <n v="251322.95"/>
    <n v="476810.44283114973"/>
    <n v="118247.88"/>
    <n v="47121.78"/>
  </r>
  <r>
    <s v="1174021695"/>
    <s v="389645801"/>
    <s v="Non-Rural Private"/>
    <s v="Non-Rural"/>
    <s v="UT Health East Texas Rehabilitation Hospital"/>
    <s v="Smith"/>
    <x v="6"/>
    <s v="Yes"/>
    <n v="433655.04000000004"/>
    <n v="952214.08460469148"/>
    <n v="236146.87"/>
    <n v="94104.53"/>
  </r>
  <r>
    <s v="1740791748"/>
    <s v="391264401"/>
    <s v="Non-Rural Private"/>
    <s v="Non-Rural"/>
    <s v="Woodland Springs, Llc"/>
    <s v="Montgomery"/>
    <x v="0"/>
    <s v="Yes"/>
    <n v="170116.33"/>
    <n v="376430.36495750397"/>
    <n v="93353.85"/>
    <n v="37201.51"/>
  </r>
  <r>
    <s v="1083112023"/>
    <s v="391575301"/>
    <s v="Non-Rural Private"/>
    <s v="Non-Rural"/>
    <s v="Pipeline East Dallas Llc"/>
    <s v="Dallas"/>
    <x v="7"/>
    <s v="Yes"/>
    <n v="6881158.71"/>
    <n v="7342761.8252435578"/>
    <n v="1820987.81"/>
    <n v="725663.64"/>
  </r>
  <r>
    <s v="1114435260"/>
    <s v="391576104"/>
    <s v="Rural Private"/>
    <s v="Rural Hospital"/>
    <s v="Crockett Medical Center Llc"/>
    <s v="Houston"/>
    <x v="6"/>
    <s v="Yes"/>
    <n v="2366690.5700000003"/>
    <n v="2468470.600044474"/>
    <n v="612174.94999999995"/>
    <n v="243951.72"/>
  </r>
  <r>
    <s v="1346729159"/>
    <s v="395486901"/>
    <s v="Non-Rural Private"/>
    <s v="Non-Rural"/>
    <s v="Baylor Scott &amp; White Medical Centers -Capitol Area"/>
    <s v="Travis"/>
    <x v="1"/>
    <s v="Yes"/>
    <n v="995087.79"/>
    <n v="2172356.115676397"/>
    <n v="538739.25"/>
    <n v="214687.59"/>
  </r>
  <r>
    <s v="1972071991"/>
    <s v="396650901"/>
    <s v="Rural Private"/>
    <s v="Rural Hospital"/>
    <s v="Gainesville Community Hospital, Inc"/>
    <s v="Cooke"/>
    <x v="6"/>
    <s v="Yes"/>
    <n v="2662797.7000000002"/>
    <n v="2784842.0580664026"/>
    <n v="690634.34"/>
    <n v="275217.78000000003"/>
  </r>
  <r>
    <s v="1104383371"/>
    <s v="401736001"/>
    <s v="Rural Public"/>
    <s v="Rural Hospital"/>
    <s v="Bosque County Hospital District"/>
    <s v="Bosque"/>
    <x v="4"/>
    <s v="Yes"/>
    <n v="1470395.7"/>
    <n v="1540738.5245823942"/>
    <n v="382099.56"/>
    <n v="152266.67000000001"/>
  </r>
  <r>
    <s v="1730183658"/>
    <s v="402628801"/>
    <s v="Rural Public"/>
    <s v="Rural Hospital"/>
    <s v="Winkler County Hospital District"/>
    <s v="Winkler"/>
    <x v="2"/>
    <s v="Yes"/>
    <n v="2654779.19"/>
    <n v="2783502.5670474679"/>
    <n v="690302.15"/>
    <n v="275085.40999999997"/>
  </r>
  <r>
    <s v="1285191452"/>
    <s v="405102101"/>
    <s v="Rural Private"/>
    <s v="Rural Hospital"/>
    <s v="Scenic Mountain Medical Center"/>
    <s v="Howard"/>
    <x v="2"/>
    <s v="Yes"/>
    <n v="6311616.6500000004"/>
    <n v="6605082.3300717324"/>
    <n v="1638045.02"/>
    <n v="652760.93999999994"/>
  </r>
  <r>
    <s v="1346805520"/>
    <s v="406443801"/>
    <s v="Non-Rural Private"/>
    <s v="Non-Rural"/>
    <s v="Perimeter Behavioral Hospital Of Arlington, Llc"/>
    <s v="Tarrant"/>
    <x v="10"/>
    <s v="Yes"/>
    <n v="0"/>
    <n v="0"/>
    <n v="0"/>
    <n v="0"/>
  </r>
  <r>
    <s v="1144781501"/>
    <s v="407926101"/>
    <s v="Non-Rural Private"/>
    <s v="Non-Rural"/>
    <s v="Baylor Scott &amp; White Medical Centers -Capitol Area"/>
    <s v="Hays"/>
    <x v="1"/>
    <s v="Yes"/>
    <n v="1007265.5499999999"/>
    <n v="2203675.1186542814"/>
    <n v="546506.29"/>
    <n v="217782.76"/>
  </r>
  <r>
    <s v="1700441086"/>
    <s v="408236401"/>
    <s v="Non-Rural Private"/>
    <s v="Non-Rural"/>
    <s v="Perimeter Behavioral Hospital Of Garland, Llc"/>
    <s v="Dallas"/>
    <x v="7"/>
    <s v="Yes"/>
    <n v="0"/>
    <n v="0"/>
    <n v="0"/>
    <n v="0"/>
  </r>
  <r>
    <s v="1972517365"/>
    <s v="408600101"/>
    <s v="Non-Rural Private"/>
    <s v="Non-Rural"/>
    <s v="Covenant Medical Center"/>
    <s v="Lubbock"/>
    <x v="9"/>
    <s v="Yes"/>
    <n v="12835433.59"/>
    <n v="28001560.321307383"/>
    <n v="6944321.6699999999"/>
    <n v="2767312.19"/>
  </r>
  <r>
    <s v="1902366305"/>
    <s v="409204101"/>
    <s v="Non-Rural Private"/>
    <s v="Non-Rural"/>
    <s v="Baylor Scott &amp; White Medical Centers -Capitol Area"/>
    <s v="Travis"/>
    <x v="1"/>
    <s v="Yes"/>
    <n v="1122403.23"/>
    <n v="2466548.3515014355"/>
    <n v="611698.24"/>
    <n v="243761.75"/>
  </r>
  <r>
    <s v="1245878990"/>
    <s v="412747401"/>
    <s v="Non-Rural Public"/>
    <s v="Non-Rural"/>
    <s v="Huntsville Community Hospital Inc"/>
    <s v="Walker"/>
    <x v="12"/>
    <s v="Yes"/>
    <n v="2442645.77"/>
    <n v="4361858.0817679614"/>
    <n v="1081730.6299999999"/>
    <n v="431069.66"/>
  </r>
  <r>
    <s v="1184262800"/>
    <s v="412883701"/>
    <s v="Non-Rural Private"/>
    <s v="Non-Rural"/>
    <s v="Sana Healthcare Carrollton"/>
    <s v="Denton"/>
    <x v="10"/>
    <s v="Yes"/>
    <n v="3640263.66"/>
    <n v="6861032.9101897348"/>
    <n v="1701520.17"/>
    <n v="678055.79"/>
  </r>
  <r>
    <s v="1104381292"/>
    <s v="414763901"/>
    <s v="Non-Rural Private"/>
    <s v="Non-Rural"/>
    <s v="Texas Health Frisco"/>
    <s v="Collin"/>
    <x v="7"/>
    <s v="Yes"/>
    <n v="1387704.5"/>
    <n v="3070687.661769676"/>
    <n v="761523.38"/>
    <n v="303467.07"/>
  </r>
  <r>
    <s v="1942795133"/>
    <s v="414962701"/>
    <s v="Non-Rural Private"/>
    <s v="Non-Rural"/>
    <s v="Ascension Seton"/>
    <s v="Bastrop"/>
    <x v="1"/>
    <s v="Yes"/>
    <n v="1520469.65"/>
    <n v="3339396.7114968449"/>
    <n v="828162.6"/>
    <n v="330022.8"/>
  </r>
  <r>
    <s v="1447883301"/>
    <s v="415580601"/>
    <s v="Non-Rural Private"/>
    <s v="Non-Rural"/>
    <s v="CHRISTUS Santa Rosa Health Care Corporation"/>
    <s v="Hays"/>
    <x v="1"/>
    <s v="Yes"/>
    <n v="7177740.9299999997"/>
    <n v="10158954.161987441"/>
    <n v="2519396.9500000002"/>
    <n v="1003979.68"/>
  </r>
  <r>
    <s v="1184233785"/>
    <s v="420957901"/>
    <s v="Rural Private"/>
    <s v="Rural Hospital"/>
    <s v="Hendrick Medical Center Brownwood"/>
    <s v="Brown"/>
    <x v="2"/>
    <s v="Yes"/>
    <n v="1203811.71"/>
    <n v="1259756.2919070416"/>
    <n v="312416.62"/>
    <n v="124498.02"/>
  </r>
  <r>
    <s v="1427671064"/>
    <s v="421199701"/>
    <s v="Non-Rural Private"/>
    <s v="Non-Rural"/>
    <s v="Temple Behavioral Healthcare Hospital Inc"/>
    <s v="Bell"/>
    <x v="4"/>
    <s v="Yes"/>
    <n v="29157.02"/>
    <n v="64518.131537859997"/>
    <n v="16000.35"/>
    <n v="6376.14"/>
  </r>
  <r>
    <s v="1487271375"/>
    <s v="425740401"/>
    <s v="Non-Rural Private"/>
    <s v="Non-Rural"/>
    <s v="Methodist Hospitals Of Dallas"/>
    <s v="Ellis"/>
    <x v="7"/>
    <s v="Yes"/>
    <n v="3010415.2399999998"/>
    <n v="6627669.4181234501"/>
    <n v="1643646.56"/>
    <n v="654993.15"/>
  </r>
  <r>
    <s v="1356960132"/>
    <s v="431284501"/>
    <s v="Non-Rural Private"/>
    <s v="Non-Rural"/>
    <s v="Texas Health Huguley, Inc."/>
    <s v="Tarrant"/>
    <x v="10"/>
    <s v="Yes"/>
    <n v="3552178.52"/>
    <n v="7860196.992902183"/>
    <n v="1949310.53"/>
    <n v="776800.25"/>
  </r>
  <r>
    <s v="1568818417"/>
    <s v="432815501"/>
    <s v="Non-Rural Private"/>
    <s v="Non-Rural"/>
    <s v="Methodist Hospitals Of Dallas"/>
    <s v="Tarrant"/>
    <x v="10"/>
    <s v="Yes"/>
    <n v="379084.78"/>
    <n v="838832"/>
    <n v="208028.38"/>
    <n v="82899.31"/>
  </r>
  <r>
    <s v="1336818707"/>
    <s v="434254501"/>
    <s v="Rural Private"/>
    <s v="Rural Hospital"/>
    <s v="Preferred Hospital Leasing Shamrock, Inc."/>
    <s v="Wheeler"/>
    <x v="2"/>
    <s v="Yes"/>
    <n v="647373.72"/>
    <n v="677358"/>
    <n v="167983.2"/>
    <n v="66941.31"/>
  </r>
  <r>
    <m/>
    <s v="092414401"/>
    <s v="Non-state Physician Group Practice"/>
    <s v="Non-Rural"/>
    <s v="University Medicince Associates"/>
    <s v="Bexar"/>
    <x v="8"/>
    <s v="Yes"/>
    <n v="3771237.1799999997"/>
    <n v="6330721.7335358709"/>
    <n v="1570004.23"/>
    <n v="625646.68999999994"/>
  </r>
  <r>
    <m/>
    <s v="126672804"/>
    <s v="Non-state Physician Group Practice"/>
    <s v="Non-Rural"/>
    <s v="Scott &amp; White Clinic"/>
    <s v="Bell"/>
    <x v="4"/>
    <s v="Yes"/>
    <n v="14229916.73"/>
    <n v="23949477.538279343"/>
    <n v="5939414.5899999999"/>
    <n v="2366856.71"/>
  </r>
  <r>
    <m/>
    <s v="179057801"/>
    <s v="Non-state Physician Group Practice"/>
    <s v="Non-Rural"/>
    <s v="Ramzi Abdulrahman"/>
    <s v="Lubbock"/>
    <x v="9"/>
    <s v="Yes"/>
    <n v="13568.11"/>
    <n v="6221.4916084285524"/>
    <n v="1542.92"/>
    <n v="614.85"/>
  </r>
  <r>
    <s v="1245344472"/>
    <s v="021196301"/>
    <s v="Hosp - State"/>
    <s v="Non-Rural"/>
    <s v="Texas Hhsc North Texas State Hospital - Vernon"/>
    <s v="Wilbarger"/>
    <x v="2"/>
    <s v="Yes"/>
    <n v="448088.35249794938"/>
    <n v="448680.64249794936"/>
    <n v="111271.75"/>
    <n v="44341.79"/>
  </r>
  <r>
    <s v="1174582050"/>
    <s v="112672402"/>
    <s v="Hosp - State"/>
    <s v="Non-Rural"/>
    <s v="The University Of Texas Md Anderson Cancer Center"/>
    <s v="Harris"/>
    <x v="0"/>
    <s v="Yes"/>
    <n v="21930963.822996322"/>
    <n v="24630513.022996321"/>
    <n v="6129053.1200000001"/>
    <n v="2442427.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D266F3-95D8-4DD3-BE59-9075A5E6908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17" firstHeaderRow="0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14">
        <item x="8"/>
        <item x="7"/>
        <item x="5"/>
        <item x="0"/>
        <item x="3"/>
        <item x="12"/>
        <item x="9"/>
        <item x="4"/>
        <item x="6"/>
        <item x="2"/>
        <item x="11"/>
        <item x="10"/>
        <item x="1"/>
        <item t="default"/>
      </items>
    </pivotField>
    <pivotField showAll="0"/>
    <pivotField numFmtId="44" showAll="0"/>
    <pivotField numFmtId="44" showAll="0"/>
    <pivotField dataField="1" showAll="0"/>
    <pivotField dataField="1" showAll="0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nal DY 13 UC Advance Payment Amount" fld="10" baseField="0" baseItem="0"/>
    <dataField name="Sum of DY 13 UC Advance IGT Amount" fld="11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F7D9-92C0-4CDD-93B4-A9EDDA555104}">
  <dimension ref="B1:D10"/>
  <sheetViews>
    <sheetView zoomScale="80" zoomScaleNormal="80" workbookViewId="0">
      <selection activeCell="D9" sqref="D9"/>
    </sheetView>
  </sheetViews>
  <sheetFormatPr defaultRowHeight="15" x14ac:dyDescent="0.2"/>
  <cols>
    <col min="2" max="2" width="27.09765625" style="35" customWidth="1"/>
    <col min="3" max="3" width="18.09765625" customWidth="1"/>
    <col min="4" max="4" width="17.69921875" bestFit="1" customWidth="1"/>
    <col min="5" max="5" width="27.8984375" customWidth="1"/>
    <col min="6" max="6" width="19.5" customWidth="1"/>
  </cols>
  <sheetData>
    <row r="1" spans="2:4" ht="27.6" customHeight="1" x14ac:dyDescent="0.2"/>
    <row r="2" spans="2:4" ht="30" customHeight="1" x14ac:dyDescent="0.2">
      <c r="B2" s="43" t="s">
        <v>1352</v>
      </c>
      <c r="C2" s="44"/>
    </row>
    <row r="3" spans="2:4" x14ac:dyDescent="0.2">
      <c r="B3" s="36" t="s">
        <v>1348</v>
      </c>
      <c r="C3" s="40">
        <v>4512075400</v>
      </c>
    </row>
    <row r="4" spans="2:4" ht="30" x14ac:dyDescent="0.2">
      <c r="B4" s="36" t="s">
        <v>1349</v>
      </c>
      <c r="C4" s="37">
        <v>0.4</v>
      </c>
    </row>
    <row r="5" spans="2:4" ht="30" x14ac:dyDescent="0.2">
      <c r="B5" s="36" t="s">
        <v>1345</v>
      </c>
      <c r="C5" s="41">
        <f>C3*C4</f>
        <v>1804830160</v>
      </c>
    </row>
    <row r="6" spans="2:4" x14ac:dyDescent="0.2">
      <c r="B6" s="36" t="s">
        <v>1350</v>
      </c>
      <c r="C6" s="38">
        <v>0.60150000000000003</v>
      </c>
    </row>
    <row r="7" spans="2:4" x14ac:dyDescent="0.2">
      <c r="B7" s="36" t="s">
        <v>1351</v>
      </c>
      <c r="C7" s="38">
        <f>1-C6</f>
        <v>0.39849999999999997</v>
      </c>
    </row>
    <row r="9" spans="2:4" x14ac:dyDescent="0.2">
      <c r="D9" s="20"/>
    </row>
    <row r="10" spans="2:4" x14ac:dyDescent="0.2">
      <c r="D10" s="20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06E3-E65F-4E60-9919-29C3D599BB0A}">
  <dimension ref="A3:C17"/>
  <sheetViews>
    <sheetView topLeftCell="A2" workbookViewId="0">
      <selection activeCell="B17" sqref="B17"/>
    </sheetView>
  </sheetViews>
  <sheetFormatPr defaultRowHeight="15" x14ac:dyDescent="0.2"/>
  <cols>
    <col min="1" max="1" width="13.69921875" bestFit="1" customWidth="1"/>
    <col min="2" max="2" width="45.5" bestFit="1" customWidth="1"/>
    <col min="3" max="3" width="35.69921875" bestFit="1" customWidth="1"/>
  </cols>
  <sheetData>
    <row r="3" spans="1:3" x14ac:dyDescent="0.2">
      <c r="A3" s="23" t="s">
        <v>0</v>
      </c>
      <c r="B3" t="s">
        <v>1344</v>
      </c>
      <c r="C3" t="s">
        <v>1347</v>
      </c>
    </row>
    <row r="4" spans="1:3" x14ac:dyDescent="0.2">
      <c r="A4" s="19" t="s">
        <v>1</v>
      </c>
      <c r="B4" s="20">
        <v>155962238.09</v>
      </c>
      <c r="C4" s="20">
        <v>62150951.87000002</v>
      </c>
    </row>
    <row r="5" spans="1:3" x14ac:dyDescent="0.2">
      <c r="A5" s="19" t="s">
        <v>2</v>
      </c>
      <c r="B5" s="20">
        <v>307265699.95000005</v>
      </c>
      <c r="C5" s="20">
        <v>122445381.42</v>
      </c>
    </row>
    <row r="6" spans="1:3" x14ac:dyDescent="0.2">
      <c r="A6" s="19" t="s">
        <v>3</v>
      </c>
      <c r="B6" s="20">
        <v>54311131.550000004</v>
      </c>
      <c r="C6" s="20">
        <v>21642985.920000002</v>
      </c>
    </row>
    <row r="7" spans="1:3" x14ac:dyDescent="0.2">
      <c r="A7" s="19" t="s">
        <v>4</v>
      </c>
      <c r="B7" s="20">
        <v>584142721.52999985</v>
      </c>
      <c r="C7" s="20">
        <v>232780874.52000001</v>
      </c>
    </row>
    <row r="8" spans="1:3" x14ac:dyDescent="0.2">
      <c r="A8" s="19" t="s">
        <v>5</v>
      </c>
      <c r="B8" s="20">
        <v>52143340.889999993</v>
      </c>
      <c r="C8" s="20">
        <v>20779121.350000001</v>
      </c>
    </row>
    <row r="9" spans="1:3" x14ac:dyDescent="0.2">
      <c r="A9" s="19" t="s">
        <v>6</v>
      </c>
      <c r="B9" s="20">
        <v>27541278.800000001</v>
      </c>
      <c r="C9" s="20">
        <v>10975199.609999999</v>
      </c>
    </row>
    <row r="10" spans="1:3" x14ac:dyDescent="0.2">
      <c r="A10" s="19" t="s">
        <v>7</v>
      </c>
      <c r="B10" s="20">
        <v>73851863.600000009</v>
      </c>
      <c r="C10" s="20">
        <v>29429967.649999999</v>
      </c>
    </row>
    <row r="11" spans="1:3" x14ac:dyDescent="0.2">
      <c r="A11" s="19" t="s">
        <v>8</v>
      </c>
      <c r="B11" s="20">
        <v>57536263.159999996</v>
      </c>
      <c r="C11" s="20">
        <v>22928200.860000003</v>
      </c>
    </row>
    <row r="12" spans="1:3" x14ac:dyDescent="0.2">
      <c r="A12" s="19" t="s">
        <v>9</v>
      </c>
      <c r="B12" s="20">
        <v>92085685.569999993</v>
      </c>
      <c r="C12" s="20">
        <v>36696145.690000013</v>
      </c>
    </row>
    <row r="13" spans="1:3" x14ac:dyDescent="0.2">
      <c r="A13" s="19" t="s">
        <v>10</v>
      </c>
      <c r="B13" s="20">
        <v>63947020.710000008</v>
      </c>
      <c r="C13" s="20">
        <v>25482887.729999997</v>
      </c>
    </row>
    <row r="14" spans="1:3" x14ac:dyDescent="0.2">
      <c r="A14" s="19" t="s">
        <v>11</v>
      </c>
      <c r="B14" s="20">
        <v>50440223.210000001</v>
      </c>
      <c r="C14" s="20">
        <v>20100428.950000003</v>
      </c>
    </row>
    <row r="15" spans="1:3" x14ac:dyDescent="0.2">
      <c r="A15" s="19" t="s">
        <v>12</v>
      </c>
      <c r="B15" s="20">
        <v>166718536.18999997</v>
      </c>
      <c r="C15" s="20">
        <v>66437336.68</v>
      </c>
    </row>
    <row r="16" spans="1:3" x14ac:dyDescent="0.2">
      <c r="A16" s="19" t="s">
        <v>13</v>
      </c>
      <c r="B16" s="20">
        <v>118904900.01000001</v>
      </c>
      <c r="C16" s="20">
        <v>47383602.669999994</v>
      </c>
    </row>
    <row r="17" spans="1:3" x14ac:dyDescent="0.2">
      <c r="A17" s="19" t="s">
        <v>14</v>
      </c>
      <c r="B17" s="20">
        <v>1804850903.26</v>
      </c>
      <c r="C17" s="20">
        <v>719233084.92000008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751B-B686-4432-A968-5F72362EC94E}">
  <sheetPr codeName="Sheet2">
    <tabColor rgb="FFFFFF00"/>
  </sheetPr>
  <dimension ref="A1:P395"/>
  <sheetViews>
    <sheetView tabSelected="1" zoomScale="80" zoomScaleNormal="80" workbookViewId="0">
      <selection activeCell="J1" sqref="J1"/>
    </sheetView>
  </sheetViews>
  <sheetFormatPr defaultColWidth="9.09765625" defaultRowHeight="15" x14ac:dyDescent="0.2"/>
  <cols>
    <col min="1" max="1" width="13.296875" customWidth="1"/>
    <col min="2" max="2" width="12.69921875" customWidth="1"/>
    <col min="3" max="3" width="11.796875" style="1" customWidth="1"/>
    <col min="4" max="4" width="9.09765625" style="2"/>
    <col min="5" max="5" width="39.5" style="1" customWidth="1"/>
    <col min="6" max="8" width="9.09765625" style="1"/>
    <col min="9" max="9" width="16.8984375" style="3" customWidth="1"/>
    <col min="10" max="10" width="16.296875" style="18" customWidth="1"/>
    <col min="11" max="11" width="15.3984375" style="3" customWidth="1"/>
    <col min="12" max="12" width="15.8984375" style="4" customWidth="1"/>
    <col min="13" max="13" width="9.09765625" style="4"/>
    <col min="14" max="14" width="13.8984375" style="4" customWidth="1"/>
    <col min="15" max="16" width="9.09765625" style="4"/>
  </cols>
  <sheetData>
    <row r="1" spans="1:16" x14ac:dyDescent="0.2">
      <c r="I1" s="3">
        <f>SUM(I4:I390)</f>
        <v>4415748120.3659725</v>
      </c>
      <c r="J1" s="3">
        <f>SUM(J4:J390)</f>
        <v>7277609385.223793</v>
      </c>
      <c r="K1" s="42">
        <f>SUM(K4:K390)</f>
        <v>1804850903.2599995</v>
      </c>
      <c r="L1" s="42">
        <f>SUM(L4:L390)</f>
        <v>719233084.92000031</v>
      </c>
      <c r="N1" s="5">
        <f>Assumptions!C5</f>
        <v>1804830160</v>
      </c>
      <c r="O1" s="6">
        <f>Assumptions!C6</f>
        <v>0.60150000000000003</v>
      </c>
      <c r="P1" s="6">
        <f>Assumptions!C7</f>
        <v>0.39849999999999997</v>
      </c>
    </row>
    <row r="2" spans="1:16" ht="49.5" customHeight="1" thickBot="1" x14ac:dyDescent="0.25">
      <c r="M2" s="9"/>
      <c r="N2" s="10" t="s">
        <v>1345</v>
      </c>
      <c r="O2" s="11" t="s">
        <v>20</v>
      </c>
      <c r="P2" s="11" t="s">
        <v>21</v>
      </c>
    </row>
    <row r="3" spans="1:16" ht="42.95" customHeight="1" thickBot="1" x14ac:dyDescent="0.25">
      <c r="A3" s="39" t="s">
        <v>1341</v>
      </c>
      <c r="B3" s="26" t="s">
        <v>798</v>
      </c>
      <c r="C3" s="27" t="s">
        <v>15</v>
      </c>
      <c r="D3" s="27" t="s">
        <v>16</v>
      </c>
      <c r="E3" s="27" t="s">
        <v>17</v>
      </c>
      <c r="F3" s="27" t="s">
        <v>18</v>
      </c>
      <c r="G3" s="27" t="s">
        <v>19</v>
      </c>
      <c r="H3" s="28" t="s">
        <v>1338</v>
      </c>
      <c r="I3" s="30" t="s">
        <v>1339</v>
      </c>
      <c r="J3" s="31" t="s">
        <v>1340</v>
      </c>
      <c r="K3" s="29" t="s">
        <v>1342</v>
      </c>
      <c r="L3" s="29" t="s">
        <v>1343</v>
      </c>
      <c r="M3" s="14"/>
      <c r="N3"/>
      <c r="O3"/>
      <c r="P3"/>
    </row>
    <row r="4" spans="1:16" ht="15.6" customHeight="1" x14ac:dyDescent="0.2">
      <c r="A4" t="s">
        <v>799</v>
      </c>
      <c r="B4" s="22" t="s">
        <v>80</v>
      </c>
      <c r="C4" s="13" t="s">
        <v>81</v>
      </c>
      <c r="D4" s="13" t="s">
        <v>828</v>
      </c>
      <c r="E4" s="12" t="s">
        <v>829</v>
      </c>
      <c r="F4" s="13" t="s">
        <v>4</v>
      </c>
      <c r="G4" s="13" t="s">
        <v>4</v>
      </c>
      <c r="H4" s="12" t="s">
        <v>26</v>
      </c>
      <c r="I4" s="25">
        <v>4304769.9963119198</v>
      </c>
      <c r="J4" s="25">
        <v>5218308.9463119209</v>
      </c>
      <c r="K4" s="24">
        <f t="shared" ref="K4:K67" si="0">ROUND(((J4/J$1)*N$1),2)</f>
        <v>1294128.45</v>
      </c>
      <c r="L4" s="24">
        <f t="shared" ref="L4:L67" si="1">ROUND(K4*P$1,2)</f>
        <v>515710.19</v>
      </c>
      <c r="M4" s="14"/>
      <c r="N4"/>
      <c r="O4"/>
      <c r="P4"/>
    </row>
    <row r="5" spans="1:16" ht="15.6" customHeight="1" x14ac:dyDescent="0.2">
      <c r="A5" s="33" t="s">
        <v>800</v>
      </c>
      <c r="B5" s="22" t="s">
        <v>84</v>
      </c>
      <c r="C5" s="13" t="s">
        <v>81</v>
      </c>
      <c r="D5" s="13" t="s">
        <v>828</v>
      </c>
      <c r="E5" s="12" t="s">
        <v>801</v>
      </c>
      <c r="F5" s="13" t="s">
        <v>13</v>
      </c>
      <c r="G5" s="13" t="s">
        <v>13</v>
      </c>
      <c r="H5" s="12" t="s">
        <v>26</v>
      </c>
      <c r="I5" s="25">
        <v>226162.82525579236</v>
      </c>
      <c r="J5" s="25">
        <v>228121.39525579239</v>
      </c>
      <c r="K5" s="24">
        <f t="shared" si="0"/>
        <v>56573.57</v>
      </c>
      <c r="L5" s="24">
        <f t="shared" si="1"/>
        <v>22544.57</v>
      </c>
      <c r="M5" s="14"/>
      <c r="N5"/>
      <c r="O5"/>
      <c r="P5"/>
    </row>
    <row r="6" spans="1:16" x14ac:dyDescent="0.2">
      <c r="A6" t="s">
        <v>802</v>
      </c>
      <c r="B6" s="22" t="s">
        <v>85</v>
      </c>
      <c r="C6" s="13" t="s">
        <v>81</v>
      </c>
      <c r="D6" s="13" t="s">
        <v>828</v>
      </c>
      <c r="E6" s="12" t="s">
        <v>803</v>
      </c>
      <c r="F6" s="13" t="s">
        <v>88</v>
      </c>
      <c r="G6" s="13" t="s">
        <v>10</v>
      </c>
      <c r="H6" s="12" t="s">
        <v>26</v>
      </c>
      <c r="I6" s="25">
        <v>1277087.9602110817</v>
      </c>
      <c r="J6" s="25">
        <v>1290410.5202110817</v>
      </c>
      <c r="K6" s="24">
        <f t="shared" si="0"/>
        <v>320018.8</v>
      </c>
      <c r="L6" s="24">
        <f t="shared" si="1"/>
        <v>127527.49</v>
      </c>
      <c r="M6" s="14"/>
      <c r="N6" s="34"/>
      <c r="O6"/>
      <c r="P6"/>
    </row>
    <row r="7" spans="1:16" x14ac:dyDescent="0.2">
      <c r="A7" t="s">
        <v>806</v>
      </c>
      <c r="B7" s="22" t="s">
        <v>91</v>
      </c>
      <c r="C7" s="13" t="s">
        <v>81</v>
      </c>
      <c r="D7" s="13" t="s">
        <v>828</v>
      </c>
      <c r="E7" s="12" t="s">
        <v>807</v>
      </c>
      <c r="F7" s="13" t="s">
        <v>42</v>
      </c>
      <c r="G7" s="13" t="s">
        <v>5</v>
      </c>
      <c r="H7" s="12" t="s">
        <v>26</v>
      </c>
      <c r="I7" s="25">
        <v>342148.948443765</v>
      </c>
      <c r="J7" s="25">
        <v>350468.73844376497</v>
      </c>
      <c r="K7" s="24">
        <f t="shared" si="0"/>
        <v>86915.43</v>
      </c>
      <c r="L7" s="24">
        <f t="shared" si="1"/>
        <v>34635.800000000003</v>
      </c>
      <c r="M7" s="14"/>
      <c r="N7"/>
      <c r="O7"/>
      <c r="P7"/>
    </row>
    <row r="8" spans="1:16" ht="15.6" customHeight="1" x14ac:dyDescent="0.2">
      <c r="A8" t="s">
        <v>808</v>
      </c>
      <c r="B8" s="22" t="s">
        <v>103</v>
      </c>
      <c r="C8" s="13" t="s">
        <v>81</v>
      </c>
      <c r="D8" s="13" t="s">
        <v>828</v>
      </c>
      <c r="E8" s="12" t="s">
        <v>809</v>
      </c>
      <c r="F8" s="13" t="s">
        <v>105</v>
      </c>
      <c r="G8" s="13" t="s">
        <v>4</v>
      </c>
      <c r="H8" s="12" t="s">
        <v>26</v>
      </c>
      <c r="I8" s="25">
        <v>56417532.270535268</v>
      </c>
      <c r="J8" s="25">
        <v>56417532.270535268</v>
      </c>
      <c r="K8" s="24">
        <f t="shared" si="0"/>
        <v>13991416.470000001</v>
      </c>
      <c r="L8" s="24">
        <f t="shared" si="1"/>
        <v>5575579.46</v>
      </c>
      <c r="M8" s="14"/>
      <c r="N8"/>
      <c r="O8"/>
      <c r="P8"/>
    </row>
    <row r="9" spans="1:16" ht="15.6" customHeight="1" x14ac:dyDescent="0.2">
      <c r="A9" t="s">
        <v>810</v>
      </c>
      <c r="B9" s="22" t="s">
        <v>177</v>
      </c>
      <c r="C9" s="13" t="s">
        <v>81</v>
      </c>
      <c r="D9" s="13" t="s">
        <v>828</v>
      </c>
      <c r="E9" s="12" t="s">
        <v>811</v>
      </c>
      <c r="F9" s="13" t="s">
        <v>178</v>
      </c>
      <c r="G9" s="13" t="s">
        <v>8</v>
      </c>
      <c r="H9" s="12" t="s">
        <v>26</v>
      </c>
      <c r="I9" s="25">
        <v>1103687.8363828433</v>
      </c>
      <c r="J9" s="25">
        <v>1110059.5863828433</v>
      </c>
      <c r="K9" s="24">
        <f t="shared" si="0"/>
        <v>275292.19</v>
      </c>
      <c r="L9" s="24">
        <f t="shared" si="1"/>
        <v>109703.94</v>
      </c>
      <c r="M9" s="14"/>
      <c r="N9"/>
      <c r="O9"/>
      <c r="P9"/>
    </row>
    <row r="10" spans="1:16" ht="15.6" customHeight="1" x14ac:dyDescent="0.2">
      <c r="A10" t="s">
        <v>812</v>
      </c>
      <c r="B10" s="22" t="s">
        <v>252</v>
      </c>
      <c r="C10" s="13" t="s">
        <v>81</v>
      </c>
      <c r="D10" s="13" t="s">
        <v>828</v>
      </c>
      <c r="E10" s="12" t="s">
        <v>813</v>
      </c>
      <c r="F10" s="13" t="s">
        <v>3</v>
      </c>
      <c r="G10" s="13" t="s">
        <v>3</v>
      </c>
      <c r="H10" s="12" t="s">
        <v>26</v>
      </c>
      <c r="I10" s="25">
        <v>277133.24546542478</v>
      </c>
      <c r="J10" s="25">
        <v>278450.49546542478</v>
      </c>
      <c r="K10" s="24">
        <f t="shared" si="0"/>
        <v>69055.070000000007</v>
      </c>
      <c r="L10" s="24">
        <f t="shared" si="1"/>
        <v>27518.45</v>
      </c>
      <c r="M10" s="14"/>
      <c r="N10"/>
      <c r="O10"/>
      <c r="P10"/>
    </row>
    <row r="11" spans="1:16" ht="15.6" customHeight="1" x14ac:dyDescent="0.2">
      <c r="A11" t="s">
        <v>814</v>
      </c>
      <c r="B11" s="22" t="s">
        <v>790</v>
      </c>
      <c r="C11" s="13" t="s">
        <v>81</v>
      </c>
      <c r="D11" s="13" t="s">
        <v>828</v>
      </c>
      <c r="E11" s="12" t="s">
        <v>791</v>
      </c>
      <c r="F11" s="13" t="s">
        <v>109</v>
      </c>
      <c r="G11" s="13" t="s">
        <v>9</v>
      </c>
      <c r="H11" s="12" t="s">
        <v>26</v>
      </c>
      <c r="I11" s="25">
        <v>5731166.7524550753</v>
      </c>
      <c r="J11" s="25">
        <v>7257317.0849954439</v>
      </c>
      <c r="K11" s="24">
        <f t="shared" si="0"/>
        <v>1799797.72</v>
      </c>
      <c r="L11" s="24">
        <f t="shared" si="1"/>
        <v>717219.39</v>
      </c>
      <c r="M11" s="14"/>
      <c r="N11"/>
      <c r="O11"/>
      <c r="P11"/>
    </row>
    <row r="12" spans="1:16" ht="15.6" customHeight="1" x14ac:dyDescent="0.2">
      <c r="A12" t="s">
        <v>815</v>
      </c>
      <c r="B12" s="22" t="s">
        <v>339</v>
      </c>
      <c r="C12" s="13" t="s">
        <v>81</v>
      </c>
      <c r="D12" s="13" t="s">
        <v>828</v>
      </c>
      <c r="E12" s="12" t="s">
        <v>816</v>
      </c>
      <c r="F12" s="13" t="s">
        <v>319</v>
      </c>
      <c r="G12" s="13" t="s">
        <v>10</v>
      </c>
      <c r="H12" s="12" t="s">
        <v>26</v>
      </c>
      <c r="I12" s="25">
        <v>186342.44924767781</v>
      </c>
      <c r="J12" s="25">
        <v>189611.64924767779</v>
      </c>
      <c r="K12" s="24">
        <f t="shared" si="0"/>
        <v>47023.25</v>
      </c>
      <c r="L12" s="24">
        <f t="shared" si="1"/>
        <v>18738.77</v>
      </c>
      <c r="M12" s="14"/>
      <c r="N12"/>
      <c r="O12"/>
      <c r="P12"/>
    </row>
    <row r="13" spans="1:16" ht="15.6" customHeight="1" x14ac:dyDescent="0.2">
      <c r="A13" t="s">
        <v>817</v>
      </c>
      <c r="B13" s="22" t="s">
        <v>379</v>
      </c>
      <c r="C13" s="13" t="s">
        <v>81</v>
      </c>
      <c r="D13" s="13" t="s">
        <v>828</v>
      </c>
      <c r="E13" s="12" t="s">
        <v>830</v>
      </c>
      <c r="F13" s="13" t="s">
        <v>380</v>
      </c>
      <c r="G13" s="13" t="s">
        <v>9</v>
      </c>
      <c r="H13" s="12" t="s">
        <v>26</v>
      </c>
      <c r="I13" s="25">
        <v>152005.71232401961</v>
      </c>
      <c r="J13" s="25">
        <v>154000.9823240196</v>
      </c>
      <c r="K13" s="24">
        <f t="shared" si="0"/>
        <v>38191.879999999997</v>
      </c>
      <c r="L13" s="24">
        <f t="shared" si="1"/>
        <v>15219.46</v>
      </c>
      <c r="M13" s="14"/>
      <c r="N13"/>
      <c r="O13"/>
      <c r="P13"/>
    </row>
    <row r="14" spans="1:16" ht="15.6" customHeight="1" x14ac:dyDescent="0.2">
      <c r="A14" t="s">
        <v>818</v>
      </c>
      <c r="B14" s="22" t="s">
        <v>476</v>
      </c>
      <c r="C14" s="13" t="s">
        <v>81</v>
      </c>
      <c r="D14" s="13" t="s">
        <v>828</v>
      </c>
      <c r="E14" s="12" t="s">
        <v>819</v>
      </c>
      <c r="F14" s="13" t="s">
        <v>477</v>
      </c>
      <c r="G14" s="13" t="s">
        <v>10</v>
      </c>
      <c r="H14" s="12" t="s">
        <v>26</v>
      </c>
      <c r="I14" s="25">
        <v>308459.43746872683</v>
      </c>
      <c r="J14" s="25">
        <v>310485.98746872682</v>
      </c>
      <c r="K14" s="24">
        <f t="shared" si="0"/>
        <v>76999.8</v>
      </c>
      <c r="L14" s="24">
        <f t="shared" si="1"/>
        <v>30684.42</v>
      </c>
      <c r="M14" s="14"/>
      <c r="N14"/>
      <c r="O14"/>
      <c r="P14"/>
    </row>
    <row r="15" spans="1:16" ht="15.6" customHeight="1" x14ac:dyDescent="0.2">
      <c r="A15" t="s">
        <v>820</v>
      </c>
      <c r="B15" s="22" t="s">
        <v>478</v>
      </c>
      <c r="C15" s="13" t="s">
        <v>81</v>
      </c>
      <c r="D15" s="13" t="s">
        <v>828</v>
      </c>
      <c r="E15" s="12" t="s">
        <v>821</v>
      </c>
      <c r="F15" s="13" t="s">
        <v>131</v>
      </c>
      <c r="G15" s="13" t="s">
        <v>2</v>
      </c>
      <c r="H15" s="12" t="s">
        <v>26</v>
      </c>
      <c r="I15" s="25">
        <v>391777.53132546577</v>
      </c>
      <c r="J15" s="25">
        <v>399052.01132546575</v>
      </c>
      <c r="K15" s="24">
        <f t="shared" si="0"/>
        <v>98963.97</v>
      </c>
      <c r="L15" s="24">
        <f t="shared" si="1"/>
        <v>39437.14</v>
      </c>
      <c r="M15" s="14"/>
      <c r="N15"/>
      <c r="O15"/>
      <c r="P15"/>
    </row>
    <row r="16" spans="1:16" ht="15.6" customHeight="1" x14ac:dyDescent="0.2">
      <c r="A16" t="s">
        <v>822</v>
      </c>
      <c r="B16" s="22" t="s">
        <v>492</v>
      </c>
      <c r="C16" s="13" t="s">
        <v>81</v>
      </c>
      <c r="D16" s="13" t="s">
        <v>828</v>
      </c>
      <c r="E16" s="12" t="s">
        <v>823</v>
      </c>
      <c r="F16" s="13" t="s">
        <v>1</v>
      </c>
      <c r="G16" s="13" t="s">
        <v>1</v>
      </c>
      <c r="H16" s="12" t="s">
        <v>26</v>
      </c>
      <c r="I16" s="25">
        <v>214390.84460875197</v>
      </c>
      <c r="J16" s="25">
        <v>218807.63460875198</v>
      </c>
      <c r="K16" s="24">
        <f t="shared" si="0"/>
        <v>54263.78</v>
      </c>
      <c r="L16" s="24">
        <f t="shared" si="1"/>
        <v>21624.12</v>
      </c>
      <c r="M16" s="14"/>
      <c r="N16"/>
      <c r="O16"/>
      <c r="P16"/>
    </row>
    <row r="17" spans="1:16" ht="15.6" customHeight="1" x14ac:dyDescent="0.2">
      <c r="A17" t="s">
        <v>824</v>
      </c>
      <c r="B17" s="22" t="s">
        <v>546</v>
      </c>
      <c r="C17" s="13" t="s">
        <v>81</v>
      </c>
      <c r="D17" s="13" t="s">
        <v>828</v>
      </c>
      <c r="E17" s="12" t="s">
        <v>831</v>
      </c>
      <c r="F17" s="13" t="s">
        <v>2</v>
      </c>
      <c r="G17" s="13" t="s">
        <v>2</v>
      </c>
      <c r="H17" s="12" t="s">
        <v>26</v>
      </c>
      <c r="I17" s="25">
        <v>8219720.1076353081</v>
      </c>
      <c r="J17" s="25">
        <v>8219720.1076353081</v>
      </c>
      <c r="K17" s="24">
        <f t="shared" si="0"/>
        <v>2038471.42</v>
      </c>
      <c r="L17" s="24">
        <f t="shared" si="1"/>
        <v>812330.86</v>
      </c>
      <c r="M17" s="14"/>
      <c r="N17"/>
      <c r="O17"/>
      <c r="P17"/>
    </row>
    <row r="18" spans="1:16" ht="15.6" customHeight="1" x14ac:dyDescent="0.2">
      <c r="A18" t="s">
        <v>825</v>
      </c>
      <c r="B18" s="22" t="s">
        <v>375</v>
      </c>
      <c r="C18" s="13" t="s">
        <v>81</v>
      </c>
      <c r="D18" s="13" t="s">
        <v>828</v>
      </c>
      <c r="E18" s="12" t="s">
        <v>826</v>
      </c>
      <c r="F18" s="13" t="s">
        <v>1</v>
      </c>
      <c r="G18" s="13" t="s">
        <v>1</v>
      </c>
      <c r="H18" s="12" t="s">
        <v>26</v>
      </c>
      <c r="I18" s="25">
        <v>207711.34280585439</v>
      </c>
      <c r="J18" s="25">
        <v>207772.71280585439</v>
      </c>
      <c r="K18" s="24">
        <f t="shared" si="0"/>
        <v>51527.15</v>
      </c>
      <c r="L18" s="24">
        <f t="shared" si="1"/>
        <v>20533.57</v>
      </c>
      <c r="M18" s="14"/>
      <c r="N18"/>
      <c r="O18"/>
      <c r="P18"/>
    </row>
    <row r="19" spans="1:16" ht="15" customHeight="1" x14ac:dyDescent="0.2">
      <c r="B19" s="22" t="s">
        <v>743</v>
      </c>
      <c r="C19" s="13" t="s">
        <v>827</v>
      </c>
      <c r="D19" s="13" t="s">
        <v>828</v>
      </c>
      <c r="E19" s="12" t="s">
        <v>744</v>
      </c>
      <c r="F19" s="13" t="s">
        <v>231</v>
      </c>
      <c r="G19" s="13" t="s">
        <v>10</v>
      </c>
      <c r="H19" s="12" t="s">
        <v>26</v>
      </c>
      <c r="I19" s="25">
        <v>2010903.02</v>
      </c>
      <c r="J19" s="25">
        <v>2234336.6884217323</v>
      </c>
      <c r="K19" s="24">
        <f t="shared" si="0"/>
        <v>554110.29</v>
      </c>
      <c r="L19" s="24">
        <f t="shared" si="1"/>
        <v>220812.95</v>
      </c>
      <c r="M19" s="14"/>
      <c r="N19"/>
      <c r="O19"/>
      <c r="P19"/>
    </row>
    <row r="20" spans="1:16" ht="15" customHeight="1" x14ac:dyDescent="0.2">
      <c r="B20" s="22" t="s">
        <v>745</v>
      </c>
      <c r="C20" s="13" t="s">
        <v>827</v>
      </c>
      <c r="D20" s="13" t="s">
        <v>828</v>
      </c>
      <c r="E20" s="12" t="s">
        <v>746</v>
      </c>
      <c r="F20" s="13" t="s">
        <v>464</v>
      </c>
      <c r="G20" s="13" t="s">
        <v>7</v>
      </c>
      <c r="H20" s="12" t="s">
        <v>26</v>
      </c>
      <c r="I20" s="25">
        <v>635313.47</v>
      </c>
      <c r="J20" s="25">
        <v>608129.98</v>
      </c>
      <c r="K20" s="24">
        <f t="shared" si="0"/>
        <v>150814.82</v>
      </c>
      <c r="L20" s="24">
        <f t="shared" si="1"/>
        <v>60099.71</v>
      </c>
      <c r="M20" s="14"/>
      <c r="N20"/>
      <c r="O20"/>
      <c r="P20"/>
    </row>
    <row r="21" spans="1:16" ht="15" customHeight="1" x14ac:dyDescent="0.2">
      <c r="B21" s="22" t="s">
        <v>747</v>
      </c>
      <c r="C21" s="13" t="s">
        <v>827</v>
      </c>
      <c r="D21" s="13" t="s">
        <v>828</v>
      </c>
      <c r="E21" s="12" t="s">
        <v>748</v>
      </c>
      <c r="F21" s="13" t="s">
        <v>3</v>
      </c>
      <c r="G21" s="13" t="s">
        <v>3</v>
      </c>
      <c r="H21" s="12" t="s">
        <v>26</v>
      </c>
      <c r="I21" s="25">
        <v>4490831.05</v>
      </c>
      <c r="J21" s="25">
        <v>4989812.2731008539</v>
      </c>
      <c r="K21" s="24">
        <f t="shared" si="0"/>
        <v>1237461.81</v>
      </c>
      <c r="L21" s="24">
        <f t="shared" si="1"/>
        <v>493128.53</v>
      </c>
      <c r="M21" s="14"/>
      <c r="N21"/>
      <c r="O21"/>
      <c r="P21"/>
    </row>
    <row r="22" spans="1:16" ht="15" customHeight="1" x14ac:dyDescent="0.2">
      <c r="B22" s="22" t="s">
        <v>749</v>
      </c>
      <c r="C22" s="13" t="s">
        <v>827</v>
      </c>
      <c r="D22" s="13" t="s">
        <v>828</v>
      </c>
      <c r="E22" s="12" t="s">
        <v>750</v>
      </c>
      <c r="F22" s="13" t="s">
        <v>7</v>
      </c>
      <c r="G22" s="13" t="s">
        <v>7</v>
      </c>
      <c r="H22" s="12" t="s">
        <v>26</v>
      </c>
      <c r="I22" s="25">
        <v>7634133.3599999994</v>
      </c>
      <c r="J22" s="25">
        <v>8482370.404402554</v>
      </c>
      <c r="K22" s="24">
        <f t="shared" si="0"/>
        <v>2103608.08</v>
      </c>
      <c r="L22" s="24">
        <f t="shared" si="1"/>
        <v>838287.82</v>
      </c>
      <c r="M22" s="14"/>
      <c r="N22"/>
      <c r="O22"/>
      <c r="P22"/>
    </row>
    <row r="23" spans="1:16" ht="15" customHeight="1" x14ac:dyDescent="0.2">
      <c r="B23" s="22" t="s">
        <v>751</v>
      </c>
      <c r="C23" s="13" t="s">
        <v>827</v>
      </c>
      <c r="D23" s="13" t="s">
        <v>828</v>
      </c>
      <c r="E23" s="12" t="s">
        <v>752</v>
      </c>
      <c r="F23" s="13" t="s">
        <v>1</v>
      </c>
      <c r="G23" s="13" t="s">
        <v>1</v>
      </c>
      <c r="H23" s="12" t="s">
        <v>26</v>
      </c>
      <c r="I23" s="25">
        <v>1759263.94</v>
      </c>
      <c r="J23" s="25">
        <v>1954737.7067208188</v>
      </c>
      <c r="K23" s="24">
        <f t="shared" si="0"/>
        <v>484770.39</v>
      </c>
      <c r="L23" s="24">
        <f t="shared" si="1"/>
        <v>193181</v>
      </c>
      <c r="M23" s="14"/>
      <c r="N23"/>
      <c r="O23"/>
      <c r="P23"/>
    </row>
    <row r="24" spans="1:16" ht="15" customHeight="1" x14ac:dyDescent="0.2">
      <c r="B24" s="22" t="s">
        <v>755</v>
      </c>
      <c r="C24" s="13" t="s">
        <v>827</v>
      </c>
      <c r="D24" s="13" t="s">
        <v>828</v>
      </c>
      <c r="E24" s="12" t="s">
        <v>104</v>
      </c>
      <c r="F24" s="13" t="s">
        <v>105</v>
      </c>
      <c r="G24" s="13" t="s">
        <v>4</v>
      </c>
      <c r="H24" s="12" t="s">
        <v>26</v>
      </c>
      <c r="I24" s="25">
        <v>3397658.39</v>
      </c>
      <c r="J24" s="25">
        <v>3775175.9851317075</v>
      </c>
      <c r="K24" s="24">
        <f t="shared" si="0"/>
        <v>936234.84</v>
      </c>
      <c r="L24" s="24">
        <f t="shared" si="1"/>
        <v>373089.58</v>
      </c>
      <c r="M24" s="14"/>
      <c r="N24"/>
      <c r="O24"/>
      <c r="P24"/>
    </row>
    <row r="25" spans="1:16" ht="15" customHeight="1" x14ac:dyDescent="0.2">
      <c r="B25" s="22" t="s">
        <v>832</v>
      </c>
      <c r="C25" s="13" t="s">
        <v>827</v>
      </c>
      <c r="D25" s="13" t="s">
        <v>828</v>
      </c>
      <c r="E25" s="12" t="s">
        <v>756</v>
      </c>
      <c r="F25" s="13" t="s">
        <v>4</v>
      </c>
      <c r="G25" s="13" t="s">
        <v>4</v>
      </c>
      <c r="H25" s="12" t="s">
        <v>26</v>
      </c>
      <c r="I25" s="25">
        <v>15723323.280000001</v>
      </c>
      <c r="J25" s="25">
        <v>17470359.200861901</v>
      </c>
      <c r="K25" s="24">
        <f t="shared" si="0"/>
        <v>4332608.3499999996</v>
      </c>
      <c r="L25" s="24">
        <f t="shared" si="1"/>
        <v>1726544.43</v>
      </c>
      <c r="M25" s="14"/>
      <c r="N25"/>
      <c r="O25"/>
      <c r="P25"/>
    </row>
    <row r="26" spans="1:16" ht="15" customHeight="1" x14ac:dyDescent="0.2">
      <c r="B26" s="22" t="s">
        <v>759</v>
      </c>
      <c r="C26" s="13" t="s">
        <v>827</v>
      </c>
      <c r="D26" s="13" t="s">
        <v>828</v>
      </c>
      <c r="E26" s="12" t="s">
        <v>760</v>
      </c>
      <c r="F26" s="13" t="s">
        <v>2</v>
      </c>
      <c r="G26" s="13" t="s">
        <v>2</v>
      </c>
      <c r="H26" s="12" t="s">
        <v>26</v>
      </c>
      <c r="I26" s="25">
        <v>6425521.4499999993</v>
      </c>
      <c r="J26" s="25">
        <v>7139468.280766</v>
      </c>
      <c r="K26" s="24">
        <f t="shared" si="0"/>
        <v>1770571.49</v>
      </c>
      <c r="L26" s="24">
        <f t="shared" si="1"/>
        <v>705572.74</v>
      </c>
      <c r="M26" s="14"/>
      <c r="N26"/>
      <c r="O26"/>
      <c r="P26"/>
    </row>
    <row r="27" spans="1:16" ht="15" customHeight="1" x14ac:dyDescent="0.2">
      <c r="B27" s="22" t="s">
        <v>761</v>
      </c>
      <c r="C27" s="13" t="s">
        <v>827</v>
      </c>
      <c r="D27" s="13" t="s">
        <v>828</v>
      </c>
      <c r="E27" s="12" t="s">
        <v>762</v>
      </c>
      <c r="F27" s="13" t="s">
        <v>12</v>
      </c>
      <c r="G27" s="13" t="s">
        <v>12</v>
      </c>
      <c r="H27" s="12" t="s">
        <v>26</v>
      </c>
      <c r="I27" s="25">
        <v>62238.28</v>
      </c>
      <c r="J27" s="25">
        <v>0</v>
      </c>
      <c r="K27" s="24">
        <f t="shared" si="0"/>
        <v>0</v>
      </c>
      <c r="L27" s="24">
        <f t="shared" si="1"/>
        <v>0</v>
      </c>
      <c r="M27" s="14"/>
      <c r="N27"/>
      <c r="O27"/>
      <c r="P27"/>
    </row>
    <row r="28" spans="1:16" ht="15" customHeight="1" x14ac:dyDescent="0.2">
      <c r="B28" s="22" t="s">
        <v>833</v>
      </c>
      <c r="C28" s="13" t="s">
        <v>827</v>
      </c>
      <c r="D28" s="13" t="s">
        <v>828</v>
      </c>
      <c r="E28" s="12" t="s">
        <v>834</v>
      </c>
      <c r="F28" s="13" t="s">
        <v>5</v>
      </c>
      <c r="G28" s="13" t="s">
        <v>5</v>
      </c>
      <c r="H28" s="12" t="s">
        <v>26</v>
      </c>
      <c r="I28" s="25">
        <v>1973090.74</v>
      </c>
      <c r="J28" s="25">
        <v>2192323.043725213</v>
      </c>
      <c r="K28" s="24">
        <f t="shared" si="0"/>
        <v>543691</v>
      </c>
      <c r="L28" s="24">
        <f t="shared" si="1"/>
        <v>216660.86</v>
      </c>
      <c r="M28" s="14"/>
      <c r="N28"/>
      <c r="O28"/>
      <c r="P28"/>
    </row>
    <row r="29" spans="1:16" ht="15" customHeight="1" x14ac:dyDescent="0.2">
      <c r="A29" t="s">
        <v>1107</v>
      </c>
      <c r="B29" s="22" t="s">
        <v>763</v>
      </c>
      <c r="C29" s="13" t="s">
        <v>835</v>
      </c>
      <c r="D29" s="13" t="s">
        <v>23</v>
      </c>
      <c r="E29" s="12" t="s">
        <v>836</v>
      </c>
      <c r="F29" s="13" t="s">
        <v>764</v>
      </c>
      <c r="G29" s="13" t="s">
        <v>8</v>
      </c>
      <c r="H29" s="12" t="s">
        <v>26</v>
      </c>
      <c r="I29" s="25">
        <v>1965872.07</v>
      </c>
      <c r="J29" s="25">
        <v>2058349.9510880962</v>
      </c>
      <c r="K29" s="24">
        <f t="shared" si="0"/>
        <v>510465.99</v>
      </c>
      <c r="L29" s="24">
        <f t="shared" si="1"/>
        <v>203420.7</v>
      </c>
      <c r="M29" s="14"/>
      <c r="N29"/>
      <c r="O29"/>
      <c r="P29"/>
    </row>
    <row r="30" spans="1:16" ht="15" customHeight="1" x14ac:dyDescent="0.2">
      <c r="A30" t="s">
        <v>983</v>
      </c>
      <c r="B30" s="22" t="s">
        <v>22</v>
      </c>
      <c r="C30" s="13" t="s">
        <v>837</v>
      </c>
      <c r="D30" s="13" t="s">
        <v>23</v>
      </c>
      <c r="E30" s="12" t="s">
        <v>24</v>
      </c>
      <c r="F30" s="13" t="s">
        <v>25</v>
      </c>
      <c r="G30" s="13" t="s">
        <v>11</v>
      </c>
      <c r="H30" s="12" t="s">
        <v>26</v>
      </c>
      <c r="I30" s="25">
        <v>6182204.2699999996</v>
      </c>
      <c r="J30" s="25">
        <v>6468467.8107586568</v>
      </c>
      <c r="K30" s="24">
        <f t="shared" si="0"/>
        <v>1604164.94</v>
      </c>
      <c r="L30" s="24">
        <f t="shared" si="1"/>
        <v>639259.73</v>
      </c>
      <c r="M30" s="14"/>
      <c r="N30"/>
      <c r="O30"/>
      <c r="P30"/>
    </row>
    <row r="31" spans="1:16" ht="15" customHeight="1" x14ac:dyDescent="0.2">
      <c r="A31" t="s">
        <v>986</v>
      </c>
      <c r="B31" s="22" t="s">
        <v>27</v>
      </c>
      <c r="C31" s="13" t="s">
        <v>838</v>
      </c>
      <c r="D31" s="13" t="s">
        <v>828</v>
      </c>
      <c r="E31" s="12" t="s">
        <v>28</v>
      </c>
      <c r="F31" s="13" t="s">
        <v>4</v>
      </c>
      <c r="G31" s="13" t="s">
        <v>4</v>
      </c>
      <c r="H31" s="12" t="s">
        <v>26</v>
      </c>
      <c r="I31" s="25">
        <v>15261153.039999999</v>
      </c>
      <c r="J31" s="25">
        <v>33300168.0700389</v>
      </c>
      <c r="K31" s="24">
        <f t="shared" si="0"/>
        <v>8258364.04</v>
      </c>
      <c r="L31" s="24">
        <f t="shared" si="1"/>
        <v>3290958.07</v>
      </c>
      <c r="M31" s="14"/>
      <c r="N31"/>
      <c r="O31"/>
      <c r="P31"/>
    </row>
    <row r="32" spans="1:16" ht="15" customHeight="1" x14ac:dyDescent="0.2">
      <c r="A32" t="s">
        <v>987</v>
      </c>
      <c r="B32" s="22" t="s">
        <v>29</v>
      </c>
      <c r="C32" s="13" t="s">
        <v>838</v>
      </c>
      <c r="D32" s="13" t="s">
        <v>828</v>
      </c>
      <c r="E32" s="12" t="s">
        <v>30</v>
      </c>
      <c r="F32" s="13" t="s">
        <v>4</v>
      </c>
      <c r="G32" s="13" t="s">
        <v>4</v>
      </c>
      <c r="H32" s="12" t="s">
        <v>26</v>
      </c>
      <c r="I32" s="25">
        <v>88785751.180000007</v>
      </c>
      <c r="J32" s="25">
        <v>194406010.31453753</v>
      </c>
      <c r="K32" s="24">
        <f t="shared" si="0"/>
        <v>48212237.310000002</v>
      </c>
      <c r="L32" s="24">
        <f t="shared" si="1"/>
        <v>19212576.57</v>
      </c>
      <c r="M32" s="14"/>
      <c r="N32"/>
      <c r="O32"/>
      <c r="P32"/>
    </row>
    <row r="33" spans="1:16" ht="15" customHeight="1" x14ac:dyDescent="0.2">
      <c r="A33" t="s">
        <v>988</v>
      </c>
      <c r="B33" s="22" t="s">
        <v>31</v>
      </c>
      <c r="C33" s="13" t="s">
        <v>838</v>
      </c>
      <c r="D33" s="13" t="s">
        <v>828</v>
      </c>
      <c r="E33" s="12" t="s">
        <v>32</v>
      </c>
      <c r="F33" s="13" t="s">
        <v>33</v>
      </c>
      <c r="G33" s="13" t="s">
        <v>4</v>
      </c>
      <c r="H33" s="12" t="s">
        <v>26</v>
      </c>
      <c r="I33" s="25">
        <v>12853542.550000001</v>
      </c>
      <c r="J33" s="25">
        <v>28056262.919243872</v>
      </c>
      <c r="K33" s="24">
        <f t="shared" si="0"/>
        <v>6957887.79</v>
      </c>
      <c r="L33" s="24">
        <f t="shared" si="1"/>
        <v>2772718.28</v>
      </c>
      <c r="M33" s="14"/>
      <c r="N33"/>
      <c r="O33"/>
      <c r="P33"/>
    </row>
    <row r="34" spans="1:16" x14ac:dyDescent="0.2">
      <c r="A34" t="s">
        <v>1295</v>
      </c>
      <c r="B34" s="22" t="s">
        <v>34</v>
      </c>
      <c r="C34" s="13" t="s">
        <v>838</v>
      </c>
      <c r="D34" s="13" t="s">
        <v>828</v>
      </c>
      <c r="E34" s="12" t="s">
        <v>35</v>
      </c>
      <c r="F34" s="13" t="s">
        <v>1</v>
      </c>
      <c r="G34" s="13" t="s">
        <v>1</v>
      </c>
      <c r="H34" s="12" t="s">
        <v>26</v>
      </c>
      <c r="I34" s="25">
        <v>5109483.78</v>
      </c>
      <c r="J34" s="25">
        <v>11186448.590867849</v>
      </c>
      <c r="K34" s="24">
        <f t="shared" si="0"/>
        <v>2774213.17</v>
      </c>
      <c r="L34" s="24">
        <f t="shared" si="1"/>
        <v>1105523.95</v>
      </c>
      <c r="M34" s="14"/>
      <c r="N34"/>
      <c r="O34"/>
      <c r="P34"/>
    </row>
    <row r="35" spans="1:16" x14ac:dyDescent="0.2">
      <c r="A35" t="s">
        <v>989</v>
      </c>
      <c r="B35" s="22" t="s">
        <v>765</v>
      </c>
      <c r="C35" s="13" t="s">
        <v>838</v>
      </c>
      <c r="D35" s="13" t="s">
        <v>828</v>
      </c>
      <c r="E35" s="12" t="s">
        <v>35</v>
      </c>
      <c r="F35" s="13" t="s">
        <v>1</v>
      </c>
      <c r="G35" s="13" t="s">
        <v>1</v>
      </c>
      <c r="H35" s="12" t="s">
        <v>26</v>
      </c>
      <c r="I35" s="25">
        <v>24244885.23</v>
      </c>
      <c r="J35" s="25">
        <v>53054260.050375089</v>
      </c>
      <c r="K35" s="24">
        <f t="shared" si="0"/>
        <v>13157332.800000001</v>
      </c>
      <c r="L35" s="24">
        <f t="shared" si="1"/>
        <v>5243197.12</v>
      </c>
      <c r="M35" s="14"/>
      <c r="N35"/>
      <c r="O35"/>
      <c r="P35"/>
    </row>
    <row r="36" spans="1:16" x14ac:dyDescent="0.2">
      <c r="A36" t="s">
        <v>990</v>
      </c>
      <c r="B36" s="22" t="s">
        <v>36</v>
      </c>
      <c r="C36" s="13" t="s">
        <v>838</v>
      </c>
      <c r="D36" s="13" t="s">
        <v>828</v>
      </c>
      <c r="E36" s="12" t="s">
        <v>37</v>
      </c>
      <c r="F36" s="13" t="s">
        <v>2</v>
      </c>
      <c r="G36" s="13" t="s">
        <v>2</v>
      </c>
      <c r="H36" s="12" t="s">
        <v>26</v>
      </c>
      <c r="I36" s="25">
        <v>25557052.91</v>
      </c>
      <c r="J36" s="25">
        <v>55789060.682170063</v>
      </c>
      <c r="K36" s="24">
        <f t="shared" si="0"/>
        <v>13835556.98</v>
      </c>
      <c r="L36" s="24">
        <f t="shared" si="1"/>
        <v>5513469.46</v>
      </c>
      <c r="M36" s="14"/>
      <c r="N36"/>
      <c r="O36"/>
      <c r="P36"/>
    </row>
    <row r="37" spans="1:16" x14ac:dyDescent="0.2">
      <c r="A37" t="s">
        <v>992</v>
      </c>
      <c r="B37" s="22" t="s">
        <v>38</v>
      </c>
      <c r="C37" s="13" t="s">
        <v>838</v>
      </c>
      <c r="D37" s="13" t="s">
        <v>828</v>
      </c>
      <c r="E37" s="12" t="s">
        <v>39</v>
      </c>
      <c r="F37" s="13" t="s">
        <v>4</v>
      </c>
      <c r="G37" s="13" t="s">
        <v>4</v>
      </c>
      <c r="H37" s="12" t="s">
        <v>26</v>
      </c>
      <c r="I37" s="25">
        <v>29892191.630000003</v>
      </c>
      <c r="J37" s="25">
        <v>65658554.990691863</v>
      </c>
      <c r="K37" s="24">
        <f t="shared" si="0"/>
        <v>16283168.560000001</v>
      </c>
      <c r="L37" s="24">
        <f t="shared" si="1"/>
        <v>6488842.6699999999</v>
      </c>
      <c r="M37" s="14"/>
      <c r="N37"/>
      <c r="O37"/>
      <c r="P37"/>
    </row>
    <row r="38" spans="1:16" x14ac:dyDescent="0.2">
      <c r="A38" t="s">
        <v>993</v>
      </c>
      <c r="B38" s="22" t="s">
        <v>40</v>
      </c>
      <c r="C38" s="13" t="s">
        <v>838</v>
      </c>
      <c r="D38" s="13" t="s">
        <v>828</v>
      </c>
      <c r="E38" s="12" t="s">
        <v>839</v>
      </c>
      <c r="F38" s="13" t="s">
        <v>2</v>
      </c>
      <c r="G38" s="13" t="s">
        <v>2</v>
      </c>
      <c r="H38" s="12" t="s">
        <v>26</v>
      </c>
      <c r="I38" s="25">
        <v>25109349.469999999</v>
      </c>
      <c r="J38" s="25">
        <v>54845860.753014579</v>
      </c>
      <c r="K38" s="24">
        <f t="shared" si="0"/>
        <v>13601645.6</v>
      </c>
      <c r="L38" s="24">
        <f t="shared" si="1"/>
        <v>5420255.7699999996</v>
      </c>
      <c r="M38" s="14"/>
      <c r="N38"/>
      <c r="O38"/>
      <c r="P38"/>
    </row>
    <row r="39" spans="1:16" x14ac:dyDescent="0.2">
      <c r="A39" t="s">
        <v>994</v>
      </c>
      <c r="B39" s="22" t="s">
        <v>41</v>
      </c>
      <c r="C39" s="13" t="s">
        <v>838</v>
      </c>
      <c r="D39" s="13" t="s">
        <v>828</v>
      </c>
      <c r="E39" s="12" t="s">
        <v>840</v>
      </c>
      <c r="F39" s="13" t="s">
        <v>42</v>
      </c>
      <c r="G39" s="13" t="s">
        <v>5</v>
      </c>
      <c r="H39" s="12" t="s">
        <v>26</v>
      </c>
      <c r="I39" s="25">
        <v>6340563.2400000002</v>
      </c>
      <c r="J39" s="25">
        <v>13885787.898441471</v>
      </c>
      <c r="K39" s="24">
        <f t="shared" si="0"/>
        <v>3443643.02</v>
      </c>
      <c r="L39" s="24">
        <f t="shared" si="1"/>
        <v>1372291.74</v>
      </c>
      <c r="M39" s="14"/>
      <c r="N39"/>
      <c r="O39"/>
      <c r="P39"/>
    </row>
    <row r="40" spans="1:16" x14ac:dyDescent="0.2">
      <c r="A40" t="s">
        <v>995</v>
      </c>
      <c r="B40" s="22" t="s">
        <v>43</v>
      </c>
      <c r="C40" s="13" t="s">
        <v>838</v>
      </c>
      <c r="D40" s="13" t="s">
        <v>828</v>
      </c>
      <c r="E40" s="12" t="s">
        <v>841</v>
      </c>
      <c r="F40" s="13" t="s">
        <v>12</v>
      </c>
      <c r="G40" s="13" t="s">
        <v>12</v>
      </c>
      <c r="H40" s="12" t="s">
        <v>26</v>
      </c>
      <c r="I40" s="25">
        <v>15295633.51</v>
      </c>
      <c r="J40" s="25">
        <v>33354924.512358472</v>
      </c>
      <c r="K40" s="24">
        <f t="shared" si="0"/>
        <v>8271943.5099999998</v>
      </c>
      <c r="L40" s="24">
        <f t="shared" si="1"/>
        <v>3296369.49</v>
      </c>
      <c r="M40" s="14"/>
      <c r="N40"/>
      <c r="O40"/>
      <c r="P40"/>
    </row>
    <row r="41" spans="1:16" x14ac:dyDescent="0.2">
      <c r="A41" t="s">
        <v>997</v>
      </c>
      <c r="B41" s="22" t="s">
        <v>44</v>
      </c>
      <c r="C41" s="13" t="s">
        <v>838</v>
      </c>
      <c r="D41" s="13" t="s">
        <v>828</v>
      </c>
      <c r="E41" s="12" t="s">
        <v>842</v>
      </c>
      <c r="F41" s="13" t="s">
        <v>45</v>
      </c>
      <c r="G41" s="13" t="s">
        <v>13</v>
      </c>
      <c r="H41" s="12" t="s">
        <v>26</v>
      </c>
      <c r="I41" s="25">
        <v>9866591.1999999993</v>
      </c>
      <c r="J41" s="25">
        <v>21572528.247334559</v>
      </c>
      <c r="K41" s="24">
        <f t="shared" si="0"/>
        <v>5349936.71</v>
      </c>
      <c r="L41" s="24">
        <f t="shared" si="1"/>
        <v>2131949.7799999998</v>
      </c>
      <c r="M41" s="14"/>
      <c r="N41"/>
      <c r="O41"/>
      <c r="P41"/>
    </row>
    <row r="42" spans="1:16" x14ac:dyDescent="0.2">
      <c r="A42" t="s">
        <v>998</v>
      </c>
      <c r="B42" s="22" t="s">
        <v>46</v>
      </c>
      <c r="C42" s="13" t="s">
        <v>838</v>
      </c>
      <c r="D42" s="13" t="s">
        <v>828</v>
      </c>
      <c r="E42" s="12" t="s">
        <v>843</v>
      </c>
      <c r="F42" s="13" t="s">
        <v>47</v>
      </c>
      <c r="G42" s="13" t="s">
        <v>2</v>
      </c>
      <c r="H42" s="12" t="s">
        <v>26</v>
      </c>
      <c r="I42" s="25">
        <v>4238375.79</v>
      </c>
      <c r="J42" s="25">
        <v>9277786.4911843687</v>
      </c>
      <c r="K42" s="24">
        <f t="shared" si="0"/>
        <v>2300869.42</v>
      </c>
      <c r="L42" s="24">
        <f t="shared" si="1"/>
        <v>916896.46</v>
      </c>
      <c r="M42" s="14"/>
      <c r="N42"/>
      <c r="O42"/>
      <c r="P42"/>
    </row>
    <row r="43" spans="1:16" x14ac:dyDescent="0.2">
      <c r="A43" t="s">
        <v>999</v>
      </c>
      <c r="B43" s="22" t="s">
        <v>48</v>
      </c>
      <c r="C43" s="13" t="s">
        <v>838</v>
      </c>
      <c r="D43" s="13" t="s">
        <v>828</v>
      </c>
      <c r="E43" s="12" t="s">
        <v>49</v>
      </c>
      <c r="F43" s="13" t="s">
        <v>50</v>
      </c>
      <c r="G43" s="13" t="s">
        <v>12</v>
      </c>
      <c r="H43" s="12" t="s">
        <v>26</v>
      </c>
      <c r="I43" s="25">
        <v>8598913.9000000004</v>
      </c>
      <c r="J43" s="25">
        <v>18764800.107070923</v>
      </c>
      <c r="K43" s="24">
        <f t="shared" si="0"/>
        <v>4653626.68</v>
      </c>
      <c r="L43" s="24">
        <f t="shared" si="1"/>
        <v>1854470.23</v>
      </c>
      <c r="M43" s="14"/>
      <c r="N43"/>
      <c r="O43"/>
      <c r="P43"/>
    </row>
    <row r="44" spans="1:16" x14ac:dyDescent="0.2">
      <c r="A44" t="s">
        <v>1000</v>
      </c>
      <c r="B44" s="22" t="s">
        <v>51</v>
      </c>
      <c r="C44" s="13" t="s">
        <v>838</v>
      </c>
      <c r="D44" s="13" t="s">
        <v>828</v>
      </c>
      <c r="E44" s="12" t="s">
        <v>52</v>
      </c>
      <c r="F44" s="13" t="s">
        <v>11</v>
      </c>
      <c r="G44" s="13" t="s">
        <v>11</v>
      </c>
      <c r="H44" s="12" t="s">
        <v>26</v>
      </c>
      <c r="I44" s="25">
        <v>12915324.6</v>
      </c>
      <c r="J44" s="25">
        <v>28203815.417025574</v>
      </c>
      <c r="K44" s="24">
        <f t="shared" si="0"/>
        <v>6994480.4699999997</v>
      </c>
      <c r="L44" s="24">
        <f t="shared" si="1"/>
        <v>2787300.47</v>
      </c>
      <c r="M44" s="14"/>
      <c r="N44"/>
      <c r="O44"/>
      <c r="P44"/>
    </row>
    <row r="45" spans="1:16" x14ac:dyDescent="0.2">
      <c r="A45" t="s">
        <v>1320</v>
      </c>
      <c r="B45" s="22" t="s">
        <v>53</v>
      </c>
      <c r="C45" s="13" t="s">
        <v>838</v>
      </c>
      <c r="D45" s="13" t="s">
        <v>828</v>
      </c>
      <c r="E45" s="12" t="s">
        <v>844</v>
      </c>
      <c r="F45" s="13" t="s">
        <v>54</v>
      </c>
      <c r="G45" s="13" t="s">
        <v>9</v>
      </c>
      <c r="H45" s="12" t="s">
        <v>26</v>
      </c>
      <c r="I45" s="25">
        <v>12442930.890000001</v>
      </c>
      <c r="J45" s="25">
        <v>25233150.266144715</v>
      </c>
      <c r="K45" s="24">
        <f t="shared" si="0"/>
        <v>6257762.4400000004</v>
      </c>
      <c r="L45" s="24">
        <f t="shared" si="1"/>
        <v>2493718.33</v>
      </c>
      <c r="M45" s="14"/>
      <c r="N45"/>
      <c r="O45"/>
      <c r="P45"/>
    </row>
    <row r="46" spans="1:16" x14ac:dyDescent="0.2">
      <c r="A46" t="s">
        <v>1001</v>
      </c>
      <c r="B46" s="22" t="s">
        <v>55</v>
      </c>
      <c r="C46" s="13" t="s">
        <v>838</v>
      </c>
      <c r="D46" s="13" t="s">
        <v>828</v>
      </c>
      <c r="E46" s="12" t="s">
        <v>56</v>
      </c>
      <c r="F46" s="13" t="s">
        <v>4</v>
      </c>
      <c r="G46" s="13" t="s">
        <v>4</v>
      </c>
      <c r="H46" s="12" t="s">
        <v>26</v>
      </c>
      <c r="I46" s="25">
        <v>230692.41</v>
      </c>
      <c r="J46" s="25">
        <v>503368.14738480223</v>
      </c>
      <c r="K46" s="24">
        <f t="shared" si="0"/>
        <v>124834.13</v>
      </c>
      <c r="L46" s="24">
        <f t="shared" si="1"/>
        <v>49746.400000000001</v>
      </c>
      <c r="M46" s="14"/>
      <c r="N46"/>
      <c r="O46"/>
      <c r="P46"/>
    </row>
    <row r="47" spans="1:16" x14ac:dyDescent="0.2">
      <c r="A47" t="s">
        <v>1002</v>
      </c>
      <c r="B47" s="22" t="s">
        <v>57</v>
      </c>
      <c r="C47" s="13" t="s">
        <v>838</v>
      </c>
      <c r="D47" s="13" t="s">
        <v>828</v>
      </c>
      <c r="E47" s="12" t="s">
        <v>845</v>
      </c>
      <c r="F47" s="13" t="s">
        <v>2</v>
      </c>
      <c r="G47" s="13" t="s">
        <v>2</v>
      </c>
      <c r="H47" s="12" t="s">
        <v>26</v>
      </c>
      <c r="I47" s="25">
        <v>6045725.209999999</v>
      </c>
      <c r="J47" s="25">
        <v>13227371.864205938</v>
      </c>
      <c r="K47" s="24">
        <f t="shared" si="0"/>
        <v>3280357.38</v>
      </c>
      <c r="L47" s="24">
        <f t="shared" si="1"/>
        <v>1307222.42</v>
      </c>
      <c r="M47" s="14"/>
      <c r="N47"/>
      <c r="O47"/>
      <c r="P47"/>
    </row>
    <row r="48" spans="1:16" x14ac:dyDescent="0.2">
      <c r="A48" t="s">
        <v>1003</v>
      </c>
      <c r="B48" s="22" t="s">
        <v>846</v>
      </c>
      <c r="C48" s="13" t="s">
        <v>838</v>
      </c>
      <c r="D48" s="13" t="s">
        <v>828</v>
      </c>
      <c r="E48" s="12" t="s">
        <v>847</v>
      </c>
      <c r="F48" s="13" t="s">
        <v>4</v>
      </c>
      <c r="G48" s="13" t="s">
        <v>4</v>
      </c>
      <c r="H48" s="12" t="s">
        <v>26</v>
      </c>
      <c r="I48" s="25">
        <v>1251420.27</v>
      </c>
      <c r="J48" s="25">
        <v>2769120.3533814377</v>
      </c>
      <c r="K48" s="24">
        <f t="shared" si="0"/>
        <v>686735.39</v>
      </c>
      <c r="L48" s="24">
        <f t="shared" si="1"/>
        <v>273664.05</v>
      </c>
      <c r="M48" s="14"/>
      <c r="N48"/>
      <c r="O48"/>
      <c r="P48"/>
    </row>
    <row r="49" spans="1:16" x14ac:dyDescent="0.2">
      <c r="A49" t="s">
        <v>1004</v>
      </c>
      <c r="B49" s="22" t="s">
        <v>58</v>
      </c>
      <c r="C49" s="13" t="s">
        <v>838</v>
      </c>
      <c r="D49" s="13" t="s">
        <v>828</v>
      </c>
      <c r="E49" s="12" t="s">
        <v>59</v>
      </c>
      <c r="F49" s="13" t="s">
        <v>60</v>
      </c>
      <c r="G49" s="13" t="s">
        <v>2</v>
      </c>
      <c r="H49" s="12" t="s">
        <v>26</v>
      </c>
      <c r="I49" s="25">
        <v>2639083.7200000002</v>
      </c>
      <c r="J49" s="25">
        <v>5762246.2063981332</v>
      </c>
      <c r="K49" s="24">
        <f t="shared" si="0"/>
        <v>1429023.62</v>
      </c>
      <c r="L49" s="24">
        <f t="shared" si="1"/>
        <v>569465.91</v>
      </c>
      <c r="M49" s="14"/>
      <c r="N49"/>
      <c r="O49"/>
      <c r="P49"/>
    </row>
    <row r="50" spans="1:16" x14ac:dyDescent="0.2">
      <c r="A50" t="s">
        <v>1005</v>
      </c>
      <c r="B50" s="22" t="s">
        <v>61</v>
      </c>
      <c r="C50" s="13" t="s">
        <v>835</v>
      </c>
      <c r="D50" s="13" t="s">
        <v>23</v>
      </c>
      <c r="E50" s="12" t="s">
        <v>62</v>
      </c>
      <c r="F50" s="13" t="s">
        <v>63</v>
      </c>
      <c r="G50" s="13" t="s">
        <v>4</v>
      </c>
      <c r="H50" s="12" t="s">
        <v>26</v>
      </c>
      <c r="I50" s="25">
        <v>2097668.06</v>
      </c>
      <c r="J50" s="25">
        <v>2194584.238128026</v>
      </c>
      <c r="K50" s="24">
        <f t="shared" si="0"/>
        <v>544251.77</v>
      </c>
      <c r="L50" s="24">
        <f t="shared" si="1"/>
        <v>216884.33</v>
      </c>
      <c r="M50" s="14"/>
      <c r="N50"/>
      <c r="O50"/>
      <c r="P50"/>
    </row>
    <row r="51" spans="1:16" x14ac:dyDescent="0.2">
      <c r="A51" t="s">
        <v>1006</v>
      </c>
      <c r="B51" s="22" t="s">
        <v>64</v>
      </c>
      <c r="C51" s="13" t="s">
        <v>835</v>
      </c>
      <c r="D51" s="13" t="s">
        <v>23</v>
      </c>
      <c r="E51" s="12" t="s">
        <v>65</v>
      </c>
      <c r="F51" s="13" t="s">
        <v>66</v>
      </c>
      <c r="G51" s="13" t="s">
        <v>10</v>
      </c>
      <c r="H51" s="12" t="s">
        <v>26</v>
      </c>
      <c r="I51" s="25">
        <v>143108.03</v>
      </c>
      <c r="J51" s="25">
        <v>149796.2420026215</v>
      </c>
      <c r="K51" s="24">
        <f t="shared" si="0"/>
        <v>37149.120000000003</v>
      </c>
      <c r="L51" s="24">
        <f t="shared" si="1"/>
        <v>14803.92</v>
      </c>
      <c r="M51" s="14"/>
      <c r="N51"/>
      <c r="O51"/>
      <c r="P51"/>
    </row>
    <row r="52" spans="1:16" x14ac:dyDescent="0.2">
      <c r="A52" t="s">
        <v>1007</v>
      </c>
      <c r="B52" s="22" t="s">
        <v>67</v>
      </c>
      <c r="C52" s="13" t="s">
        <v>837</v>
      </c>
      <c r="D52" s="13" t="s">
        <v>23</v>
      </c>
      <c r="E52" s="12" t="s">
        <v>68</v>
      </c>
      <c r="F52" s="13" t="s">
        <v>69</v>
      </c>
      <c r="G52" s="13" t="s">
        <v>8</v>
      </c>
      <c r="H52" s="12" t="s">
        <v>26</v>
      </c>
      <c r="I52" s="25">
        <v>1329154.3599999999</v>
      </c>
      <c r="J52" s="25">
        <v>1390045.1803930663</v>
      </c>
      <c r="K52" s="24">
        <f t="shared" si="0"/>
        <v>344727.96</v>
      </c>
      <c r="L52" s="24">
        <f t="shared" si="1"/>
        <v>137374.09</v>
      </c>
      <c r="M52" s="14"/>
      <c r="N52"/>
      <c r="O52"/>
      <c r="P52"/>
    </row>
    <row r="53" spans="1:16" x14ac:dyDescent="0.2">
      <c r="A53" t="s">
        <v>1008</v>
      </c>
      <c r="B53" s="22" t="s">
        <v>70</v>
      </c>
      <c r="C53" s="13" t="s">
        <v>835</v>
      </c>
      <c r="D53" s="13" t="s">
        <v>23</v>
      </c>
      <c r="E53" s="12" t="s">
        <v>71</v>
      </c>
      <c r="F53" s="13" t="s">
        <v>72</v>
      </c>
      <c r="G53" s="13" t="s">
        <v>11</v>
      </c>
      <c r="H53" s="12" t="s">
        <v>26</v>
      </c>
      <c r="I53" s="25">
        <v>580717.18000000005</v>
      </c>
      <c r="J53" s="25">
        <v>492855.54473141843</v>
      </c>
      <c r="K53" s="24">
        <f t="shared" si="0"/>
        <v>122227.03</v>
      </c>
      <c r="L53" s="24">
        <f t="shared" si="1"/>
        <v>48707.47</v>
      </c>
      <c r="M53" s="14"/>
      <c r="N53"/>
      <c r="O53"/>
      <c r="P53"/>
    </row>
    <row r="54" spans="1:16" x14ac:dyDescent="0.2">
      <c r="A54" t="s">
        <v>1009</v>
      </c>
      <c r="B54" s="22" t="s">
        <v>73</v>
      </c>
      <c r="C54" s="13" t="s">
        <v>835</v>
      </c>
      <c r="D54" s="13" t="s">
        <v>23</v>
      </c>
      <c r="E54" s="12" t="s">
        <v>74</v>
      </c>
      <c r="F54" s="13" t="s">
        <v>75</v>
      </c>
      <c r="G54" s="13" t="s">
        <v>10</v>
      </c>
      <c r="H54" s="12" t="s">
        <v>26</v>
      </c>
      <c r="I54" s="25">
        <v>254416.22</v>
      </c>
      <c r="J54" s="25">
        <v>266147.76101317402</v>
      </c>
      <c r="K54" s="24">
        <f t="shared" si="0"/>
        <v>66004.02</v>
      </c>
      <c r="L54" s="24">
        <f t="shared" si="1"/>
        <v>26302.6</v>
      </c>
      <c r="M54" s="14"/>
      <c r="N54"/>
      <c r="O54"/>
      <c r="P54"/>
    </row>
    <row r="55" spans="1:16" x14ac:dyDescent="0.2">
      <c r="A55" t="s">
        <v>1010</v>
      </c>
      <c r="B55" s="22" t="s">
        <v>76</v>
      </c>
      <c r="C55" s="13" t="s">
        <v>835</v>
      </c>
      <c r="D55" s="13" t="s">
        <v>23</v>
      </c>
      <c r="E55" s="12" t="s">
        <v>848</v>
      </c>
      <c r="F55" s="13" t="s">
        <v>77</v>
      </c>
      <c r="G55" s="13" t="s">
        <v>6</v>
      </c>
      <c r="H55" s="12" t="s">
        <v>26</v>
      </c>
      <c r="I55" s="25">
        <v>1158173.06</v>
      </c>
      <c r="J55" s="25">
        <v>1218127.884621219</v>
      </c>
      <c r="K55" s="24">
        <f t="shared" si="0"/>
        <v>302092.88</v>
      </c>
      <c r="L55" s="24">
        <f t="shared" si="1"/>
        <v>120384.01</v>
      </c>
      <c r="M55" s="14"/>
      <c r="N55"/>
      <c r="O55"/>
      <c r="P55"/>
    </row>
    <row r="56" spans="1:16" x14ac:dyDescent="0.2">
      <c r="A56" t="s">
        <v>1012</v>
      </c>
      <c r="B56" s="22" t="s">
        <v>78</v>
      </c>
      <c r="C56" s="13" t="s">
        <v>838</v>
      </c>
      <c r="D56" s="13" t="s">
        <v>828</v>
      </c>
      <c r="E56" s="12" t="s">
        <v>79</v>
      </c>
      <c r="F56" s="13" t="s">
        <v>12</v>
      </c>
      <c r="G56" s="13" t="s">
        <v>12</v>
      </c>
      <c r="H56" s="12" t="s">
        <v>26</v>
      </c>
      <c r="I56" s="25">
        <v>11227059.48</v>
      </c>
      <c r="J56" s="25">
        <v>24503544.315413989</v>
      </c>
      <c r="K56" s="24">
        <f t="shared" si="0"/>
        <v>6076821.8600000003</v>
      </c>
      <c r="L56" s="24">
        <f t="shared" si="1"/>
        <v>2421613.5099999998</v>
      </c>
      <c r="M56" s="14"/>
      <c r="N56"/>
      <c r="O56"/>
      <c r="P56"/>
    </row>
    <row r="57" spans="1:16" x14ac:dyDescent="0.2">
      <c r="A57" s="33" t="s">
        <v>1013</v>
      </c>
      <c r="B57" s="22" t="s">
        <v>82</v>
      </c>
      <c r="C57" s="13" t="s">
        <v>838</v>
      </c>
      <c r="D57" s="13" t="s">
        <v>828</v>
      </c>
      <c r="E57" s="12" t="s">
        <v>83</v>
      </c>
      <c r="F57" s="13" t="s">
        <v>12</v>
      </c>
      <c r="G57" s="13" t="s">
        <v>12</v>
      </c>
      <c r="H57" s="12" t="s">
        <v>26</v>
      </c>
      <c r="I57" s="25">
        <v>51693.33</v>
      </c>
      <c r="J57" s="25">
        <v>114386.06797695435</v>
      </c>
      <c r="K57" s="24">
        <f t="shared" si="0"/>
        <v>28367.48</v>
      </c>
      <c r="L57" s="24">
        <f t="shared" si="1"/>
        <v>11304.44</v>
      </c>
      <c r="M57" s="14"/>
      <c r="N57"/>
      <c r="O57"/>
      <c r="P57"/>
    </row>
    <row r="58" spans="1:16" x14ac:dyDescent="0.2">
      <c r="A58" t="s">
        <v>1014</v>
      </c>
      <c r="B58" s="22" t="s">
        <v>89</v>
      </c>
      <c r="C58" s="13" t="s">
        <v>838</v>
      </c>
      <c r="D58" s="13" t="s">
        <v>828</v>
      </c>
      <c r="E58" s="12" t="s">
        <v>90</v>
      </c>
      <c r="F58" s="13" t="s">
        <v>4</v>
      </c>
      <c r="G58" s="13" t="s">
        <v>4</v>
      </c>
      <c r="H58" s="12" t="s">
        <v>26</v>
      </c>
      <c r="I58" s="25">
        <v>1840.64</v>
      </c>
      <c r="J58" s="25">
        <v>4072.9360334582234</v>
      </c>
      <c r="K58" s="24">
        <f t="shared" si="0"/>
        <v>1010.08</v>
      </c>
      <c r="L58" s="24">
        <f t="shared" si="1"/>
        <v>402.52</v>
      </c>
      <c r="M58" s="14"/>
      <c r="N58"/>
      <c r="O58"/>
      <c r="P58"/>
    </row>
    <row r="59" spans="1:16" x14ac:dyDescent="0.2">
      <c r="A59" t="s">
        <v>1015</v>
      </c>
      <c r="B59" s="22" t="s">
        <v>92</v>
      </c>
      <c r="C59" s="13" t="s">
        <v>838</v>
      </c>
      <c r="D59" s="13" t="s">
        <v>828</v>
      </c>
      <c r="E59" s="12" t="s">
        <v>93</v>
      </c>
      <c r="F59" s="13" t="s">
        <v>1</v>
      </c>
      <c r="G59" s="13" t="s">
        <v>1</v>
      </c>
      <c r="H59" s="12" t="s">
        <v>26</v>
      </c>
      <c r="I59" s="25">
        <v>131428.35999999999</v>
      </c>
      <c r="J59" s="25">
        <v>155175.63202464979</v>
      </c>
      <c r="K59" s="24">
        <f t="shared" si="0"/>
        <v>38483.19</v>
      </c>
      <c r="L59" s="24">
        <f t="shared" si="1"/>
        <v>15335.55</v>
      </c>
      <c r="M59" s="14"/>
      <c r="N59"/>
      <c r="O59"/>
      <c r="P59"/>
    </row>
    <row r="60" spans="1:16" x14ac:dyDescent="0.2">
      <c r="A60" t="s">
        <v>1017</v>
      </c>
      <c r="B60" s="22" t="s">
        <v>94</v>
      </c>
      <c r="C60" s="13" t="s">
        <v>835</v>
      </c>
      <c r="D60" s="13" t="s">
        <v>23</v>
      </c>
      <c r="E60" s="12" t="s">
        <v>95</v>
      </c>
      <c r="F60" s="13" t="s">
        <v>96</v>
      </c>
      <c r="G60" s="13" t="s">
        <v>4</v>
      </c>
      <c r="H60" s="12" t="s">
        <v>26</v>
      </c>
      <c r="I60" s="25">
        <v>703048.44</v>
      </c>
      <c r="J60" s="25">
        <v>735893.77778772509</v>
      </c>
      <c r="K60" s="24">
        <f t="shared" si="0"/>
        <v>182499.94</v>
      </c>
      <c r="L60" s="24">
        <f t="shared" si="1"/>
        <v>72726.23</v>
      </c>
      <c r="M60" s="14"/>
      <c r="N60"/>
      <c r="O60"/>
      <c r="P60"/>
    </row>
    <row r="61" spans="1:16" x14ac:dyDescent="0.2">
      <c r="A61" t="s">
        <v>1018</v>
      </c>
      <c r="B61" s="22" t="s">
        <v>100</v>
      </c>
      <c r="C61" s="13" t="s">
        <v>835</v>
      </c>
      <c r="D61" s="13" t="s">
        <v>23</v>
      </c>
      <c r="E61" s="12" t="s">
        <v>101</v>
      </c>
      <c r="F61" s="13" t="s">
        <v>102</v>
      </c>
      <c r="G61" s="13" t="s">
        <v>10</v>
      </c>
      <c r="H61" s="12" t="s">
        <v>26</v>
      </c>
      <c r="I61" s="25">
        <v>689144.3</v>
      </c>
      <c r="J61" s="25">
        <v>722158.23433617572</v>
      </c>
      <c r="K61" s="24">
        <f t="shared" si="0"/>
        <v>179093.56</v>
      </c>
      <c r="L61" s="24">
        <f t="shared" si="1"/>
        <v>71368.78</v>
      </c>
      <c r="M61" s="14"/>
      <c r="N61"/>
      <c r="O61"/>
      <c r="P61"/>
    </row>
    <row r="62" spans="1:16" x14ac:dyDescent="0.2">
      <c r="A62" t="s">
        <v>1020</v>
      </c>
      <c r="B62" s="22" t="s">
        <v>106</v>
      </c>
      <c r="C62" s="13" t="s">
        <v>838</v>
      </c>
      <c r="D62" s="13" t="s">
        <v>828</v>
      </c>
      <c r="E62" s="12" t="s">
        <v>849</v>
      </c>
      <c r="F62" s="13" t="s">
        <v>12</v>
      </c>
      <c r="G62" s="13" t="s">
        <v>12</v>
      </c>
      <c r="H62" s="12" t="s">
        <v>26</v>
      </c>
      <c r="I62" s="25">
        <v>7085864.54</v>
      </c>
      <c r="J62" s="25">
        <v>15496668.893370228</v>
      </c>
      <c r="K62" s="24">
        <f t="shared" si="0"/>
        <v>3843137.76</v>
      </c>
      <c r="L62" s="24">
        <f t="shared" si="1"/>
        <v>1531490.4</v>
      </c>
      <c r="M62" s="14"/>
      <c r="N62"/>
      <c r="O62"/>
      <c r="P62"/>
    </row>
    <row r="63" spans="1:16" x14ac:dyDescent="0.2">
      <c r="A63" t="s">
        <v>1021</v>
      </c>
      <c r="B63" s="22" t="s">
        <v>107</v>
      </c>
      <c r="C63" s="13" t="s">
        <v>838</v>
      </c>
      <c r="D63" s="13" t="s">
        <v>828</v>
      </c>
      <c r="E63" s="12" t="s">
        <v>108</v>
      </c>
      <c r="F63" s="13" t="s">
        <v>109</v>
      </c>
      <c r="G63" s="13" t="s">
        <v>9</v>
      </c>
      <c r="H63" s="12" t="s">
        <v>26</v>
      </c>
      <c r="I63" s="25">
        <v>28778698.609999999</v>
      </c>
      <c r="J63" s="25">
        <v>62762552.21678292</v>
      </c>
      <c r="K63" s="24">
        <f t="shared" si="0"/>
        <v>15564966.619999999</v>
      </c>
      <c r="L63" s="24">
        <f t="shared" si="1"/>
        <v>6202639.2000000002</v>
      </c>
      <c r="M63" s="14"/>
      <c r="N63"/>
      <c r="O63"/>
      <c r="P63"/>
    </row>
    <row r="64" spans="1:16" x14ac:dyDescent="0.2">
      <c r="A64" t="s">
        <v>1022</v>
      </c>
      <c r="B64" s="22" t="s">
        <v>110</v>
      </c>
      <c r="C64" s="13" t="s">
        <v>838</v>
      </c>
      <c r="D64" s="13" t="s">
        <v>828</v>
      </c>
      <c r="E64" s="12" t="s">
        <v>111</v>
      </c>
      <c r="F64" s="13" t="s">
        <v>3</v>
      </c>
      <c r="G64" s="13" t="s">
        <v>3</v>
      </c>
      <c r="H64" s="12" t="s">
        <v>26</v>
      </c>
      <c r="I64" s="25">
        <v>14226270.610000001</v>
      </c>
      <c r="J64" s="25">
        <v>31004594.493824691</v>
      </c>
      <c r="K64" s="24">
        <f t="shared" si="0"/>
        <v>7689067.1500000004</v>
      </c>
      <c r="L64" s="24">
        <f t="shared" si="1"/>
        <v>3064093.26</v>
      </c>
      <c r="M64" s="14"/>
      <c r="N64"/>
      <c r="O64"/>
      <c r="P64"/>
    </row>
    <row r="65" spans="1:16" x14ac:dyDescent="0.2">
      <c r="A65" t="s">
        <v>1023</v>
      </c>
      <c r="B65" s="22" t="s">
        <v>112</v>
      </c>
      <c r="C65" s="13" t="s">
        <v>838</v>
      </c>
      <c r="D65" s="13" t="s">
        <v>828</v>
      </c>
      <c r="E65" s="12" t="s">
        <v>850</v>
      </c>
      <c r="F65" s="13" t="s">
        <v>5</v>
      </c>
      <c r="G65" s="13" t="s">
        <v>5</v>
      </c>
      <c r="H65" s="12" t="s">
        <v>26</v>
      </c>
      <c r="I65" s="25">
        <v>20733951.010000002</v>
      </c>
      <c r="J65" s="25">
        <v>45329947.436599419</v>
      </c>
      <c r="K65" s="24">
        <f t="shared" si="0"/>
        <v>11241721.279999999</v>
      </c>
      <c r="L65" s="24">
        <f t="shared" si="1"/>
        <v>4479825.93</v>
      </c>
      <c r="M65" s="14"/>
      <c r="N65"/>
      <c r="O65"/>
      <c r="P65"/>
    </row>
    <row r="66" spans="1:16" x14ac:dyDescent="0.2">
      <c r="A66" t="s">
        <v>1024</v>
      </c>
      <c r="B66" s="22" t="s">
        <v>113</v>
      </c>
      <c r="C66" s="13" t="s">
        <v>835</v>
      </c>
      <c r="D66" s="13" t="s">
        <v>23</v>
      </c>
      <c r="E66" s="12" t="s">
        <v>114</v>
      </c>
      <c r="F66" s="13" t="s">
        <v>115</v>
      </c>
      <c r="G66" s="13" t="s">
        <v>10</v>
      </c>
      <c r="H66" s="12" t="s">
        <v>26</v>
      </c>
      <c r="I66" s="25">
        <v>449552.94</v>
      </c>
      <c r="J66" s="25">
        <v>470210.63123148499</v>
      </c>
      <c r="K66" s="24">
        <f t="shared" si="0"/>
        <v>116611.14</v>
      </c>
      <c r="L66" s="24">
        <f t="shared" si="1"/>
        <v>46469.54</v>
      </c>
      <c r="M66" s="14"/>
      <c r="N66"/>
      <c r="O66"/>
      <c r="P66"/>
    </row>
    <row r="67" spans="1:16" x14ac:dyDescent="0.2">
      <c r="A67" t="s">
        <v>1025</v>
      </c>
      <c r="B67" s="22" t="s">
        <v>116</v>
      </c>
      <c r="C67" s="13" t="s">
        <v>838</v>
      </c>
      <c r="D67" s="13" t="s">
        <v>828</v>
      </c>
      <c r="E67" s="12" t="s">
        <v>117</v>
      </c>
      <c r="F67" s="13" t="s">
        <v>118</v>
      </c>
      <c r="G67" s="13" t="s">
        <v>11</v>
      </c>
      <c r="H67" s="12" t="s">
        <v>26</v>
      </c>
      <c r="I67" s="25">
        <v>4100248.36</v>
      </c>
      <c r="J67" s="25">
        <v>8040307.5823155306</v>
      </c>
      <c r="K67" s="24">
        <f t="shared" si="0"/>
        <v>1993977.53</v>
      </c>
      <c r="L67" s="24">
        <f t="shared" si="1"/>
        <v>794600.05</v>
      </c>
      <c r="M67" s="14"/>
      <c r="N67"/>
      <c r="O67"/>
      <c r="P67"/>
    </row>
    <row r="68" spans="1:16" x14ac:dyDescent="0.2">
      <c r="A68" t="s">
        <v>1026</v>
      </c>
      <c r="B68" s="22" t="s">
        <v>119</v>
      </c>
      <c r="C68" s="13" t="s">
        <v>838</v>
      </c>
      <c r="D68" s="13" t="s">
        <v>828</v>
      </c>
      <c r="E68" s="12" t="s">
        <v>851</v>
      </c>
      <c r="F68" s="13" t="s">
        <v>120</v>
      </c>
      <c r="G68" s="13" t="s">
        <v>8</v>
      </c>
      <c r="H68" s="12" t="s">
        <v>26</v>
      </c>
      <c r="I68" s="25">
        <v>5205359.8100000005</v>
      </c>
      <c r="J68" s="25">
        <v>11409452.361199614</v>
      </c>
      <c r="K68" s="24">
        <f t="shared" ref="K68:K131" si="2">ROUND(((J68/J$1)*N$1),2)</f>
        <v>2829517.58</v>
      </c>
      <c r="L68" s="24">
        <f t="shared" ref="L68:L131" si="3">ROUND(K68*P$1,2)</f>
        <v>1127562.76</v>
      </c>
      <c r="M68" s="14"/>
      <c r="N68"/>
      <c r="O68"/>
      <c r="P68"/>
    </row>
    <row r="69" spans="1:16" x14ac:dyDescent="0.2">
      <c r="A69" t="s">
        <v>1027</v>
      </c>
      <c r="B69" s="22" t="s">
        <v>121</v>
      </c>
      <c r="C69" s="13" t="s">
        <v>835</v>
      </c>
      <c r="D69" s="13" t="s">
        <v>23</v>
      </c>
      <c r="E69" s="12" t="s">
        <v>852</v>
      </c>
      <c r="F69" s="13" t="s">
        <v>123</v>
      </c>
      <c r="G69" s="13" t="s">
        <v>10</v>
      </c>
      <c r="H69" s="12" t="s">
        <v>26</v>
      </c>
      <c r="I69" s="25">
        <v>1745723.54</v>
      </c>
      <c r="J69" s="25">
        <v>1830395.4814883422</v>
      </c>
      <c r="K69" s="24">
        <f t="shared" si="2"/>
        <v>453933.81</v>
      </c>
      <c r="L69" s="24">
        <f t="shared" si="3"/>
        <v>180892.62</v>
      </c>
      <c r="M69" s="14"/>
      <c r="N69"/>
      <c r="O69"/>
      <c r="P69"/>
    </row>
    <row r="70" spans="1:16" x14ac:dyDescent="0.2">
      <c r="A70" t="s">
        <v>1029</v>
      </c>
      <c r="B70" s="22" t="s">
        <v>124</v>
      </c>
      <c r="C70" s="13" t="s">
        <v>835</v>
      </c>
      <c r="D70" s="13" t="s">
        <v>23</v>
      </c>
      <c r="E70" s="12" t="s">
        <v>122</v>
      </c>
      <c r="F70" s="13" t="s">
        <v>125</v>
      </c>
      <c r="G70" s="13" t="s">
        <v>10</v>
      </c>
      <c r="H70" s="12" t="s">
        <v>26</v>
      </c>
      <c r="I70" s="25">
        <v>1579663.4</v>
      </c>
      <c r="J70" s="25">
        <v>1651567.4272939642</v>
      </c>
      <c r="K70" s="24">
        <f t="shared" si="2"/>
        <v>409584.87</v>
      </c>
      <c r="L70" s="24">
        <f t="shared" si="3"/>
        <v>163219.57</v>
      </c>
      <c r="M70" s="14"/>
      <c r="N70"/>
      <c r="O70"/>
      <c r="P70"/>
    </row>
    <row r="71" spans="1:16" x14ac:dyDescent="0.2">
      <c r="A71" t="s">
        <v>1030</v>
      </c>
      <c r="B71" s="22" t="s">
        <v>126</v>
      </c>
      <c r="C71" s="13" t="s">
        <v>835</v>
      </c>
      <c r="D71" s="13" t="s">
        <v>23</v>
      </c>
      <c r="E71" s="12" t="s">
        <v>127</v>
      </c>
      <c r="F71" s="13" t="s">
        <v>128</v>
      </c>
      <c r="G71" s="13" t="s">
        <v>10</v>
      </c>
      <c r="H71" s="12" t="s">
        <v>26</v>
      </c>
      <c r="I71" s="25">
        <v>519799.75</v>
      </c>
      <c r="J71" s="25">
        <v>543285.45345794526</v>
      </c>
      <c r="K71" s="24">
        <f t="shared" si="2"/>
        <v>134733.53</v>
      </c>
      <c r="L71" s="24">
        <f t="shared" si="3"/>
        <v>53691.31</v>
      </c>
      <c r="M71" s="14"/>
      <c r="N71"/>
      <c r="O71"/>
      <c r="P71"/>
    </row>
    <row r="72" spans="1:16" x14ac:dyDescent="0.2">
      <c r="A72" t="s">
        <v>1031</v>
      </c>
      <c r="B72" s="22" t="s">
        <v>129</v>
      </c>
      <c r="C72" s="13" t="s">
        <v>838</v>
      </c>
      <c r="D72" s="13" t="s">
        <v>828</v>
      </c>
      <c r="E72" s="12" t="s">
        <v>130</v>
      </c>
      <c r="F72" s="13" t="s">
        <v>131</v>
      </c>
      <c r="G72" s="13" t="s">
        <v>2</v>
      </c>
      <c r="H72" s="12" t="s">
        <v>26</v>
      </c>
      <c r="I72" s="25">
        <v>2111819.87</v>
      </c>
      <c r="J72" s="25">
        <v>4313095.3537196405</v>
      </c>
      <c r="K72" s="24">
        <f t="shared" si="2"/>
        <v>1069637.5900000001</v>
      </c>
      <c r="L72" s="24">
        <f t="shared" si="3"/>
        <v>426250.58</v>
      </c>
      <c r="M72" s="14"/>
      <c r="N72"/>
      <c r="O72"/>
      <c r="P72"/>
    </row>
    <row r="73" spans="1:16" x14ac:dyDescent="0.2">
      <c r="A73" t="s">
        <v>1032</v>
      </c>
      <c r="B73" s="22" t="s">
        <v>132</v>
      </c>
      <c r="C73" s="13" t="s">
        <v>837</v>
      </c>
      <c r="D73" s="13" t="s">
        <v>23</v>
      </c>
      <c r="E73" s="12" t="s">
        <v>133</v>
      </c>
      <c r="F73" s="13" t="s">
        <v>134</v>
      </c>
      <c r="G73" s="13" t="s">
        <v>7</v>
      </c>
      <c r="H73" s="12" t="s">
        <v>26</v>
      </c>
      <c r="I73" s="25">
        <v>473884.63</v>
      </c>
      <c r="J73" s="25">
        <v>495771.43972410628</v>
      </c>
      <c r="K73" s="24">
        <f t="shared" si="2"/>
        <v>122950.16</v>
      </c>
      <c r="L73" s="24">
        <f t="shared" si="3"/>
        <v>48995.64</v>
      </c>
      <c r="M73" s="14"/>
      <c r="N73"/>
      <c r="O73"/>
      <c r="P73"/>
    </row>
    <row r="74" spans="1:16" x14ac:dyDescent="0.2">
      <c r="A74" t="s">
        <v>1033</v>
      </c>
      <c r="B74" s="22" t="s">
        <v>135</v>
      </c>
      <c r="C74" s="13" t="s">
        <v>838</v>
      </c>
      <c r="D74" s="13" t="s">
        <v>828</v>
      </c>
      <c r="E74" s="12" t="s">
        <v>136</v>
      </c>
      <c r="F74" s="13" t="s">
        <v>6</v>
      </c>
      <c r="G74" s="13" t="s">
        <v>6</v>
      </c>
      <c r="H74" s="12" t="s">
        <v>26</v>
      </c>
      <c r="I74" s="25">
        <v>17527007.539999999</v>
      </c>
      <c r="J74" s="25">
        <v>37556185.744071722</v>
      </c>
      <c r="K74" s="24">
        <f t="shared" si="2"/>
        <v>9313846.5</v>
      </c>
      <c r="L74" s="24">
        <f t="shared" si="3"/>
        <v>3711567.83</v>
      </c>
      <c r="M74" s="14"/>
      <c r="N74"/>
      <c r="O74"/>
      <c r="P74"/>
    </row>
    <row r="75" spans="1:16" x14ac:dyDescent="0.2">
      <c r="A75" t="s">
        <v>1034</v>
      </c>
      <c r="B75" s="22" t="s">
        <v>137</v>
      </c>
      <c r="C75" s="13" t="s">
        <v>837</v>
      </c>
      <c r="D75" s="13" t="s">
        <v>23</v>
      </c>
      <c r="E75" s="12" t="s">
        <v>138</v>
      </c>
      <c r="F75" s="13" t="s">
        <v>139</v>
      </c>
      <c r="G75" s="13" t="s">
        <v>13</v>
      </c>
      <c r="H75" s="12" t="s">
        <v>26</v>
      </c>
      <c r="I75" s="25">
        <v>5094503.41</v>
      </c>
      <c r="J75" s="25">
        <v>5322116.7744883578</v>
      </c>
      <c r="K75" s="24">
        <f t="shared" si="2"/>
        <v>1319872.55</v>
      </c>
      <c r="L75" s="24">
        <f t="shared" si="3"/>
        <v>525969.21</v>
      </c>
      <c r="M75" s="14"/>
      <c r="N75"/>
      <c r="O75"/>
      <c r="P75"/>
    </row>
    <row r="76" spans="1:16" x14ac:dyDescent="0.2">
      <c r="A76" t="s">
        <v>1035</v>
      </c>
      <c r="B76" s="22" t="s">
        <v>140</v>
      </c>
      <c r="C76" s="13" t="s">
        <v>835</v>
      </c>
      <c r="D76" s="13" t="s">
        <v>23</v>
      </c>
      <c r="E76" s="12" t="s">
        <v>853</v>
      </c>
      <c r="F76" s="13" t="s">
        <v>141</v>
      </c>
      <c r="G76" s="13" t="s">
        <v>10</v>
      </c>
      <c r="H76" s="12" t="s">
        <v>26</v>
      </c>
      <c r="I76" s="25">
        <v>426909.62</v>
      </c>
      <c r="J76" s="25">
        <v>449095</v>
      </c>
      <c r="K76" s="24">
        <f t="shared" si="2"/>
        <v>111374.51</v>
      </c>
      <c r="L76" s="24">
        <f t="shared" si="3"/>
        <v>44382.74</v>
      </c>
      <c r="M76" s="14"/>
      <c r="N76"/>
      <c r="O76"/>
      <c r="P76"/>
    </row>
    <row r="77" spans="1:16" x14ac:dyDescent="0.2">
      <c r="A77" t="s">
        <v>1036</v>
      </c>
      <c r="B77" s="22" t="s">
        <v>142</v>
      </c>
      <c r="C77" s="13" t="s">
        <v>837</v>
      </c>
      <c r="D77" s="13" t="s">
        <v>23</v>
      </c>
      <c r="E77" s="12" t="s">
        <v>138</v>
      </c>
      <c r="F77" s="13" t="s">
        <v>143</v>
      </c>
      <c r="G77" s="13" t="s">
        <v>13</v>
      </c>
      <c r="H77" s="12" t="s">
        <v>26</v>
      </c>
      <c r="I77" s="25">
        <v>5600257.7699999996</v>
      </c>
      <c r="J77" s="25">
        <v>5866456.955923575</v>
      </c>
      <c r="K77" s="24">
        <f t="shared" si="2"/>
        <v>1454867.65</v>
      </c>
      <c r="L77" s="24">
        <f t="shared" si="3"/>
        <v>579764.76</v>
      </c>
      <c r="M77" s="14"/>
      <c r="N77"/>
      <c r="O77"/>
      <c r="P77"/>
    </row>
    <row r="78" spans="1:16" x14ac:dyDescent="0.2">
      <c r="A78" t="s">
        <v>1037</v>
      </c>
      <c r="B78" s="22" t="s">
        <v>144</v>
      </c>
      <c r="C78" s="13" t="s">
        <v>838</v>
      </c>
      <c r="D78" s="13" t="s">
        <v>828</v>
      </c>
      <c r="E78" s="12" t="s">
        <v>145</v>
      </c>
      <c r="F78" s="13" t="s">
        <v>1</v>
      </c>
      <c r="G78" s="13" t="s">
        <v>1</v>
      </c>
      <c r="H78" s="12" t="s">
        <v>26</v>
      </c>
      <c r="I78" s="25">
        <v>61072963.699999996</v>
      </c>
      <c r="J78" s="25">
        <v>133382007.23588794</v>
      </c>
      <c r="K78" s="24">
        <f t="shared" si="2"/>
        <v>33078426.82</v>
      </c>
      <c r="L78" s="24">
        <f t="shared" si="3"/>
        <v>13181753.09</v>
      </c>
      <c r="M78" s="14"/>
      <c r="N78"/>
      <c r="O78"/>
      <c r="P78"/>
    </row>
    <row r="79" spans="1:16" x14ac:dyDescent="0.2">
      <c r="A79" t="s">
        <v>1038</v>
      </c>
      <c r="B79" s="22" t="s">
        <v>146</v>
      </c>
      <c r="C79" s="13" t="s">
        <v>838</v>
      </c>
      <c r="D79" s="13" t="s">
        <v>828</v>
      </c>
      <c r="E79" s="12" t="s">
        <v>854</v>
      </c>
      <c r="F79" s="13" t="s">
        <v>13</v>
      </c>
      <c r="G79" s="13" t="s">
        <v>13</v>
      </c>
      <c r="H79" s="12" t="s">
        <v>26</v>
      </c>
      <c r="I79" s="25">
        <v>12706926.65</v>
      </c>
      <c r="J79" s="25">
        <v>27757537.844612867</v>
      </c>
      <c r="K79" s="24">
        <f t="shared" si="2"/>
        <v>6883804.6699999999</v>
      </c>
      <c r="L79" s="24">
        <f t="shared" si="3"/>
        <v>2743196.16</v>
      </c>
      <c r="M79" s="14"/>
      <c r="N79"/>
      <c r="O79"/>
      <c r="P79"/>
    </row>
    <row r="80" spans="1:16" x14ac:dyDescent="0.2">
      <c r="A80" t="s">
        <v>1039</v>
      </c>
      <c r="B80" s="22" t="s">
        <v>147</v>
      </c>
      <c r="C80" s="13" t="s">
        <v>837</v>
      </c>
      <c r="D80" s="13" t="s">
        <v>23</v>
      </c>
      <c r="E80" s="12" t="s">
        <v>148</v>
      </c>
      <c r="F80" s="13" t="s">
        <v>149</v>
      </c>
      <c r="G80" s="13" t="s">
        <v>9</v>
      </c>
      <c r="H80" s="12" t="s">
        <v>26</v>
      </c>
      <c r="I80" s="25">
        <v>4567587.04</v>
      </c>
      <c r="J80" s="25">
        <v>4773300.4689971358</v>
      </c>
      <c r="K80" s="24">
        <f t="shared" si="2"/>
        <v>1183767.3899999999</v>
      </c>
      <c r="L80" s="24">
        <f t="shared" si="3"/>
        <v>471731.3</v>
      </c>
      <c r="M80" s="14"/>
      <c r="N80"/>
      <c r="O80"/>
      <c r="P80"/>
    </row>
    <row r="81" spans="1:16" x14ac:dyDescent="0.2">
      <c r="A81" t="s">
        <v>1040</v>
      </c>
      <c r="B81" s="22" t="s">
        <v>150</v>
      </c>
      <c r="C81" s="13" t="s">
        <v>835</v>
      </c>
      <c r="D81" s="13" t="s">
        <v>23</v>
      </c>
      <c r="E81" s="12" t="s">
        <v>855</v>
      </c>
      <c r="F81" s="13" t="s">
        <v>151</v>
      </c>
      <c r="G81" s="13" t="s">
        <v>10</v>
      </c>
      <c r="H81" s="12" t="s">
        <v>26</v>
      </c>
      <c r="I81" s="25">
        <v>913794.31</v>
      </c>
      <c r="J81" s="25">
        <v>954485.22594043473</v>
      </c>
      <c r="K81" s="24">
        <f t="shared" si="2"/>
        <v>236710.11</v>
      </c>
      <c r="L81" s="24">
        <f t="shared" si="3"/>
        <v>94328.98</v>
      </c>
      <c r="M81" s="14"/>
      <c r="N81"/>
      <c r="O81"/>
      <c r="P81"/>
    </row>
    <row r="82" spans="1:16" x14ac:dyDescent="0.2">
      <c r="A82" t="s">
        <v>1041</v>
      </c>
      <c r="B82" s="22" t="s">
        <v>152</v>
      </c>
      <c r="C82" s="13" t="s">
        <v>837</v>
      </c>
      <c r="D82" s="13" t="s">
        <v>23</v>
      </c>
      <c r="E82" s="12" t="s">
        <v>153</v>
      </c>
      <c r="F82" s="13" t="s">
        <v>154</v>
      </c>
      <c r="G82" s="13" t="s">
        <v>12</v>
      </c>
      <c r="H82" s="12" t="s">
        <v>26</v>
      </c>
      <c r="I82" s="25">
        <v>7643519.1400000006</v>
      </c>
      <c r="J82" s="25">
        <v>7983706.4198342226</v>
      </c>
      <c r="K82" s="24">
        <f t="shared" si="2"/>
        <v>1979940.58</v>
      </c>
      <c r="L82" s="24">
        <f t="shared" si="3"/>
        <v>789006.32</v>
      </c>
      <c r="M82" s="14"/>
      <c r="N82"/>
      <c r="O82"/>
      <c r="P82"/>
    </row>
    <row r="83" spans="1:16" x14ac:dyDescent="0.2">
      <c r="A83" t="s">
        <v>1042</v>
      </c>
      <c r="B83" s="22" t="s">
        <v>155</v>
      </c>
      <c r="C83" s="13" t="s">
        <v>835</v>
      </c>
      <c r="D83" s="13" t="s">
        <v>23</v>
      </c>
      <c r="E83" s="12" t="s">
        <v>156</v>
      </c>
      <c r="F83" s="13" t="s">
        <v>157</v>
      </c>
      <c r="G83" s="13" t="s">
        <v>7</v>
      </c>
      <c r="H83" s="12" t="s">
        <v>26</v>
      </c>
      <c r="I83" s="25">
        <v>565777.72</v>
      </c>
      <c r="J83" s="25">
        <v>592100.71170932683</v>
      </c>
      <c r="K83" s="24">
        <f t="shared" si="2"/>
        <v>146839.6</v>
      </c>
      <c r="L83" s="24">
        <f t="shared" si="3"/>
        <v>58515.58</v>
      </c>
      <c r="M83" s="14"/>
      <c r="N83"/>
      <c r="O83"/>
      <c r="P83"/>
    </row>
    <row r="84" spans="1:16" x14ac:dyDescent="0.2">
      <c r="A84" t="s">
        <v>1043</v>
      </c>
      <c r="B84" s="22" t="s">
        <v>158</v>
      </c>
      <c r="C84" s="13" t="s">
        <v>838</v>
      </c>
      <c r="D84" s="13" t="s">
        <v>828</v>
      </c>
      <c r="E84" s="12" t="s">
        <v>856</v>
      </c>
      <c r="F84" s="13" t="s">
        <v>159</v>
      </c>
      <c r="G84" s="13" t="s">
        <v>5</v>
      </c>
      <c r="H84" s="12" t="s">
        <v>26</v>
      </c>
      <c r="I84" s="25">
        <v>5914973.9299999997</v>
      </c>
      <c r="J84" s="25">
        <v>12956621.640070088</v>
      </c>
      <c r="K84" s="24">
        <f t="shared" si="2"/>
        <v>3213211.96</v>
      </c>
      <c r="L84" s="24">
        <f t="shared" si="3"/>
        <v>1280464.97</v>
      </c>
      <c r="M84" s="14"/>
      <c r="N84"/>
      <c r="O84"/>
      <c r="P84"/>
    </row>
    <row r="85" spans="1:16" x14ac:dyDescent="0.2">
      <c r="A85" t="s">
        <v>1044</v>
      </c>
      <c r="B85" s="22" t="s">
        <v>160</v>
      </c>
      <c r="C85" s="13" t="s">
        <v>838</v>
      </c>
      <c r="D85" s="13" t="s">
        <v>828</v>
      </c>
      <c r="E85" s="12" t="s">
        <v>857</v>
      </c>
      <c r="F85" s="13" t="s">
        <v>4</v>
      </c>
      <c r="G85" s="13" t="s">
        <v>4</v>
      </c>
      <c r="H85" s="12" t="s">
        <v>26</v>
      </c>
      <c r="I85" s="25">
        <v>8917360.6199999992</v>
      </c>
      <c r="J85" s="25">
        <v>19505998.032834858</v>
      </c>
      <c r="K85" s="24">
        <f t="shared" si="2"/>
        <v>4837442.03</v>
      </c>
      <c r="L85" s="24">
        <f t="shared" si="3"/>
        <v>1927720.65</v>
      </c>
      <c r="M85" s="14"/>
      <c r="N85"/>
      <c r="O85"/>
      <c r="P85"/>
    </row>
    <row r="86" spans="1:16" x14ac:dyDescent="0.2">
      <c r="A86" t="s">
        <v>1046</v>
      </c>
      <c r="B86" s="22" t="s">
        <v>161</v>
      </c>
      <c r="C86" s="13" t="s">
        <v>838</v>
      </c>
      <c r="D86" s="13" t="s">
        <v>828</v>
      </c>
      <c r="E86" s="12" t="s">
        <v>858</v>
      </c>
      <c r="F86" s="13" t="s">
        <v>50</v>
      </c>
      <c r="G86" s="13" t="s">
        <v>12</v>
      </c>
      <c r="H86" s="12" t="s">
        <v>26</v>
      </c>
      <c r="I86" s="25">
        <v>7678080.96</v>
      </c>
      <c r="J86" s="25">
        <v>16772851.18551613</v>
      </c>
      <c r="K86" s="24">
        <f t="shared" si="2"/>
        <v>4159627.99</v>
      </c>
      <c r="L86" s="24">
        <f t="shared" si="3"/>
        <v>1657611.75</v>
      </c>
      <c r="M86" s="14"/>
      <c r="N86"/>
      <c r="O86"/>
      <c r="P86"/>
    </row>
    <row r="87" spans="1:16" x14ac:dyDescent="0.2">
      <c r="A87" t="s">
        <v>1047</v>
      </c>
      <c r="B87" s="22" t="s">
        <v>162</v>
      </c>
      <c r="C87" s="13" t="s">
        <v>838</v>
      </c>
      <c r="D87" s="13" t="s">
        <v>828</v>
      </c>
      <c r="E87" s="12" t="s">
        <v>859</v>
      </c>
      <c r="F87" s="13" t="s">
        <v>12</v>
      </c>
      <c r="G87" s="13" t="s">
        <v>12</v>
      </c>
      <c r="H87" s="12" t="s">
        <v>26</v>
      </c>
      <c r="I87" s="25">
        <v>7664374.5800000001</v>
      </c>
      <c r="J87" s="25">
        <v>16751447.38351436</v>
      </c>
      <c r="K87" s="24">
        <f t="shared" si="2"/>
        <v>4154319.9</v>
      </c>
      <c r="L87" s="24">
        <f t="shared" si="3"/>
        <v>1655496.48</v>
      </c>
      <c r="M87" s="14"/>
      <c r="N87"/>
      <c r="O87"/>
      <c r="P87"/>
    </row>
    <row r="88" spans="1:16" x14ac:dyDescent="0.2">
      <c r="A88" t="s">
        <v>1051</v>
      </c>
      <c r="B88" s="22" t="s">
        <v>163</v>
      </c>
      <c r="C88" s="13" t="s">
        <v>838</v>
      </c>
      <c r="D88" s="13" t="s">
        <v>828</v>
      </c>
      <c r="E88" s="12" t="s">
        <v>164</v>
      </c>
      <c r="F88" s="13" t="s">
        <v>60</v>
      </c>
      <c r="G88" s="13" t="s">
        <v>2</v>
      </c>
      <c r="H88" s="12" t="s">
        <v>26</v>
      </c>
      <c r="I88" s="25">
        <v>9217262.3599999994</v>
      </c>
      <c r="J88" s="25">
        <v>20112463.01609214</v>
      </c>
      <c r="K88" s="24">
        <f t="shared" si="2"/>
        <v>4987843.9400000004</v>
      </c>
      <c r="L88" s="24">
        <f t="shared" si="3"/>
        <v>1987655.81</v>
      </c>
      <c r="M88" s="14"/>
      <c r="N88"/>
      <c r="O88"/>
      <c r="P88"/>
    </row>
    <row r="89" spans="1:16" x14ac:dyDescent="0.2">
      <c r="A89" t="s">
        <v>1052</v>
      </c>
      <c r="B89" s="22" t="s">
        <v>165</v>
      </c>
      <c r="C89" s="13" t="s">
        <v>838</v>
      </c>
      <c r="D89" s="13" t="s">
        <v>828</v>
      </c>
      <c r="E89" s="12" t="s">
        <v>860</v>
      </c>
      <c r="F89" s="13" t="s">
        <v>13</v>
      </c>
      <c r="G89" s="13" t="s">
        <v>13</v>
      </c>
      <c r="H89" s="12" t="s">
        <v>26</v>
      </c>
      <c r="I89" s="25">
        <v>10612904.26</v>
      </c>
      <c r="J89" s="25">
        <v>23154623.495569628</v>
      </c>
      <c r="K89" s="24">
        <f t="shared" si="2"/>
        <v>5742292.6399999997</v>
      </c>
      <c r="L89" s="24">
        <f t="shared" si="3"/>
        <v>2288303.62</v>
      </c>
      <c r="M89" s="14"/>
      <c r="N89"/>
      <c r="O89"/>
      <c r="P89"/>
    </row>
    <row r="90" spans="1:16" x14ac:dyDescent="0.2">
      <c r="A90" t="s">
        <v>1053</v>
      </c>
      <c r="B90" s="22" t="s">
        <v>166</v>
      </c>
      <c r="C90" s="13" t="s">
        <v>838</v>
      </c>
      <c r="D90" s="13" t="s">
        <v>828</v>
      </c>
      <c r="E90" s="12" t="s">
        <v>167</v>
      </c>
      <c r="F90" s="13" t="s">
        <v>168</v>
      </c>
      <c r="G90" s="13" t="s">
        <v>4</v>
      </c>
      <c r="H90" s="12" t="s">
        <v>26</v>
      </c>
      <c r="I90" s="25">
        <v>10695595.620000001</v>
      </c>
      <c r="J90" s="25">
        <v>23356611.476860411</v>
      </c>
      <c r="K90" s="24">
        <f t="shared" si="2"/>
        <v>5792385.1900000004</v>
      </c>
      <c r="L90" s="24">
        <f t="shared" si="3"/>
        <v>2308265.5</v>
      </c>
      <c r="M90" s="14"/>
      <c r="N90"/>
      <c r="O90"/>
      <c r="P90"/>
    </row>
    <row r="91" spans="1:16" x14ac:dyDescent="0.2">
      <c r="A91" t="s">
        <v>1054</v>
      </c>
      <c r="B91" s="22" t="s">
        <v>169</v>
      </c>
      <c r="C91" s="13" t="s">
        <v>837</v>
      </c>
      <c r="D91" s="13" t="s">
        <v>23</v>
      </c>
      <c r="E91" s="12" t="s">
        <v>170</v>
      </c>
      <c r="F91" s="13" t="s">
        <v>171</v>
      </c>
      <c r="G91" s="13" t="s">
        <v>11</v>
      </c>
      <c r="H91" s="12" t="s">
        <v>26</v>
      </c>
      <c r="I91" s="25">
        <v>9395785.4800000004</v>
      </c>
      <c r="J91" s="25">
        <v>9833860.8187650591</v>
      </c>
      <c r="K91" s="24">
        <f t="shared" si="2"/>
        <v>2438774.56</v>
      </c>
      <c r="L91" s="24">
        <f t="shared" si="3"/>
        <v>971851.66</v>
      </c>
      <c r="M91" s="14"/>
      <c r="N91"/>
      <c r="O91"/>
      <c r="P91"/>
    </row>
    <row r="92" spans="1:16" x14ac:dyDescent="0.2">
      <c r="A92" t="s">
        <v>1055</v>
      </c>
      <c r="B92" s="22" t="s">
        <v>172</v>
      </c>
      <c r="C92" s="13" t="s">
        <v>837</v>
      </c>
      <c r="D92" s="13" t="s">
        <v>23</v>
      </c>
      <c r="E92" s="12" t="s">
        <v>861</v>
      </c>
      <c r="F92" s="13" t="s">
        <v>173</v>
      </c>
      <c r="G92" s="13" t="s">
        <v>10</v>
      </c>
      <c r="H92" s="12" t="s">
        <v>26</v>
      </c>
      <c r="I92" s="25">
        <v>2427139.46</v>
      </c>
      <c r="J92" s="25">
        <v>2542599.1942988932</v>
      </c>
      <c r="K92" s="24">
        <f t="shared" si="2"/>
        <v>630558.67000000004</v>
      </c>
      <c r="L92" s="24">
        <f t="shared" si="3"/>
        <v>251277.63</v>
      </c>
      <c r="M92" s="14"/>
      <c r="N92"/>
      <c r="O92"/>
      <c r="P92"/>
    </row>
    <row r="93" spans="1:16" x14ac:dyDescent="0.2">
      <c r="A93" t="s">
        <v>1057</v>
      </c>
      <c r="B93" s="22" t="s">
        <v>174</v>
      </c>
      <c r="C93" s="13" t="s">
        <v>835</v>
      </c>
      <c r="D93" s="13" t="s">
        <v>23</v>
      </c>
      <c r="E93" s="12" t="s">
        <v>175</v>
      </c>
      <c r="F93" s="13" t="s">
        <v>176</v>
      </c>
      <c r="G93" s="13" t="s">
        <v>10</v>
      </c>
      <c r="H93" s="12" t="s">
        <v>26</v>
      </c>
      <c r="I93" s="25">
        <v>406530.63999999996</v>
      </c>
      <c r="J93" s="25">
        <v>426883.44836339768</v>
      </c>
      <c r="K93" s="24">
        <f t="shared" si="2"/>
        <v>105866.1</v>
      </c>
      <c r="L93" s="24">
        <f t="shared" si="3"/>
        <v>42187.64</v>
      </c>
      <c r="M93" s="14"/>
      <c r="N93"/>
      <c r="O93"/>
      <c r="P93"/>
    </row>
    <row r="94" spans="1:16" x14ac:dyDescent="0.2">
      <c r="A94" t="s">
        <v>1058</v>
      </c>
      <c r="B94" s="22" t="s">
        <v>179</v>
      </c>
      <c r="C94" s="13" t="s">
        <v>837</v>
      </c>
      <c r="D94" s="13" t="s">
        <v>23</v>
      </c>
      <c r="E94" s="12" t="s">
        <v>862</v>
      </c>
      <c r="F94" s="13" t="s">
        <v>180</v>
      </c>
      <c r="G94" s="13" t="s">
        <v>5</v>
      </c>
      <c r="H94" s="12" t="s">
        <v>26</v>
      </c>
      <c r="I94" s="25">
        <v>5715841.1799999997</v>
      </c>
      <c r="J94" s="25">
        <v>5989799.3365932181</v>
      </c>
      <c r="K94" s="24">
        <f t="shared" si="2"/>
        <v>1485456.27</v>
      </c>
      <c r="L94" s="24">
        <f t="shared" si="3"/>
        <v>591954.31999999995</v>
      </c>
      <c r="M94" s="14"/>
      <c r="N94"/>
      <c r="O94"/>
      <c r="P94"/>
    </row>
    <row r="95" spans="1:16" x14ac:dyDescent="0.2">
      <c r="A95" t="s">
        <v>1059</v>
      </c>
      <c r="B95" s="22" t="s">
        <v>181</v>
      </c>
      <c r="C95" s="13" t="s">
        <v>838</v>
      </c>
      <c r="D95" s="13" t="s">
        <v>828</v>
      </c>
      <c r="E95" s="12" t="s">
        <v>182</v>
      </c>
      <c r="F95" s="13" t="s">
        <v>183</v>
      </c>
      <c r="G95" s="13" t="s">
        <v>9</v>
      </c>
      <c r="H95" s="12" t="s">
        <v>26</v>
      </c>
      <c r="I95" s="25">
        <v>2223713.65</v>
      </c>
      <c r="J95" s="25">
        <v>4488653.3840391319</v>
      </c>
      <c r="K95" s="24">
        <f t="shared" si="2"/>
        <v>1113175.57</v>
      </c>
      <c r="L95" s="24">
        <f t="shared" si="3"/>
        <v>443600.46</v>
      </c>
      <c r="M95" s="14"/>
      <c r="N95"/>
      <c r="O95"/>
      <c r="P95"/>
    </row>
    <row r="96" spans="1:16" x14ac:dyDescent="0.2">
      <c r="A96" t="s">
        <v>1060</v>
      </c>
      <c r="B96" s="22" t="s">
        <v>184</v>
      </c>
      <c r="C96" s="13" t="s">
        <v>835</v>
      </c>
      <c r="D96" s="13" t="s">
        <v>23</v>
      </c>
      <c r="E96" s="12" t="s">
        <v>185</v>
      </c>
      <c r="F96" s="13" t="s">
        <v>186</v>
      </c>
      <c r="G96" s="13" t="s">
        <v>10</v>
      </c>
      <c r="H96" s="12" t="s">
        <v>26</v>
      </c>
      <c r="I96" s="25">
        <v>1258519.3599999999</v>
      </c>
      <c r="J96" s="25">
        <v>1318681.9858636709</v>
      </c>
      <c r="K96" s="24">
        <f t="shared" si="2"/>
        <v>327030.06</v>
      </c>
      <c r="L96" s="24">
        <f t="shared" si="3"/>
        <v>130321.48</v>
      </c>
      <c r="M96" s="14"/>
      <c r="N96"/>
      <c r="O96"/>
      <c r="P96"/>
    </row>
    <row r="97" spans="1:16" x14ac:dyDescent="0.2">
      <c r="A97" t="s">
        <v>1061</v>
      </c>
      <c r="B97" s="22" t="s">
        <v>187</v>
      </c>
      <c r="C97" s="13" t="s">
        <v>838</v>
      </c>
      <c r="D97" s="13" t="s">
        <v>863</v>
      </c>
      <c r="E97" s="12" t="s">
        <v>188</v>
      </c>
      <c r="F97" s="13" t="s">
        <v>178</v>
      </c>
      <c r="G97" s="13" t="s">
        <v>8</v>
      </c>
      <c r="H97" s="12" t="s">
        <v>26</v>
      </c>
      <c r="I97" s="25">
        <v>13264001.109999999</v>
      </c>
      <c r="J97" s="25">
        <v>28988868.418977894</v>
      </c>
      <c r="K97" s="24">
        <f t="shared" si="2"/>
        <v>7189171.7800000003</v>
      </c>
      <c r="L97" s="24">
        <f t="shared" si="3"/>
        <v>2864884.95</v>
      </c>
      <c r="M97" s="14"/>
      <c r="N97"/>
      <c r="O97"/>
      <c r="P97"/>
    </row>
    <row r="98" spans="1:16" x14ac:dyDescent="0.2">
      <c r="A98" t="s">
        <v>1062</v>
      </c>
      <c r="B98" s="22" t="s">
        <v>189</v>
      </c>
      <c r="C98" s="13" t="s">
        <v>838</v>
      </c>
      <c r="D98" s="13" t="s">
        <v>828</v>
      </c>
      <c r="E98" s="12" t="s">
        <v>864</v>
      </c>
      <c r="F98" s="13" t="s">
        <v>50</v>
      </c>
      <c r="G98" s="13" t="s">
        <v>12</v>
      </c>
      <c r="H98" s="12" t="s">
        <v>26</v>
      </c>
      <c r="I98" s="25">
        <v>11569570.949999999</v>
      </c>
      <c r="J98" s="25">
        <v>25344103.951550093</v>
      </c>
      <c r="K98" s="24">
        <f t="shared" si="2"/>
        <v>6285278.6900000004</v>
      </c>
      <c r="L98" s="24">
        <f t="shared" si="3"/>
        <v>2504683.56</v>
      </c>
      <c r="M98" s="14"/>
      <c r="N98"/>
      <c r="O98"/>
      <c r="P98"/>
    </row>
    <row r="99" spans="1:16" x14ac:dyDescent="0.2">
      <c r="A99" t="s">
        <v>1063</v>
      </c>
      <c r="B99" s="22" t="s">
        <v>190</v>
      </c>
      <c r="C99" s="13" t="s">
        <v>837</v>
      </c>
      <c r="D99" s="13" t="s">
        <v>23</v>
      </c>
      <c r="E99" s="12" t="s">
        <v>191</v>
      </c>
      <c r="F99" s="13" t="s">
        <v>192</v>
      </c>
      <c r="G99" s="13" t="s">
        <v>8</v>
      </c>
      <c r="H99" s="12" t="s">
        <v>26</v>
      </c>
      <c r="I99" s="25">
        <v>1118152.1299999999</v>
      </c>
      <c r="J99" s="25">
        <v>1167422.6570460731</v>
      </c>
      <c r="K99" s="24">
        <f t="shared" si="2"/>
        <v>289518.09999999998</v>
      </c>
      <c r="L99" s="24">
        <f t="shared" si="3"/>
        <v>115372.96</v>
      </c>
      <c r="M99" s="14"/>
      <c r="N99"/>
      <c r="O99"/>
      <c r="P99"/>
    </row>
    <row r="100" spans="1:16" x14ac:dyDescent="0.2">
      <c r="A100" t="s">
        <v>1064</v>
      </c>
      <c r="B100" s="22" t="s">
        <v>193</v>
      </c>
      <c r="C100" s="13" t="s">
        <v>838</v>
      </c>
      <c r="D100" s="13" t="s">
        <v>828</v>
      </c>
      <c r="E100" s="12" t="s">
        <v>194</v>
      </c>
      <c r="F100" s="13" t="s">
        <v>183</v>
      </c>
      <c r="G100" s="13" t="s">
        <v>9</v>
      </c>
      <c r="H100" s="12" t="s">
        <v>26</v>
      </c>
      <c r="I100" s="25">
        <v>25877073.710000001</v>
      </c>
      <c r="J100" s="25">
        <v>48653724.134813413</v>
      </c>
      <c r="K100" s="24">
        <f t="shared" si="2"/>
        <v>12066010.15</v>
      </c>
      <c r="L100" s="24">
        <f t="shared" si="3"/>
        <v>4808305.04</v>
      </c>
      <c r="M100" s="14"/>
      <c r="N100"/>
      <c r="O100"/>
      <c r="P100"/>
    </row>
    <row r="101" spans="1:16" x14ac:dyDescent="0.2">
      <c r="A101" t="s">
        <v>1065</v>
      </c>
      <c r="B101" s="22" t="s">
        <v>195</v>
      </c>
      <c r="C101" s="13" t="s">
        <v>838</v>
      </c>
      <c r="D101" s="13" t="s">
        <v>828</v>
      </c>
      <c r="E101" s="12" t="s">
        <v>865</v>
      </c>
      <c r="F101" s="13" t="s">
        <v>63</v>
      </c>
      <c r="G101" s="13" t="s">
        <v>4</v>
      </c>
      <c r="H101" s="12" t="s">
        <v>26</v>
      </c>
      <c r="I101" s="25">
        <v>3939991.33</v>
      </c>
      <c r="J101" s="25">
        <v>8635731.7437635604</v>
      </c>
      <c r="K101" s="24">
        <f t="shared" si="2"/>
        <v>2141641.34</v>
      </c>
      <c r="L101" s="24">
        <f t="shared" si="3"/>
        <v>853444.07</v>
      </c>
      <c r="M101" s="14"/>
      <c r="N101"/>
      <c r="O101"/>
      <c r="P101"/>
    </row>
    <row r="102" spans="1:16" x14ac:dyDescent="0.2">
      <c r="A102" t="s">
        <v>1066</v>
      </c>
      <c r="B102" s="22" t="s">
        <v>198</v>
      </c>
      <c r="C102" s="13" t="s">
        <v>835</v>
      </c>
      <c r="D102" s="13" t="s">
        <v>23</v>
      </c>
      <c r="E102" s="12" t="s">
        <v>199</v>
      </c>
      <c r="F102" s="13" t="s">
        <v>200</v>
      </c>
      <c r="G102" s="13" t="s">
        <v>8</v>
      </c>
      <c r="H102" s="12" t="s">
        <v>26</v>
      </c>
      <c r="I102" s="25">
        <v>1579103.77</v>
      </c>
      <c r="J102" s="25">
        <v>1654246.1183379255</v>
      </c>
      <c r="K102" s="24">
        <f t="shared" si="2"/>
        <v>410249.18</v>
      </c>
      <c r="L102" s="24">
        <f t="shared" si="3"/>
        <v>163484.29999999999</v>
      </c>
      <c r="M102" s="14"/>
      <c r="N102"/>
      <c r="O102"/>
      <c r="P102"/>
    </row>
    <row r="103" spans="1:16" x14ac:dyDescent="0.2">
      <c r="A103" t="s">
        <v>1067</v>
      </c>
      <c r="B103" s="22" t="s">
        <v>201</v>
      </c>
      <c r="C103" s="13" t="s">
        <v>838</v>
      </c>
      <c r="D103" s="13" t="s">
        <v>828</v>
      </c>
      <c r="E103" s="12" t="s">
        <v>202</v>
      </c>
      <c r="F103" s="13" t="s">
        <v>12</v>
      </c>
      <c r="G103" s="13" t="s">
        <v>12</v>
      </c>
      <c r="H103" s="12" t="s">
        <v>26</v>
      </c>
      <c r="I103" s="25">
        <v>25058362.170000002</v>
      </c>
      <c r="J103" s="25">
        <v>54775619.828426406</v>
      </c>
      <c r="K103" s="24">
        <f t="shared" si="2"/>
        <v>13584226.01</v>
      </c>
      <c r="L103" s="24">
        <f t="shared" si="3"/>
        <v>5413314.0599999996</v>
      </c>
      <c r="M103" s="14"/>
      <c r="N103"/>
      <c r="O103"/>
      <c r="P103"/>
    </row>
    <row r="104" spans="1:16" x14ac:dyDescent="0.2">
      <c r="A104" t="s">
        <v>1068</v>
      </c>
      <c r="B104" s="22" t="s">
        <v>203</v>
      </c>
      <c r="C104" s="13" t="s">
        <v>838</v>
      </c>
      <c r="D104" s="13" t="s">
        <v>828</v>
      </c>
      <c r="E104" s="12" t="s">
        <v>204</v>
      </c>
      <c r="F104" s="13" t="s">
        <v>5</v>
      </c>
      <c r="G104" s="13" t="s">
        <v>5</v>
      </c>
      <c r="H104" s="12" t="s">
        <v>26</v>
      </c>
      <c r="I104" s="25">
        <v>5272020.88</v>
      </c>
      <c r="J104" s="25">
        <v>11553745.580979403</v>
      </c>
      <c r="K104" s="24">
        <f t="shared" si="2"/>
        <v>2865301.97</v>
      </c>
      <c r="L104" s="24">
        <f t="shared" si="3"/>
        <v>1141822.8400000001</v>
      </c>
      <c r="M104" s="14"/>
      <c r="N104"/>
      <c r="O104"/>
      <c r="P104"/>
    </row>
    <row r="105" spans="1:16" x14ac:dyDescent="0.2">
      <c r="A105" t="s">
        <v>1069</v>
      </c>
      <c r="B105" s="22" t="s">
        <v>205</v>
      </c>
      <c r="C105" s="13" t="s">
        <v>835</v>
      </c>
      <c r="D105" s="13" t="s">
        <v>23</v>
      </c>
      <c r="E105" s="12" t="s">
        <v>206</v>
      </c>
      <c r="F105" s="13" t="s">
        <v>207</v>
      </c>
      <c r="G105" s="13" t="s">
        <v>10</v>
      </c>
      <c r="H105" s="12" t="s">
        <v>26</v>
      </c>
      <c r="I105" s="25">
        <v>3779214.54</v>
      </c>
      <c r="J105" s="25">
        <v>3972894.5086227688</v>
      </c>
      <c r="K105" s="24">
        <f t="shared" si="2"/>
        <v>985268.58</v>
      </c>
      <c r="L105" s="24">
        <f t="shared" si="3"/>
        <v>392629.53</v>
      </c>
      <c r="M105" s="14"/>
      <c r="N105"/>
      <c r="O105"/>
      <c r="P105"/>
    </row>
    <row r="106" spans="1:16" x14ac:dyDescent="0.2">
      <c r="A106" t="s">
        <v>1070</v>
      </c>
      <c r="B106" s="22" t="s">
        <v>208</v>
      </c>
      <c r="C106" s="13" t="s">
        <v>837</v>
      </c>
      <c r="D106" s="13" t="s">
        <v>23</v>
      </c>
      <c r="E106" s="12" t="s">
        <v>209</v>
      </c>
      <c r="F106" s="13" t="s">
        <v>210</v>
      </c>
      <c r="G106" s="13" t="s">
        <v>10</v>
      </c>
      <c r="H106" s="12" t="s">
        <v>26</v>
      </c>
      <c r="I106" s="25">
        <v>2477595.89</v>
      </c>
      <c r="J106" s="25">
        <v>2597943.0604677503</v>
      </c>
      <c r="K106" s="24">
        <f t="shared" si="2"/>
        <v>644283.81999999995</v>
      </c>
      <c r="L106" s="24">
        <f t="shared" si="3"/>
        <v>256747.1</v>
      </c>
      <c r="M106" s="14"/>
      <c r="N106"/>
      <c r="O106"/>
      <c r="P106"/>
    </row>
    <row r="107" spans="1:16" x14ac:dyDescent="0.2">
      <c r="A107" t="s">
        <v>1071</v>
      </c>
      <c r="B107" s="22" t="s">
        <v>211</v>
      </c>
      <c r="C107" s="13" t="s">
        <v>835</v>
      </c>
      <c r="D107" s="13" t="s">
        <v>23</v>
      </c>
      <c r="E107" s="12" t="s">
        <v>212</v>
      </c>
      <c r="F107" s="13" t="s">
        <v>213</v>
      </c>
      <c r="G107" s="13" t="s">
        <v>10</v>
      </c>
      <c r="H107" s="12" t="s">
        <v>26</v>
      </c>
      <c r="I107" s="25">
        <v>671170.94</v>
      </c>
      <c r="J107" s="25">
        <v>703064.0598976966</v>
      </c>
      <c r="K107" s="24">
        <f t="shared" si="2"/>
        <v>174358.25</v>
      </c>
      <c r="L107" s="24">
        <f t="shared" si="3"/>
        <v>69481.759999999995</v>
      </c>
      <c r="M107" s="14"/>
      <c r="N107"/>
      <c r="O107"/>
      <c r="P107"/>
    </row>
    <row r="108" spans="1:16" x14ac:dyDescent="0.2">
      <c r="A108" t="s">
        <v>1072</v>
      </c>
      <c r="B108" s="22" t="s">
        <v>214</v>
      </c>
      <c r="C108" s="13" t="s">
        <v>837</v>
      </c>
      <c r="D108" s="13" t="s">
        <v>23</v>
      </c>
      <c r="E108" s="12" t="s">
        <v>866</v>
      </c>
      <c r="F108" s="13" t="s">
        <v>215</v>
      </c>
      <c r="G108" s="13" t="s">
        <v>6</v>
      </c>
      <c r="H108" s="12" t="s">
        <v>26</v>
      </c>
      <c r="I108" s="25">
        <v>3783095.53</v>
      </c>
      <c r="J108" s="25">
        <v>3963775.0133806993</v>
      </c>
      <c r="K108" s="24">
        <f t="shared" si="2"/>
        <v>983006.96</v>
      </c>
      <c r="L108" s="24">
        <f t="shared" si="3"/>
        <v>391728.27</v>
      </c>
      <c r="M108" s="14"/>
      <c r="N108"/>
      <c r="O108"/>
      <c r="P108"/>
    </row>
    <row r="109" spans="1:16" x14ac:dyDescent="0.2">
      <c r="A109" t="s">
        <v>1073</v>
      </c>
      <c r="B109" s="22" t="s">
        <v>216</v>
      </c>
      <c r="C109" s="13" t="s">
        <v>838</v>
      </c>
      <c r="D109" s="13" t="s">
        <v>828</v>
      </c>
      <c r="E109" s="12" t="s">
        <v>867</v>
      </c>
      <c r="F109" s="13" t="s">
        <v>60</v>
      </c>
      <c r="G109" s="13" t="s">
        <v>2</v>
      </c>
      <c r="H109" s="12" t="s">
        <v>26</v>
      </c>
      <c r="I109" s="25">
        <v>12017575.82</v>
      </c>
      <c r="J109" s="25">
        <v>26318227.43207163</v>
      </c>
      <c r="K109" s="24">
        <f t="shared" si="2"/>
        <v>6526859.04</v>
      </c>
      <c r="L109" s="24">
        <f t="shared" si="3"/>
        <v>2600953.33</v>
      </c>
      <c r="M109" s="14"/>
      <c r="N109"/>
      <c r="O109"/>
      <c r="P109"/>
    </row>
    <row r="110" spans="1:16" ht="15" customHeight="1" x14ac:dyDescent="0.2">
      <c r="A110" t="s">
        <v>1074</v>
      </c>
      <c r="B110" s="22" t="s">
        <v>217</v>
      </c>
      <c r="C110" s="13" t="s">
        <v>837</v>
      </c>
      <c r="D110" s="13" t="s">
        <v>23</v>
      </c>
      <c r="E110" s="12" t="s">
        <v>218</v>
      </c>
      <c r="F110" s="13" t="s">
        <v>219</v>
      </c>
      <c r="G110" s="13" t="s">
        <v>2</v>
      </c>
      <c r="H110" s="12" t="s">
        <v>26</v>
      </c>
      <c r="I110" s="25">
        <v>4519382.2699999996</v>
      </c>
      <c r="J110" s="25">
        <v>4719073.4623538703</v>
      </c>
      <c r="K110" s="24">
        <f t="shared" si="2"/>
        <v>1170319.22</v>
      </c>
      <c r="L110" s="24">
        <f t="shared" si="3"/>
        <v>466372.21</v>
      </c>
      <c r="M110" s="14"/>
      <c r="N110"/>
      <c r="O110"/>
      <c r="P110"/>
    </row>
    <row r="111" spans="1:16" x14ac:dyDescent="0.2">
      <c r="A111" t="s">
        <v>1075</v>
      </c>
      <c r="B111" s="22" t="s">
        <v>220</v>
      </c>
      <c r="C111" s="13" t="s">
        <v>835</v>
      </c>
      <c r="D111" s="13" t="s">
        <v>23</v>
      </c>
      <c r="E111" s="12" t="s">
        <v>221</v>
      </c>
      <c r="F111" s="13" t="s">
        <v>222</v>
      </c>
      <c r="G111" s="13" t="s">
        <v>10</v>
      </c>
      <c r="H111" s="12" t="s">
        <v>26</v>
      </c>
      <c r="I111" s="25">
        <v>938856.55</v>
      </c>
      <c r="J111" s="25">
        <v>985294.89819511597</v>
      </c>
      <c r="K111" s="24">
        <f t="shared" si="2"/>
        <v>244350.84</v>
      </c>
      <c r="L111" s="24">
        <f t="shared" si="3"/>
        <v>97373.81</v>
      </c>
      <c r="M111" s="14"/>
      <c r="N111"/>
      <c r="O111"/>
      <c r="P111"/>
    </row>
    <row r="112" spans="1:16" x14ac:dyDescent="0.2">
      <c r="A112" t="s">
        <v>1076</v>
      </c>
      <c r="B112" s="22" t="s">
        <v>223</v>
      </c>
      <c r="C112" s="13" t="s">
        <v>835</v>
      </c>
      <c r="D112" s="13" t="s">
        <v>23</v>
      </c>
      <c r="E112" s="12" t="s">
        <v>868</v>
      </c>
      <c r="F112" s="13" t="s">
        <v>224</v>
      </c>
      <c r="G112" s="13" t="s">
        <v>10</v>
      </c>
      <c r="H112" s="12" t="s">
        <v>26</v>
      </c>
      <c r="I112" s="25">
        <v>205762.52</v>
      </c>
      <c r="J112" s="25">
        <v>213877.00623210514</v>
      </c>
      <c r="K112" s="24">
        <f t="shared" si="2"/>
        <v>53041</v>
      </c>
      <c r="L112" s="24">
        <f t="shared" si="3"/>
        <v>21136.84</v>
      </c>
      <c r="M112" s="14"/>
      <c r="N112"/>
      <c r="O112"/>
      <c r="P112"/>
    </row>
    <row r="113" spans="1:16" ht="15.6" customHeight="1" x14ac:dyDescent="0.2">
      <c r="A113" t="s">
        <v>1077</v>
      </c>
      <c r="B113" s="22" t="s">
        <v>225</v>
      </c>
      <c r="C113" s="13" t="s">
        <v>837</v>
      </c>
      <c r="D113" s="13" t="s">
        <v>23</v>
      </c>
      <c r="E113" s="12" t="s">
        <v>486</v>
      </c>
      <c r="F113" s="13" t="s">
        <v>226</v>
      </c>
      <c r="G113" s="13" t="s">
        <v>6</v>
      </c>
      <c r="H113" s="12" t="s">
        <v>26</v>
      </c>
      <c r="I113" s="25">
        <v>3898701.86</v>
      </c>
      <c r="J113" s="25">
        <v>4076520.3193976218</v>
      </c>
      <c r="K113" s="24">
        <f t="shared" si="2"/>
        <v>1010967.53</v>
      </c>
      <c r="L113" s="24">
        <f t="shared" si="3"/>
        <v>402870.56</v>
      </c>
      <c r="M113" s="14"/>
      <c r="N113"/>
      <c r="O113"/>
      <c r="P113"/>
    </row>
    <row r="114" spans="1:16" x14ac:dyDescent="0.2">
      <c r="A114" t="s">
        <v>1078</v>
      </c>
      <c r="B114" s="22" t="s">
        <v>227</v>
      </c>
      <c r="C114" s="13" t="s">
        <v>835</v>
      </c>
      <c r="D114" s="13" t="s">
        <v>23</v>
      </c>
      <c r="E114" s="12" t="s">
        <v>228</v>
      </c>
      <c r="F114" s="13" t="s">
        <v>88</v>
      </c>
      <c r="G114" s="13" t="s">
        <v>10</v>
      </c>
      <c r="H114" s="12" t="s">
        <v>26</v>
      </c>
      <c r="I114" s="25">
        <v>1673370.57</v>
      </c>
      <c r="J114" s="25">
        <v>1753200.9156658426</v>
      </c>
      <c r="K114" s="24">
        <f t="shared" si="2"/>
        <v>434789.74</v>
      </c>
      <c r="L114" s="24">
        <f t="shared" si="3"/>
        <v>173263.71</v>
      </c>
      <c r="M114" s="14"/>
      <c r="N114"/>
      <c r="O114"/>
      <c r="P114"/>
    </row>
    <row r="115" spans="1:16" x14ac:dyDescent="0.2">
      <c r="A115" t="s">
        <v>1079</v>
      </c>
      <c r="B115" s="22" t="s">
        <v>229</v>
      </c>
      <c r="C115" s="13" t="s">
        <v>838</v>
      </c>
      <c r="D115" s="13" t="s">
        <v>828</v>
      </c>
      <c r="E115" s="12" t="s">
        <v>230</v>
      </c>
      <c r="F115" s="13" t="s">
        <v>231</v>
      </c>
      <c r="G115" s="13" t="s">
        <v>10</v>
      </c>
      <c r="H115" s="12" t="s">
        <v>26</v>
      </c>
      <c r="I115" s="25">
        <v>5246236.78</v>
      </c>
      <c r="J115" s="25">
        <v>10065887.66157419</v>
      </c>
      <c r="K115" s="24">
        <f t="shared" si="2"/>
        <v>2496316.67</v>
      </c>
      <c r="L115" s="24">
        <f t="shared" si="3"/>
        <v>994782.19</v>
      </c>
      <c r="M115" s="14"/>
      <c r="N115"/>
      <c r="O115"/>
      <c r="P115"/>
    </row>
    <row r="116" spans="1:16" x14ac:dyDescent="0.2">
      <c r="A116" t="s">
        <v>1080</v>
      </c>
      <c r="B116" s="22" t="s">
        <v>232</v>
      </c>
      <c r="C116" s="13" t="s">
        <v>838</v>
      </c>
      <c r="D116" s="13" t="s">
        <v>828</v>
      </c>
      <c r="E116" s="12" t="s">
        <v>233</v>
      </c>
      <c r="F116" s="13" t="s">
        <v>4</v>
      </c>
      <c r="G116" s="13" t="s">
        <v>4</v>
      </c>
      <c r="H116" s="12" t="s">
        <v>26</v>
      </c>
      <c r="I116" s="25">
        <v>2276665.7999999998</v>
      </c>
      <c r="J116" s="25">
        <v>4962753.2026716108</v>
      </c>
      <c r="K116" s="24">
        <f t="shared" si="2"/>
        <v>1230751.22</v>
      </c>
      <c r="L116" s="24">
        <f t="shared" si="3"/>
        <v>490454.36</v>
      </c>
      <c r="M116" s="14"/>
      <c r="N116"/>
      <c r="O116"/>
      <c r="P116"/>
    </row>
    <row r="117" spans="1:16" x14ac:dyDescent="0.2">
      <c r="A117" t="s">
        <v>1081</v>
      </c>
      <c r="B117" s="22" t="s">
        <v>234</v>
      </c>
      <c r="C117" s="13" t="s">
        <v>838</v>
      </c>
      <c r="D117" s="13" t="s">
        <v>828</v>
      </c>
      <c r="E117" s="12" t="s">
        <v>869</v>
      </c>
      <c r="F117" s="13" t="s">
        <v>5</v>
      </c>
      <c r="G117" s="13" t="s">
        <v>5</v>
      </c>
      <c r="H117" s="12" t="s">
        <v>26</v>
      </c>
      <c r="I117" s="25">
        <v>9924447.5399999991</v>
      </c>
      <c r="J117" s="25">
        <v>18596039.830975275</v>
      </c>
      <c r="K117" s="24">
        <f t="shared" si="2"/>
        <v>4611774.5199999996</v>
      </c>
      <c r="L117" s="24">
        <f t="shared" si="3"/>
        <v>1837792.15</v>
      </c>
      <c r="M117" s="14"/>
      <c r="N117"/>
      <c r="O117"/>
      <c r="P117"/>
    </row>
    <row r="118" spans="1:16" x14ac:dyDescent="0.2">
      <c r="A118" t="s">
        <v>1082</v>
      </c>
      <c r="B118" s="22" t="s">
        <v>235</v>
      </c>
      <c r="C118" s="13" t="s">
        <v>838</v>
      </c>
      <c r="D118" s="13" t="s">
        <v>828</v>
      </c>
      <c r="E118" s="12" t="s">
        <v>870</v>
      </c>
      <c r="F118" s="13" t="s">
        <v>13</v>
      </c>
      <c r="G118" s="13" t="s">
        <v>13</v>
      </c>
      <c r="H118" s="12" t="s">
        <v>26</v>
      </c>
      <c r="I118" s="25">
        <v>23810863.690000001</v>
      </c>
      <c r="J118" s="25">
        <v>51986998.940590635</v>
      </c>
      <c r="K118" s="24">
        <f t="shared" si="2"/>
        <v>12892654.529999999</v>
      </c>
      <c r="L118" s="24">
        <f t="shared" si="3"/>
        <v>5137722.83</v>
      </c>
      <c r="M118" s="14"/>
      <c r="N118"/>
      <c r="O118"/>
      <c r="P118"/>
    </row>
    <row r="119" spans="1:16" x14ac:dyDescent="0.2">
      <c r="A119" t="s">
        <v>1083</v>
      </c>
      <c r="B119" s="22" t="s">
        <v>236</v>
      </c>
      <c r="C119" s="13" t="s">
        <v>838</v>
      </c>
      <c r="D119" s="13" t="s">
        <v>828</v>
      </c>
      <c r="E119" s="12" t="s">
        <v>237</v>
      </c>
      <c r="F119" s="13" t="s">
        <v>4</v>
      </c>
      <c r="G119" s="13" t="s">
        <v>4</v>
      </c>
      <c r="H119" s="12" t="s">
        <v>26</v>
      </c>
      <c r="I119" s="25">
        <v>25248152.73</v>
      </c>
      <c r="J119" s="25">
        <v>55254944.106107943</v>
      </c>
      <c r="K119" s="24">
        <f t="shared" si="2"/>
        <v>13703097.310000001</v>
      </c>
      <c r="L119" s="24">
        <f t="shared" si="3"/>
        <v>5460684.2800000003</v>
      </c>
      <c r="M119" s="14"/>
      <c r="N119"/>
      <c r="O119"/>
      <c r="P119"/>
    </row>
    <row r="120" spans="1:16" x14ac:dyDescent="0.2">
      <c r="A120" t="s">
        <v>1084</v>
      </c>
      <c r="B120" s="22" t="s">
        <v>238</v>
      </c>
      <c r="C120" s="13" t="s">
        <v>837</v>
      </c>
      <c r="D120" s="13" t="s">
        <v>23</v>
      </c>
      <c r="E120" s="12" t="s">
        <v>239</v>
      </c>
      <c r="F120" s="13" t="s">
        <v>240</v>
      </c>
      <c r="G120" s="13" t="s">
        <v>8</v>
      </c>
      <c r="H120" s="12" t="s">
        <v>26</v>
      </c>
      <c r="I120" s="25">
        <v>1009082.95</v>
      </c>
      <c r="J120" s="25">
        <v>1055761.3829709576</v>
      </c>
      <c r="K120" s="24">
        <f t="shared" si="2"/>
        <v>261826.36</v>
      </c>
      <c r="L120" s="24">
        <f t="shared" si="3"/>
        <v>104337.8</v>
      </c>
      <c r="M120" s="14"/>
      <c r="N120"/>
      <c r="O120"/>
      <c r="P120"/>
    </row>
    <row r="121" spans="1:16" x14ac:dyDescent="0.2">
      <c r="A121" t="s">
        <v>1085</v>
      </c>
      <c r="B121" s="22" t="s">
        <v>241</v>
      </c>
      <c r="C121" s="13" t="s">
        <v>835</v>
      </c>
      <c r="D121" s="13" t="s">
        <v>23</v>
      </c>
      <c r="E121" s="12" t="s">
        <v>242</v>
      </c>
      <c r="F121" s="13" t="s">
        <v>243</v>
      </c>
      <c r="G121" s="13" t="s">
        <v>10</v>
      </c>
      <c r="H121" s="12" t="s">
        <v>26</v>
      </c>
      <c r="I121" s="25">
        <v>624583.02</v>
      </c>
      <c r="J121" s="25">
        <v>652209.75071538577</v>
      </c>
      <c r="K121" s="24">
        <f t="shared" si="2"/>
        <v>161746.5</v>
      </c>
      <c r="L121" s="24">
        <f t="shared" si="3"/>
        <v>64455.98</v>
      </c>
      <c r="M121" s="14"/>
      <c r="N121"/>
      <c r="O121"/>
      <c r="P121"/>
    </row>
    <row r="122" spans="1:16" x14ac:dyDescent="0.2">
      <c r="A122" t="s">
        <v>1086</v>
      </c>
      <c r="B122" s="22" t="s">
        <v>244</v>
      </c>
      <c r="C122" s="13" t="s">
        <v>838</v>
      </c>
      <c r="D122" s="13" t="s">
        <v>828</v>
      </c>
      <c r="E122" s="12" t="s">
        <v>245</v>
      </c>
      <c r="F122" s="15" t="s">
        <v>1</v>
      </c>
      <c r="G122" s="16" t="s">
        <v>1</v>
      </c>
      <c r="H122" s="12" t="s">
        <v>26</v>
      </c>
      <c r="I122" s="25">
        <v>759907.34</v>
      </c>
      <c r="J122" s="25">
        <v>0</v>
      </c>
      <c r="K122" s="24">
        <f t="shared" si="2"/>
        <v>0</v>
      </c>
      <c r="L122" s="24">
        <f t="shared" si="3"/>
        <v>0</v>
      </c>
      <c r="M122" s="14"/>
      <c r="N122"/>
      <c r="O122"/>
      <c r="P122"/>
    </row>
    <row r="123" spans="1:16" x14ac:dyDescent="0.2">
      <c r="A123" t="s">
        <v>1087</v>
      </c>
      <c r="B123" s="22" t="s">
        <v>246</v>
      </c>
      <c r="C123" s="13" t="s">
        <v>838</v>
      </c>
      <c r="D123" s="13" t="s">
        <v>828</v>
      </c>
      <c r="E123" s="12" t="s">
        <v>247</v>
      </c>
      <c r="F123" s="13" t="s">
        <v>248</v>
      </c>
      <c r="G123" s="13" t="s">
        <v>10</v>
      </c>
      <c r="H123" s="12" t="s">
        <v>26</v>
      </c>
      <c r="I123" s="25">
        <v>18880.84</v>
      </c>
      <c r="J123" s="25">
        <v>4531.6121288504146</v>
      </c>
      <c r="K123" s="24">
        <f t="shared" si="2"/>
        <v>1123.83</v>
      </c>
      <c r="L123" s="24">
        <f t="shared" si="3"/>
        <v>447.85</v>
      </c>
      <c r="M123" s="14"/>
      <c r="N123"/>
      <c r="O123"/>
      <c r="P123"/>
    </row>
    <row r="124" spans="1:16" x14ac:dyDescent="0.2">
      <c r="A124" t="s">
        <v>1088</v>
      </c>
      <c r="B124" s="22" t="s">
        <v>249</v>
      </c>
      <c r="C124" s="13" t="s">
        <v>838</v>
      </c>
      <c r="D124" s="13" t="s">
        <v>828</v>
      </c>
      <c r="E124" s="12" t="s">
        <v>250</v>
      </c>
      <c r="F124" s="13" t="s">
        <v>251</v>
      </c>
      <c r="G124" s="13" t="s">
        <v>2</v>
      </c>
      <c r="H124" s="12" t="s">
        <v>26</v>
      </c>
      <c r="I124" s="25">
        <v>12305.86</v>
      </c>
      <c r="J124" s="25">
        <v>17594.793425637999</v>
      </c>
      <c r="K124" s="24">
        <f t="shared" si="2"/>
        <v>4363.47</v>
      </c>
      <c r="L124" s="24">
        <f t="shared" si="3"/>
        <v>1738.84</v>
      </c>
      <c r="M124" s="14"/>
      <c r="N124"/>
      <c r="O124"/>
      <c r="P124"/>
    </row>
    <row r="125" spans="1:16" ht="15" customHeight="1" x14ac:dyDescent="0.2">
      <c r="A125" t="s">
        <v>1089</v>
      </c>
      <c r="B125" s="22" t="s">
        <v>253</v>
      </c>
      <c r="C125" s="13" t="s">
        <v>835</v>
      </c>
      <c r="D125" s="13" t="s">
        <v>23</v>
      </c>
      <c r="E125" s="12" t="s">
        <v>254</v>
      </c>
      <c r="F125" s="13" t="s">
        <v>255</v>
      </c>
      <c r="G125" s="13" t="s">
        <v>10</v>
      </c>
      <c r="H125" s="12" t="s">
        <v>26</v>
      </c>
      <c r="I125" s="25">
        <v>659442.35000000009</v>
      </c>
      <c r="J125" s="25">
        <v>684590.38361104426</v>
      </c>
      <c r="K125" s="24">
        <f t="shared" si="2"/>
        <v>169776.82</v>
      </c>
      <c r="L125" s="24">
        <f t="shared" si="3"/>
        <v>67656.06</v>
      </c>
      <c r="M125" s="14"/>
      <c r="N125"/>
      <c r="O125"/>
      <c r="P125"/>
    </row>
    <row r="126" spans="1:16" x14ac:dyDescent="0.2">
      <c r="A126" t="s">
        <v>1091</v>
      </c>
      <c r="B126" s="22" t="s">
        <v>256</v>
      </c>
      <c r="C126" s="13" t="s">
        <v>835</v>
      </c>
      <c r="D126" s="13" t="s">
        <v>23</v>
      </c>
      <c r="E126" s="12" t="s">
        <v>257</v>
      </c>
      <c r="F126" s="13" t="s">
        <v>258</v>
      </c>
      <c r="G126" s="13" t="s">
        <v>10</v>
      </c>
      <c r="H126" s="12" t="s">
        <v>26</v>
      </c>
      <c r="I126" s="25">
        <v>8191622.2300000004</v>
      </c>
      <c r="J126" s="25">
        <v>8574848.7707166523</v>
      </c>
      <c r="K126" s="24">
        <f t="shared" si="2"/>
        <v>2126542.5</v>
      </c>
      <c r="L126" s="24">
        <f t="shared" si="3"/>
        <v>847427.19</v>
      </c>
      <c r="M126" s="14"/>
      <c r="N126"/>
      <c r="O126"/>
      <c r="P126"/>
    </row>
    <row r="127" spans="1:16" ht="15" customHeight="1" x14ac:dyDescent="0.2">
      <c r="A127" t="s">
        <v>1092</v>
      </c>
      <c r="B127" s="22" t="s">
        <v>259</v>
      </c>
      <c r="C127" s="13" t="s">
        <v>838</v>
      </c>
      <c r="D127" s="13" t="s">
        <v>828</v>
      </c>
      <c r="E127" s="12" t="s">
        <v>871</v>
      </c>
      <c r="F127" s="13" t="s">
        <v>12</v>
      </c>
      <c r="G127" s="13" t="s">
        <v>12</v>
      </c>
      <c r="H127" s="12" t="s">
        <v>26</v>
      </c>
      <c r="I127" s="25">
        <v>7095190.1599999992</v>
      </c>
      <c r="J127" s="25">
        <v>15524998.509476088</v>
      </c>
      <c r="K127" s="24">
        <f t="shared" si="2"/>
        <v>3850163.43</v>
      </c>
      <c r="L127" s="24">
        <f t="shared" si="3"/>
        <v>1534290.13</v>
      </c>
      <c r="M127" s="14"/>
      <c r="N127"/>
      <c r="O127"/>
      <c r="P127"/>
    </row>
    <row r="128" spans="1:16" ht="15.6" customHeight="1" x14ac:dyDescent="0.2">
      <c r="A128" t="s">
        <v>1093</v>
      </c>
      <c r="B128" s="22" t="s">
        <v>260</v>
      </c>
      <c r="C128" s="13" t="s">
        <v>835</v>
      </c>
      <c r="D128" s="13" t="s">
        <v>23</v>
      </c>
      <c r="E128" s="12" t="s">
        <v>261</v>
      </c>
      <c r="F128" s="13" t="s">
        <v>262</v>
      </c>
      <c r="G128" s="13" t="s">
        <v>9</v>
      </c>
      <c r="H128" s="12" t="s">
        <v>26</v>
      </c>
      <c r="I128" s="25">
        <v>176004.31</v>
      </c>
      <c r="J128" s="25">
        <v>183668.04429760508</v>
      </c>
      <c r="K128" s="24">
        <f t="shared" si="2"/>
        <v>45549.25</v>
      </c>
      <c r="L128" s="24">
        <f t="shared" si="3"/>
        <v>18151.38</v>
      </c>
      <c r="M128" s="14"/>
      <c r="N128"/>
      <c r="O128"/>
      <c r="P128"/>
    </row>
    <row r="129" spans="1:16" x14ac:dyDescent="0.2">
      <c r="A129" t="s">
        <v>1094</v>
      </c>
      <c r="B129" s="22" t="s">
        <v>263</v>
      </c>
      <c r="C129" s="13" t="s">
        <v>835</v>
      </c>
      <c r="D129" s="13" t="s">
        <v>23</v>
      </c>
      <c r="E129" s="12" t="s">
        <v>264</v>
      </c>
      <c r="F129" s="13" t="s">
        <v>265</v>
      </c>
      <c r="G129" s="13" t="s">
        <v>10</v>
      </c>
      <c r="H129" s="12" t="s">
        <v>26</v>
      </c>
      <c r="I129" s="25">
        <v>571729.62</v>
      </c>
      <c r="J129" s="25">
        <v>597468.63510209881</v>
      </c>
      <c r="K129" s="24">
        <f t="shared" si="2"/>
        <v>148170.82999999999</v>
      </c>
      <c r="L129" s="24">
        <f t="shared" si="3"/>
        <v>59046.080000000002</v>
      </c>
      <c r="M129" s="14"/>
      <c r="N129"/>
      <c r="O129"/>
      <c r="P129"/>
    </row>
    <row r="130" spans="1:16" x14ac:dyDescent="0.2">
      <c r="A130" t="s">
        <v>1096</v>
      </c>
      <c r="B130" s="22" t="s">
        <v>266</v>
      </c>
      <c r="C130" s="13" t="s">
        <v>835</v>
      </c>
      <c r="D130" s="13" t="s">
        <v>23</v>
      </c>
      <c r="E130" s="12" t="s">
        <v>267</v>
      </c>
      <c r="F130" s="13" t="s">
        <v>268</v>
      </c>
      <c r="G130" s="13" t="s">
        <v>10</v>
      </c>
      <c r="H130" s="12" t="s">
        <v>26</v>
      </c>
      <c r="I130" s="25">
        <v>631754.61</v>
      </c>
      <c r="J130" s="25">
        <v>661477.3141638519</v>
      </c>
      <c r="K130" s="24">
        <f t="shared" si="2"/>
        <v>164044.82999999999</v>
      </c>
      <c r="L130" s="24">
        <f t="shared" si="3"/>
        <v>65371.86</v>
      </c>
      <c r="M130" s="14"/>
      <c r="N130"/>
      <c r="O130"/>
      <c r="P130"/>
    </row>
    <row r="131" spans="1:16" x14ac:dyDescent="0.2">
      <c r="A131" t="s">
        <v>1097</v>
      </c>
      <c r="B131" s="22" t="s">
        <v>269</v>
      </c>
      <c r="C131" s="13" t="s">
        <v>872</v>
      </c>
      <c r="D131" s="13" t="s">
        <v>828</v>
      </c>
      <c r="E131" s="12" t="s">
        <v>873</v>
      </c>
      <c r="F131" s="13" t="s">
        <v>11</v>
      </c>
      <c r="G131" s="13" t="s">
        <v>11</v>
      </c>
      <c r="H131" s="12" t="s">
        <v>26</v>
      </c>
      <c r="I131" s="25">
        <v>55910395.619999997</v>
      </c>
      <c r="J131" s="25">
        <v>122346752.10652186</v>
      </c>
      <c r="K131" s="24">
        <f t="shared" si="2"/>
        <v>30341709.27</v>
      </c>
      <c r="L131" s="24">
        <f t="shared" si="3"/>
        <v>12091171.140000001</v>
      </c>
      <c r="M131" s="14"/>
      <c r="N131"/>
      <c r="O131"/>
      <c r="P131"/>
    </row>
    <row r="132" spans="1:16" x14ac:dyDescent="0.2">
      <c r="A132" t="s">
        <v>1098</v>
      </c>
      <c r="B132" s="22" t="s">
        <v>270</v>
      </c>
      <c r="C132" s="13" t="s">
        <v>838</v>
      </c>
      <c r="D132" s="13" t="s">
        <v>828</v>
      </c>
      <c r="E132" s="12" t="s">
        <v>874</v>
      </c>
      <c r="F132" s="13" t="s">
        <v>2</v>
      </c>
      <c r="G132" s="13" t="s">
        <v>2</v>
      </c>
      <c r="H132" s="12" t="s">
        <v>26</v>
      </c>
      <c r="I132" s="25">
        <v>9189273.7799999993</v>
      </c>
      <c r="J132" s="25">
        <v>20029592.595667459</v>
      </c>
      <c r="K132" s="24">
        <f t="shared" ref="K132:K195" si="4">ROUND(((J132/J$1)*N$1),2)</f>
        <v>4967292.2699999996</v>
      </c>
      <c r="L132" s="24">
        <f t="shared" ref="L132:L195" si="5">ROUND(K132*P$1,2)</f>
        <v>1979465.97</v>
      </c>
      <c r="M132" s="14"/>
      <c r="N132"/>
      <c r="O132"/>
      <c r="P132"/>
    </row>
    <row r="133" spans="1:16" x14ac:dyDescent="0.2">
      <c r="A133" t="s">
        <v>1101</v>
      </c>
      <c r="B133" s="22" t="s">
        <v>271</v>
      </c>
      <c r="C133" s="13" t="s">
        <v>835</v>
      </c>
      <c r="D133" s="13" t="s">
        <v>23</v>
      </c>
      <c r="E133" s="12" t="s">
        <v>272</v>
      </c>
      <c r="F133" s="13" t="s">
        <v>273</v>
      </c>
      <c r="G133" s="13" t="s">
        <v>10</v>
      </c>
      <c r="H133" s="12" t="s">
        <v>26</v>
      </c>
      <c r="I133" s="25">
        <v>806316.17999999993</v>
      </c>
      <c r="J133" s="25">
        <v>843597.88400101056</v>
      </c>
      <c r="K133" s="24">
        <f t="shared" si="4"/>
        <v>209210.31</v>
      </c>
      <c r="L133" s="24">
        <f t="shared" si="5"/>
        <v>83370.31</v>
      </c>
      <c r="M133" s="14"/>
      <c r="N133"/>
      <c r="O133"/>
      <c r="P133"/>
    </row>
    <row r="134" spans="1:16" x14ac:dyDescent="0.2">
      <c r="A134" t="s">
        <v>1102</v>
      </c>
      <c r="B134" s="22" t="s">
        <v>274</v>
      </c>
      <c r="C134" s="13" t="s">
        <v>835</v>
      </c>
      <c r="D134" s="13" t="s">
        <v>23</v>
      </c>
      <c r="E134" s="12" t="s">
        <v>275</v>
      </c>
      <c r="F134" s="13" t="s">
        <v>276</v>
      </c>
      <c r="G134" s="13" t="s">
        <v>10</v>
      </c>
      <c r="H134" s="12" t="s">
        <v>26</v>
      </c>
      <c r="I134" s="25">
        <v>5411416.75</v>
      </c>
      <c r="J134" s="25">
        <v>5672345.3166757729</v>
      </c>
      <c r="K134" s="24">
        <f t="shared" si="4"/>
        <v>1406728.41</v>
      </c>
      <c r="L134" s="24">
        <f t="shared" si="5"/>
        <v>560581.27</v>
      </c>
      <c r="M134" s="14"/>
      <c r="N134"/>
      <c r="O134"/>
      <c r="P134"/>
    </row>
    <row r="135" spans="1:16" x14ac:dyDescent="0.2">
      <c r="A135" t="s">
        <v>1104</v>
      </c>
      <c r="B135" s="22" t="s">
        <v>277</v>
      </c>
      <c r="C135" s="13" t="s">
        <v>835</v>
      </c>
      <c r="D135" s="13" t="s">
        <v>23</v>
      </c>
      <c r="E135" s="12" t="s">
        <v>278</v>
      </c>
      <c r="F135" s="13" t="s">
        <v>279</v>
      </c>
      <c r="G135" s="13" t="s">
        <v>8</v>
      </c>
      <c r="H135" s="12" t="s">
        <v>26</v>
      </c>
      <c r="I135" s="25">
        <v>1710488.3900000001</v>
      </c>
      <c r="J135" s="25">
        <v>1789383.4912284473</v>
      </c>
      <c r="K135" s="24">
        <f t="shared" si="4"/>
        <v>443762.93</v>
      </c>
      <c r="L135" s="24">
        <f t="shared" si="5"/>
        <v>176839.53</v>
      </c>
      <c r="M135" s="14"/>
      <c r="N135"/>
      <c r="O135"/>
      <c r="P135"/>
    </row>
    <row r="136" spans="1:16" x14ac:dyDescent="0.2">
      <c r="A136" t="s">
        <v>1105</v>
      </c>
      <c r="B136" s="22" t="s">
        <v>280</v>
      </c>
      <c r="C136" s="13" t="s">
        <v>835</v>
      </c>
      <c r="D136" s="13" t="s">
        <v>23</v>
      </c>
      <c r="E136" s="12" t="s">
        <v>281</v>
      </c>
      <c r="F136" s="13" t="s">
        <v>282</v>
      </c>
      <c r="G136" s="13" t="s">
        <v>10</v>
      </c>
      <c r="H136" s="12" t="s">
        <v>26</v>
      </c>
      <c r="I136" s="25">
        <v>649165.66999999993</v>
      </c>
      <c r="J136" s="25">
        <v>679313.72974213888</v>
      </c>
      <c r="K136" s="24">
        <f t="shared" si="4"/>
        <v>168468.22</v>
      </c>
      <c r="L136" s="24">
        <f t="shared" si="5"/>
        <v>67134.59</v>
      </c>
      <c r="M136" s="14"/>
      <c r="N136"/>
      <c r="O136"/>
      <c r="P136"/>
    </row>
    <row r="137" spans="1:16" x14ac:dyDescent="0.2">
      <c r="A137" t="s">
        <v>1108</v>
      </c>
      <c r="B137" s="22" t="s">
        <v>283</v>
      </c>
      <c r="C137" s="13" t="s">
        <v>837</v>
      </c>
      <c r="D137" s="13" t="s">
        <v>23</v>
      </c>
      <c r="E137" s="12" t="s">
        <v>284</v>
      </c>
      <c r="F137" s="13" t="s">
        <v>285</v>
      </c>
      <c r="G137" s="13" t="s">
        <v>8</v>
      </c>
      <c r="H137" s="12" t="s">
        <v>26</v>
      </c>
      <c r="I137" s="25">
        <v>4450312.43</v>
      </c>
      <c r="J137" s="25">
        <v>4661194.5057256864</v>
      </c>
      <c r="K137" s="24">
        <f t="shared" si="4"/>
        <v>1155965.3700000001</v>
      </c>
      <c r="L137" s="24">
        <f t="shared" si="5"/>
        <v>460652.2</v>
      </c>
      <c r="M137" s="14"/>
      <c r="N137"/>
      <c r="O137"/>
      <c r="P137"/>
    </row>
    <row r="138" spans="1:16" x14ac:dyDescent="0.2">
      <c r="A138" t="s">
        <v>1109</v>
      </c>
      <c r="B138" s="22" t="s">
        <v>286</v>
      </c>
      <c r="C138" s="13" t="s">
        <v>835</v>
      </c>
      <c r="D138" s="13" t="s">
        <v>23</v>
      </c>
      <c r="E138" s="12" t="s">
        <v>287</v>
      </c>
      <c r="F138" s="13" t="s">
        <v>151</v>
      </c>
      <c r="G138" s="13" t="s">
        <v>10</v>
      </c>
      <c r="H138" s="12" t="s">
        <v>26</v>
      </c>
      <c r="I138" s="25">
        <v>549932.88</v>
      </c>
      <c r="J138" s="25">
        <v>571847.94732893258</v>
      </c>
      <c r="K138" s="24">
        <f t="shared" si="4"/>
        <v>141816.95999999999</v>
      </c>
      <c r="L138" s="24">
        <f t="shared" si="5"/>
        <v>56514.06</v>
      </c>
      <c r="M138" s="14"/>
      <c r="N138"/>
      <c r="O138"/>
      <c r="P138"/>
    </row>
    <row r="139" spans="1:16" x14ac:dyDescent="0.2">
      <c r="A139" t="s">
        <v>1110</v>
      </c>
      <c r="B139" s="22" t="s">
        <v>288</v>
      </c>
      <c r="C139" s="13" t="s">
        <v>835</v>
      </c>
      <c r="D139" s="13" t="s">
        <v>23</v>
      </c>
      <c r="E139" s="12" t="s">
        <v>289</v>
      </c>
      <c r="F139" s="13" t="s">
        <v>290</v>
      </c>
      <c r="G139" s="13" t="s">
        <v>10</v>
      </c>
      <c r="H139" s="12" t="s">
        <v>26</v>
      </c>
      <c r="I139" s="25">
        <v>462580.95</v>
      </c>
      <c r="J139" s="25">
        <v>482195.72395755531</v>
      </c>
      <c r="K139" s="24">
        <f t="shared" si="4"/>
        <v>119583.42</v>
      </c>
      <c r="L139" s="24">
        <f t="shared" si="5"/>
        <v>47653.99</v>
      </c>
      <c r="M139" s="14"/>
      <c r="N139"/>
      <c r="O139"/>
      <c r="P139"/>
    </row>
    <row r="140" spans="1:16" x14ac:dyDescent="0.2">
      <c r="A140" t="s">
        <v>1111</v>
      </c>
      <c r="B140" s="22" t="s">
        <v>291</v>
      </c>
      <c r="C140" s="13" t="s">
        <v>838</v>
      </c>
      <c r="D140" s="13" t="s">
        <v>828</v>
      </c>
      <c r="E140" s="12" t="s">
        <v>292</v>
      </c>
      <c r="F140" s="13" t="s">
        <v>4</v>
      </c>
      <c r="G140" s="13" t="s">
        <v>4</v>
      </c>
      <c r="H140" s="12" t="s">
        <v>26</v>
      </c>
      <c r="I140" s="25">
        <v>15130187.25</v>
      </c>
      <c r="J140" s="25">
        <v>33030480.139551245</v>
      </c>
      <c r="K140" s="24">
        <f t="shared" si="4"/>
        <v>8191482.0700000003</v>
      </c>
      <c r="L140" s="24">
        <f t="shared" si="5"/>
        <v>3264305.6</v>
      </c>
      <c r="M140" s="14"/>
      <c r="N140"/>
      <c r="O140"/>
      <c r="P140"/>
    </row>
    <row r="141" spans="1:16" x14ac:dyDescent="0.2">
      <c r="A141" t="s">
        <v>1112</v>
      </c>
      <c r="B141" s="22" t="s">
        <v>293</v>
      </c>
      <c r="C141" s="13" t="s">
        <v>835</v>
      </c>
      <c r="D141" s="13" t="s">
        <v>23</v>
      </c>
      <c r="E141" s="12" t="s">
        <v>294</v>
      </c>
      <c r="F141" s="13" t="s">
        <v>295</v>
      </c>
      <c r="G141" s="13" t="s">
        <v>8</v>
      </c>
      <c r="H141" s="12" t="s">
        <v>26</v>
      </c>
      <c r="I141" s="25">
        <v>1354061.62</v>
      </c>
      <c r="J141" s="25">
        <v>1417602.4621362088</v>
      </c>
      <c r="K141" s="24">
        <f t="shared" si="4"/>
        <v>351562.11</v>
      </c>
      <c r="L141" s="24">
        <f t="shared" si="5"/>
        <v>140097.5</v>
      </c>
      <c r="M141" s="14"/>
      <c r="N141"/>
      <c r="O141"/>
      <c r="P141"/>
    </row>
    <row r="142" spans="1:16" ht="15" customHeight="1" x14ac:dyDescent="0.2">
      <c r="A142" t="s">
        <v>1114</v>
      </c>
      <c r="B142" s="22" t="s">
        <v>296</v>
      </c>
      <c r="C142" s="13" t="s">
        <v>837</v>
      </c>
      <c r="D142" s="13" t="s">
        <v>23</v>
      </c>
      <c r="E142" s="12" t="s">
        <v>297</v>
      </c>
      <c r="F142" s="13" t="s">
        <v>298</v>
      </c>
      <c r="G142" s="13" t="s">
        <v>9</v>
      </c>
      <c r="H142" s="12" t="s">
        <v>26</v>
      </c>
      <c r="I142" s="25">
        <v>4290229.2300000004</v>
      </c>
      <c r="J142" s="25">
        <v>4497353.382089654</v>
      </c>
      <c r="K142" s="24">
        <f t="shared" si="4"/>
        <v>1115333.1499999999</v>
      </c>
      <c r="L142" s="24">
        <f t="shared" si="5"/>
        <v>444460.26</v>
      </c>
      <c r="M142" s="14"/>
      <c r="N142"/>
      <c r="O142"/>
      <c r="P142"/>
    </row>
    <row r="143" spans="1:16" x14ac:dyDescent="0.2">
      <c r="A143" t="s">
        <v>1115</v>
      </c>
      <c r="B143" s="22" t="s">
        <v>299</v>
      </c>
      <c r="C143" s="13" t="s">
        <v>838</v>
      </c>
      <c r="D143" s="13" t="s">
        <v>828</v>
      </c>
      <c r="E143" s="12" t="s">
        <v>300</v>
      </c>
      <c r="F143" s="13" t="s">
        <v>301</v>
      </c>
      <c r="G143" s="13" t="s">
        <v>2</v>
      </c>
      <c r="H143" s="12" t="s">
        <v>26</v>
      </c>
      <c r="I143" s="25">
        <v>1063290.06</v>
      </c>
      <c r="J143" s="25">
        <v>2325631.7718198374</v>
      </c>
      <c r="K143" s="24">
        <f t="shared" si="4"/>
        <v>576751.26</v>
      </c>
      <c r="L143" s="24">
        <f t="shared" si="5"/>
        <v>229835.38</v>
      </c>
      <c r="M143" s="14"/>
      <c r="N143"/>
      <c r="O143"/>
      <c r="P143"/>
    </row>
    <row r="144" spans="1:16" x14ac:dyDescent="0.2">
      <c r="A144" t="s">
        <v>1116</v>
      </c>
      <c r="B144" s="22" t="s">
        <v>302</v>
      </c>
      <c r="C144" s="13" t="s">
        <v>838</v>
      </c>
      <c r="D144" s="13" t="s">
        <v>828</v>
      </c>
      <c r="E144" s="12" t="s">
        <v>875</v>
      </c>
      <c r="F144" s="13" t="s">
        <v>4</v>
      </c>
      <c r="G144" s="13" t="s">
        <v>4</v>
      </c>
      <c r="H144" s="12" t="s">
        <v>26</v>
      </c>
      <c r="I144" s="25">
        <v>34180.9</v>
      </c>
      <c r="J144" s="25">
        <v>0</v>
      </c>
      <c r="K144" s="24">
        <f t="shared" si="4"/>
        <v>0</v>
      </c>
      <c r="L144" s="24">
        <f t="shared" si="5"/>
        <v>0</v>
      </c>
      <c r="M144" s="14"/>
      <c r="N144"/>
      <c r="O144"/>
      <c r="P144"/>
    </row>
    <row r="145" spans="1:16" x14ac:dyDescent="0.2">
      <c r="A145" t="s">
        <v>1117</v>
      </c>
      <c r="B145" s="22" t="s">
        <v>303</v>
      </c>
      <c r="C145" s="13" t="s">
        <v>835</v>
      </c>
      <c r="D145" s="13" t="s">
        <v>23</v>
      </c>
      <c r="E145" s="12" t="s">
        <v>876</v>
      </c>
      <c r="F145" s="13" t="s">
        <v>304</v>
      </c>
      <c r="G145" s="13" t="s">
        <v>7</v>
      </c>
      <c r="H145" s="12" t="s">
        <v>26</v>
      </c>
      <c r="I145" s="25">
        <v>399436.19999999995</v>
      </c>
      <c r="J145" s="25">
        <v>418481.21062258363</v>
      </c>
      <c r="K145" s="24">
        <f t="shared" si="4"/>
        <v>103782.36</v>
      </c>
      <c r="L145" s="24">
        <f t="shared" si="5"/>
        <v>41357.269999999997</v>
      </c>
      <c r="M145" s="14"/>
      <c r="N145"/>
      <c r="O145"/>
      <c r="P145"/>
    </row>
    <row r="146" spans="1:16" x14ac:dyDescent="0.2">
      <c r="A146" t="s">
        <v>1118</v>
      </c>
      <c r="B146" s="22" t="s">
        <v>305</v>
      </c>
      <c r="C146" s="13" t="s">
        <v>877</v>
      </c>
      <c r="D146" s="13" t="s">
        <v>828</v>
      </c>
      <c r="E146" s="12" t="s">
        <v>306</v>
      </c>
      <c r="F146" s="13" t="s">
        <v>12</v>
      </c>
      <c r="G146" s="13" t="s">
        <v>12</v>
      </c>
      <c r="H146" s="12" t="s">
        <v>26</v>
      </c>
      <c r="I146" s="25">
        <v>207940579.94</v>
      </c>
      <c r="J146" s="25">
        <v>255583439.09480906</v>
      </c>
      <c r="K146" s="24">
        <f t="shared" si="4"/>
        <v>63384097.009999998</v>
      </c>
      <c r="L146" s="24">
        <f t="shared" si="5"/>
        <v>25258562.66</v>
      </c>
      <c r="M146" s="14"/>
      <c r="N146"/>
      <c r="O146"/>
      <c r="P146"/>
    </row>
    <row r="147" spans="1:16" x14ac:dyDescent="0.2">
      <c r="A147" t="s">
        <v>1119</v>
      </c>
      <c r="B147" s="22" t="s">
        <v>307</v>
      </c>
      <c r="C147" s="13" t="s">
        <v>838</v>
      </c>
      <c r="D147" s="13" t="s">
        <v>828</v>
      </c>
      <c r="E147" s="12" t="s">
        <v>392</v>
      </c>
      <c r="F147" s="13" t="s">
        <v>2</v>
      </c>
      <c r="G147" s="13" t="s">
        <v>2</v>
      </c>
      <c r="H147" s="12" t="s">
        <v>26</v>
      </c>
      <c r="I147" s="25">
        <v>11921292.899999999</v>
      </c>
      <c r="J147" s="25">
        <v>26066033.050287753</v>
      </c>
      <c r="K147" s="24">
        <f t="shared" si="4"/>
        <v>6464315.4199999999</v>
      </c>
      <c r="L147" s="24">
        <f t="shared" si="5"/>
        <v>2576029.69</v>
      </c>
      <c r="M147" s="14"/>
      <c r="N147"/>
      <c r="O147"/>
      <c r="P147"/>
    </row>
    <row r="148" spans="1:16" x14ac:dyDescent="0.2">
      <c r="A148" t="s">
        <v>1120</v>
      </c>
      <c r="B148" s="22" t="s">
        <v>308</v>
      </c>
      <c r="C148" s="13" t="s">
        <v>837</v>
      </c>
      <c r="D148" s="13" t="s">
        <v>23</v>
      </c>
      <c r="E148" s="12" t="s">
        <v>309</v>
      </c>
      <c r="F148" s="13" t="s">
        <v>310</v>
      </c>
      <c r="G148" s="13" t="s">
        <v>10</v>
      </c>
      <c r="H148" s="12" t="s">
        <v>26</v>
      </c>
      <c r="I148" s="25">
        <v>470333.64</v>
      </c>
      <c r="J148" s="25">
        <v>491516.31887001928</v>
      </c>
      <c r="K148" s="24">
        <f t="shared" si="4"/>
        <v>121894.9</v>
      </c>
      <c r="L148" s="24">
        <f t="shared" si="5"/>
        <v>48575.12</v>
      </c>
      <c r="M148" s="14"/>
      <c r="N148"/>
      <c r="O148"/>
      <c r="P148"/>
    </row>
    <row r="149" spans="1:16" x14ac:dyDescent="0.2">
      <c r="A149" t="s">
        <v>1121</v>
      </c>
      <c r="B149" s="22" t="s">
        <v>311</v>
      </c>
      <c r="C149" s="13" t="s">
        <v>838</v>
      </c>
      <c r="D149" s="13" t="s">
        <v>828</v>
      </c>
      <c r="E149" s="12" t="s">
        <v>878</v>
      </c>
      <c r="F149" s="13" t="s">
        <v>12</v>
      </c>
      <c r="G149" s="13" t="s">
        <v>12</v>
      </c>
      <c r="H149" s="12" t="s">
        <v>26</v>
      </c>
      <c r="I149" s="25">
        <v>5077631.03</v>
      </c>
      <c r="J149" s="25">
        <v>11094382.309498191</v>
      </c>
      <c r="K149" s="24">
        <f t="shared" si="4"/>
        <v>2751380.95</v>
      </c>
      <c r="L149" s="24">
        <f t="shared" si="5"/>
        <v>1096425.31</v>
      </c>
      <c r="M149" s="14"/>
      <c r="N149"/>
      <c r="O149"/>
      <c r="P149"/>
    </row>
    <row r="150" spans="1:16" ht="15.6" customHeight="1" x14ac:dyDescent="0.2">
      <c r="A150" t="s">
        <v>1122</v>
      </c>
      <c r="B150" s="22" t="s">
        <v>312</v>
      </c>
      <c r="C150" s="13" t="s">
        <v>837</v>
      </c>
      <c r="D150" s="13" t="s">
        <v>23</v>
      </c>
      <c r="E150" s="12" t="s">
        <v>879</v>
      </c>
      <c r="F150" s="13" t="s">
        <v>313</v>
      </c>
      <c r="G150" s="13" t="s">
        <v>7</v>
      </c>
      <c r="H150" s="12" t="s">
        <v>26</v>
      </c>
      <c r="I150" s="25">
        <v>2124692.61</v>
      </c>
      <c r="J150" s="25">
        <v>2212359.9764253017</v>
      </c>
      <c r="K150" s="24">
        <f t="shared" si="4"/>
        <v>548660.12</v>
      </c>
      <c r="L150" s="24">
        <f t="shared" si="5"/>
        <v>218641.06</v>
      </c>
      <c r="M150" s="14"/>
      <c r="N150"/>
      <c r="O150"/>
      <c r="P150"/>
    </row>
    <row r="151" spans="1:16" x14ac:dyDescent="0.2">
      <c r="A151" t="s">
        <v>1123</v>
      </c>
      <c r="B151" s="22" t="s">
        <v>314</v>
      </c>
      <c r="C151" s="13" t="s">
        <v>838</v>
      </c>
      <c r="D151" s="13" t="s">
        <v>828</v>
      </c>
      <c r="E151" s="12" t="s">
        <v>315</v>
      </c>
      <c r="F151" s="13" t="s">
        <v>316</v>
      </c>
      <c r="G151" s="13" t="s">
        <v>8</v>
      </c>
      <c r="H151" s="12" t="s">
        <v>26</v>
      </c>
      <c r="I151" s="25">
        <v>11816388.83</v>
      </c>
      <c r="J151" s="25">
        <v>25785892.056939494</v>
      </c>
      <c r="K151" s="24">
        <f t="shared" si="4"/>
        <v>6394841.1100000003</v>
      </c>
      <c r="L151" s="24">
        <f t="shared" si="5"/>
        <v>2548344.1800000002</v>
      </c>
      <c r="M151" s="14"/>
      <c r="N151"/>
      <c r="O151"/>
      <c r="P151"/>
    </row>
    <row r="152" spans="1:16" x14ac:dyDescent="0.2">
      <c r="A152" t="s">
        <v>1124</v>
      </c>
      <c r="B152" s="22" t="s">
        <v>317</v>
      </c>
      <c r="C152" s="13" t="s">
        <v>837</v>
      </c>
      <c r="D152" s="13" t="s">
        <v>23</v>
      </c>
      <c r="E152" s="12" t="s">
        <v>318</v>
      </c>
      <c r="F152" s="13" t="s">
        <v>319</v>
      </c>
      <c r="G152" s="13" t="s">
        <v>10</v>
      </c>
      <c r="H152" s="12" t="s">
        <v>26</v>
      </c>
      <c r="I152" s="25">
        <v>10148740.440000001</v>
      </c>
      <c r="J152" s="25">
        <v>10656460.044304628</v>
      </c>
      <c r="K152" s="24">
        <f t="shared" si="4"/>
        <v>2642777.25</v>
      </c>
      <c r="L152" s="24">
        <f t="shared" si="5"/>
        <v>1053146.73</v>
      </c>
      <c r="M152" s="14"/>
      <c r="N152"/>
      <c r="O152"/>
      <c r="P152"/>
    </row>
    <row r="153" spans="1:16" x14ac:dyDescent="0.2">
      <c r="A153" t="s">
        <v>1125</v>
      </c>
      <c r="B153" s="22" t="s">
        <v>320</v>
      </c>
      <c r="C153" s="13" t="s">
        <v>877</v>
      </c>
      <c r="D153" s="13" t="s">
        <v>828</v>
      </c>
      <c r="E153" s="12" t="s">
        <v>321</v>
      </c>
      <c r="F153" s="13" t="s">
        <v>2</v>
      </c>
      <c r="G153" s="13" t="s">
        <v>2</v>
      </c>
      <c r="H153" s="12" t="s">
        <v>26</v>
      </c>
      <c r="I153" s="25">
        <v>504948125.13999999</v>
      </c>
      <c r="J153" s="25">
        <v>649417901.35647941</v>
      </c>
      <c r="K153" s="24">
        <f t="shared" si="4"/>
        <v>161054125.44</v>
      </c>
      <c r="L153" s="24">
        <f t="shared" si="5"/>
        <v>64180068.990000002</v>
      </c>
      <c r="M153" s="14"/>
      <c r="N153"/>
      <c r="O153"/>
      <c r="P153"/>
    </row>
    <row r="154" spans="1:16" x14ac:dyDescent="0.2">
      <c r="A154" t="s">
        <v>1126</v>
      </c>
      <c r="B154" s="22" t="s">
        <v>322</v>
      </c>
      <c r="C154" s="13" t="s">
        <v>835</v>
      </c>
      <c r="D154" s="13" t="s">
        <v>23</v>
      </c>
      <c r="E154" s="12" t="s">
        <v>323</v>
      </c>
      <c r="F154" s="13" t="s">
        <v>324</v>
      </c>
      <c r="G154" s="13" t="s">
        <v>10</v>
      </c>
      <c r="H154" s="12" t="s">
        <v>26</v>
      </c>
      <c r="I154" s="25">
        <v>2318761.71</v>
      </c>
      <c r="J154" s="25">
        <v>2421897.4869323024</v>
      </c>
      <c r="K154" s="24">
        <f t="shared" si="4"/>
        <v>600624.93000000005</v>
      </c>
      <c r="L154" s="24">
        <f t="shared" si="5"/>
        <v>239349.03</v>
      </c>
      <c r="M154" s="14"/>
      <c r="N154"/>
      <c r="O154"/>
      <c r="P154"/>
    </row>
    <row r="155" spans="1:16" x14ac:dyDescent="0.2">
      <c r="A155" t="s">
        <v>1127</v>
      </c>
      <c r="B155" s="22" t="s">
        <v>325</v>
      </c>
      <c r="C155" s="13" t="s">
        <v>838</v>
      </c>
      <c r="D155" s="13" t="s">
        <v>828</v>
      </c>
      <c r="E155" s="12" t="s">
        <v>880</v>
      </c>
      <c r="F155" s="13" t="s">
        <v>4</v>
      </c>
      <c r="G155" s="13" t="s">
        <v>4</v>
      </c>
      <c r="H155" s="12" t="s">
        <v>26</v>
      </c>
      <c r="I155" s="25">
        <v>15991142.1</v>
      </c>
      <c r="J155" s="25">
        <v>34872939.306837231</v>
      </c>
      <c r="K155" s="24">
        <f t="shared" si="4"/>
        <v>8648407.6400000006</v>
      </c>
      <c r="L155" s="24">
        <f t="shared" si="5"/>
        <v>3446390.44</v>
      </c>
      <c r="M155" s="14"/>
      <c r="N155"/>
      <c r="O155"/>
      <c r="P155"/>
    </row>
    <row r="156" spans="1:16" x14ac:dyDescent="0.2">
      <c r="A156" t="s">
        <v>1128</v>
      </c>
      <c r="B156" s="22" t="s">
        <v>326</v>
      </c>
      <c r="C156" s="13" t="s">
        <v>837</v>
      </c>
      <c r="D156" s="13" t="s">
        <v>23</v>
      </c>
      <c r="E156" s="12" t="s">
        <v>327</v>
      </c>
      <c r="F156" s="13" t="s">
        <v>328</v>
      </c>
      <c r="G156" s="13" t="s">
        <v>9</v>
      </c>
      <c r="H156" s="12" t="s">
        <v>26</v>
      </c>
      <c r="I156" s="25">
        <v>3051758.0700000003</v>
      </c>
      <c r="J156" s="25">
        <v>3195529.4690104662</v>
      </c>
      <c r="K156" s="24">
        <f t="shared" si="4"/>
        <v>792483.86</v>
      </c>
      <c r="L156" s="24">
        <f t="shared" si="5"/>
        <v>315804.82</v>
      </c>
      <c r="M156" s="14"/>
      <c r="N156"/>
      <c r="O156"/>
      <c r="P156"/>
    </row>
    <row r="157" spans="1:16" x14ac:dyDescent="0.2">
      <c r="A157" t="s">
        <v>1129</v>
      </c>
      <c r="B157" s="22" t="s">
        <v>329</v>
      </c>
      <c r="C157" s="13" t="s">
        <v>872</v>
      </c>
      <c r="D157" s="13" t="s">
        <v>828</v>
      </c>
      <c r="E157" s="12" t="s">
        <v>881</v>
      </c>
      <c r="F157" s="13" t="s">
        <v>168</v>
      </c>
      <c r="G157" s="13" t="s">
        <v>4</v>
      </c>
      <c r="H157" s="12" t="s">
        <v>26</v>
      </c>
      <c r="I157" s="25">
        <v>8627212.1099999994</v>
      </c>
      <c r="J157" s="25">
        <v>13742428.305161022</v>
      </c>
      <c r="K157" s="24">
        <f t="shared" si="4"/>
        <v>3408090.18</v>
      </c>
      <c r="L157" s="24">
        <f t="shared" si="5"/>
        <v>1358123.94</v>
      </c>
      <c r="M157" s="14"/>
      <c r="N157"/>
      <c r="O157"/>
      <c r="P157"/>
    </row>
    <row r="158" spans="1:16" x14ac:dyDescent="0.2">
      <c r="A158" t="s">
        <v>1130</v>
      </c>
      <c r="B158" s="22" t="s">
        <v>330</v>
      </c>
      <c r="C158" s="13" t="s">
        <v>838</v>
      </c>
      <c r="D158" s="13" t="s">
        <v>828</v>
      </c>
      <c r="E158" s="12" t="s">
        <v>331</v>
      </c>
      <c r="F158" s="13" t="s">
        <v>12</v>
      </c>
      <c r="G158" s="13" t="s">
        <v>12</v>
      </c>
      <c r="H158" s="12" t="s">
        <v>26</v>
      </c>
      <c r="I158" s="25">
        <v>2370503</v>
      </c>
      <c r="J158" s="25">
        <v>5187594.2402037075</v>
      </c>
      <c r="K158" s="24">
        <f t="shared" si="4"/>
        <v>1286511.28</v>
      </c>
      <c r="L158" s="24">
        <f t="shared" si="5"/>
        <v>512674.75</v>
      </c>
      <c r="M158" s="14"/>
      <c r="N158"/>
      <c r="O158"/>
      <c r="P158"/>
    </row>
    <row r="159" spans="1:16" x14ac:dyDescent="0.2">
      <c r="A159" t="s">
        <v>1131</v>
      </c>
      <c r="B159" s="22" t="s">
        <v>332</v>
      </c>
      <c r="C159" s="13" t="s">
        <v>835</v>
      </c>
      <c r="D159" s="13" t="s">
        <v>23</v>
      </c>
      <c r="E159" s="12" t="s">
        <v>333</v>
      </c>
      <c r="F159" s="13" t="s">
        <v>334</v>
      </c>
      <c r="G159" s="13" t="s">
        <v>9</v>
      </c>
      <c r="H159" s="12" t="s">
        <v>26</v>
      </c>
      <c r="I159" s="25">
        <v>391907.12</v>
      </c>
      <c r="J159" s="25">
        <v>409636.65829365136</v>
      </c>
      <c r="K159" s="24">
        <f t="shared" si="4"/>
        <v>101588.94</v>
      </c>
      <c r="L159" s="24">
        <f t="shared" si="5"/>
        <v>40483.19</v>
      </c>
      <c r="M159" s="14"/>
      <c r="N159"/>
      <c r="O159"/>
      <c r="P159"/>
    </row>
    <row r="160" spans="1:16" x14ac:dyDescent="0.2">
      <c r="A160" t="s">
        <v>1132</v>
      </c>
      <c r="B160" s="22" t="s">
        <v>335</v>
      </c>
      <c r="C160" s="13" t="s">
        <v>838</v>
      </c>
      <c r="D160" s="13" t="s">
        <v>828</v>
      </c>
      <c r="E160" s="12" t="s">
        <v>882</v>
      </c>
      <c r="F160" s="13" t="s">
        <v>60</v>
      </c>
      <c r="G160" s="13" t="s">
        <v>2</v>
      </c>
      <c r="H160" s="12" t="s">
        <v>26</v>
      </c>
      <c r="I160" s="25">
        <v>23927570.530000001</v>
      </c>
      <c r="J160" s="25">
        <v>52235244.746375397</v>
      </c>
      <c r="K160" s="24">
        <f t="shared" si="4"/>
        <v>12954218.91</v>
      </c>
      <c r="L160" s="24">
        <f t="shared" si="5"/>
        <v>5162256.24</v>
      </c>
      <c r="M160" s="14"/>
      <c r="N160"/>
      <c r="O160"/>
      <c r="P160"/>
    </row>
    <row r="161" spans="1:16" x14ac:dyDescent="0.2">
      <c r="A161" t="s">
        <v>1133</v>
      </c>
      <c r="B161" s="22" t="s">
        <v>336</v>
      </c>
      <c r="C161" s="13" t="s">
        <v>835</v>
      </c>
      <c r="D161" s="13" t="s">
        <v>23</v>
      </c>
      <c r="E161" s="12" t="s">
        <v>883</v>
      </c>
      <c r="F161" s="13" t="s">
        <v>337</v>
      </c>
      <c r="G161" s="13" t="s">
        <v>7</v>
      </c>
      <c r="H161" s="12" t="s">
        <v>26</v>
      </c>
      <c r="I161" s="25">
        <v>693154.85</v>
      </c>
      <c r="J161" s="25">
        <v>724489.66908911441</v>
      </c>
      <c r="K161" s="24">
        <f t="shared" si="4"/>
        <v>179671.75</v>
      </c>
      <c r="L161" s="24">
        <f t="shared" si="5"/>
        <v>71599.19</v>
      </c>
      <c r="M161" s="14"/>
      <c r="N161"/>
      <c r="O161"/>
      <c r="P161"/>
    </row>
    <row r="162" spans="1:16" ht="15" customHeight="1" x14ac:dyDescent="0.2">
      <c r="A162" t="s">
        <v>1134</v>
      </c>
      <c r="B162" s="22" t="s">
        <v>338</v>
      </c>
      <c r="C162" s="13" t="s">
        <v>838</v>
      </c>
      <c r="D162" s="13" t="s">
        <v>828</v>
      </c>
      <c r="E162" s="12" t="s">
        <v>884</v>
      </c>
      <c r="F162" s="13" t="s">
        <v>7</v>
      </c>
      <c r="G162" s="13" t="s">
        <v>7</v>
      </c>
      <c r="H162" s="12" t="s">
        <v>26</v>
      </c>
      <c r="I162" s="25">
        <v>1886042.91</v>
      </c>
      <c r="J162" s="25">
        <v>4173401.9697207296</v>
      </c>
      <c r="K162" s="24">
        <f t="shared" si="4"/>
        <v>1034993.96</v>
      </c>
      <c r="L162" s="24">
        <f t="shared" si="5"/>
        <v>412445.09</v>
      </c>
      <c r="M162" s="14"/>
      <c r="N162"/>
      <c r="O162"/>
      <c r="P162"/>
    </row>
    <row r="163" spans="1:16" x14ac:dyDescent="0.2">
      <c r="A163" t="s">
        <v>1135</v>
      </c>
      <c r="B163" s="22" t="s">
        <v>340</v>
      </c>
      <c r="C163" s="13" t="s">
        <v>835</v>
      </c>
      <c r="D163" s="13" t="s">
        <v>23</v>
      </c>
      <c r="E163" s="12" t="s">
        <v>341</v>
      </c>
      <c r="F163" s="13" t="s">
        <v>66</v>
      </c>
      <c r="G163" s="13" t="s">
        <v>10</v>
      </c>
      <c r="H163" s="12" t="s">
        <v>26</v>
      </c>
      <c r="I163" s="25">
        <v>448639.08</v>
      </c>
      <c r="J163" s="25">
        <v>470212.96851506981</v>
      </c>
      <c r="K163" s="24">
        <f t="shared" si="4"/>
        <v>116611.72</v>
      </c>
      <c r="L163" s="24">
        <f t="shared" si="5"/>
        <v>46469.77</v>
      </c>
      <c r="M163" s="14"/>
      <c r="N163"/>
      <c r="O163"/>
      <c r="P163"/>
    </row>
    <row r="164" spans="1:16" x14ac:dyDescent="0.2">
      <c r="A164" t="s">
        <v>1136</v>
      </c>
      <c r="B164" s="22" t="s">
        <v>342</v>
      </c>
      <c r="C164" s="13" t="s">
        <v>838</v>
      </c>
      <c r="D164" s="13" t="s">
        <v>828</v>
      </c>
      <c r="E164" s="12" t="s">
        <v>885</v>
      </c>
      <c r="F164" s="13" t="s">
        <v>3</v>
      </c>
      <c r="G164" s="13" t="s">
        <v>3</v>
      </c>
      <c r="H164" s="12" t="s">
        <v>26</v>
      </c>
      <c r="I164" s="25">
        <v>4048840.07</v>
      </c>
      <c r="J164" s="25">
        <v>8847123.6356395297</v>
      </c>
      <c r="K164" s="24">
        <f t="shared" si="4"/>
        <v>2194066.0299999998</v>
      </c>
      <c r="L164" s="24">
        <f t="shared" si="5"/>
        <v>874335.31</v>
      </c>
      <c r="M164" s="14"/>
      <c r="N164"/>
      <c r="O164"/>
      <c r="P164"/>
    </row>
    <row r="165" spans="1:16" ht="15" customHeight="1" x14ac:dyDescent="0.2">
      <c r="A165" t="s">
        <v>1137</v>
      </c>
      <c r="B165" s="22" t="s">
        <v>343</v>
      </c>
      <c r="C165" s="13" t="s">
        <v>837</v>
      </c>
      <c r="D165" s="13" t="s">
        <v>23</v>
      </c>
      <c r="E165" s="12" t="s">
        <v>344</v>
      </c>
      <c r="F165" s="13" t="s">
        <v>345</v>
      </c>
      <c r="G165" s="13" t="s">
        <v>9</v>
      </c>
      <c r="H165" s="12" t="s">
        <v>26</v>
      </c>
      <c r="I165" s="25">
        <v>4352321.12</v>
      </c>
      <c r="J165" s="25">
        <v>4561126.2483699378</v>
      </c>
      <c r="K165" s="24">
        <f t="shared" si="4"/>
        <v>1131148.68</v>
      </c>
      <c r="L165" s="24">
        <f t="shared" si="5"/>
        <v>450762.75</v>
      </c>
      <c r="M165" s="14"/>
      <c r="N165"/>
      <c r="O165"/>
      <c r="P165"/>
    </row>
    <row r="166" spans="1:16" ht="15" customHeight="1" x14ac:dyDescent="0.2">
      <c r="A166" t="s">
        <v>1138</v>
      </c>
      <c r="B166" s="22" t="s">
        <v>346</v>
      </c>
      <c r="C166" s="13" t="s">
        <v>835</v>
      </c>
      <c r="D166" s="13" t="s">
        <v>23</v>
      </c>
      <c r="E166" s="12" t="s">
        <v>347</v>
      </c>
      <c r="F166" s="13" t="s">
        <v>348</v>
      </c>
      <c r="G166" s="13" t="s">
        <v>12</v>
      </c>
      <c r="H166" s="12" t="s">
        <v>26</v>
      </c>
      <c r="I166" s="25">
        <v>5851637.2000000002</v>
      </c>
      <c r="J166" s="25">
        <v>6071539.2561073126</v>
      </c>
      <c r="K166" s="24">
        <f t="shared" si="4"/>
        <v>1505727.58</v>
      </c>
      <c r="L166" s="24">
        <f t="shared" si="5"/>
        <v>600032.43999999994</v>
      </c>
      <c r="M166" s="14"/>
      <c r="N166"/>
      <c r="O166"/>
      <c r="P166"/>
    </row>
    <row r="167" spans="1:16" ht="15.6" customHeight="1" x14ac:dyDescent="0.2">
      <c r="A167" t="s">
        <v>1141</v>
      </c>
      <c r="B167" s="22" t="s">
        <v>349</v>
      </c>
      <c r="C167" s="13" t="s">
        <v>838</v>
      </c>
      <c r="D167" s="13" t="s">
        <v>828</v>
      </c>
      <c r="E167" s="12" t="s">
        <v>350</v>
      </c>
      <c r="F167" s="13" t="s">
        <v>12</v>
      </c>
      <c r="G167" s="13" t="s">
        <v>12</v>
      </c>
      <c r="H167" s="12" t="s">
        <v>26</v>
      </c>
      <c r="I167" s="25">
        <v>12622167.4</v>
      </c>
      <c r="J167" s="25">
        <v>27602558.425555825</v>
      </c>
      <c r="K167" s="24">
        <f t="shared" si="4"/>
        <v>6845370.1299999999</v>
      </c>
      <c r="L167" s="24">
        <f t="shared" si="5"/>
        <v>2727880</v>
      </c>
      <c r="M167" s="14"/>
      <c r="N167"/>
      <c r="O167"/>
      <c r="P167"/>
    </row>
    <row r="168" spans="1:16" x14ac:dyDescent="0.2">
      <c r="A168" t="s">
        <v>1142</v>
      </c>
      <c r="B168" s="22" t="s">
        <v>351</v>
      </c>
      <c r="C168" s="13" t="s">
        <v>835</v>
      </c>
      <c r="D168" s="13" t="s">
        <v>23</v>
      </c>
      <c r="E168" s="12" t="s">
        <v>886</v>
      </c>
      <c r="F168" s="13" t="s">
        <v>243</v>
      </c>
      <c r="G168" s="13" t="s">
        <v>10</v>
      </c>
      <c r="H168" s="12" t="s">
        <v>26</v>
      </c>
      <c r="I168" s="25">
        <v>1412627.9700000002</v>
      </c>
      <c r="J168" s="25">
        <v>1474923.9636093648</v>
      </c>
      <c r="K168" s="24">
        <f t="shared" si="4"/>
        <v>365777.7</v>
      </c>
      <c r="L168" s="24">
        <f t="shared" si="5"/>
        <v>145762.41</v>
      </c>
      <c r="M168" s="14"/>
      <c r="N168"/>
      <c r="O168"/>
      <c r="P168"/>
    </row>
    <row r="169" spans="1:16" ht="15" customHeight="1" x14ac:dyDescent="0.2">
      <c r="A169" t="s">
        <v>1143</v>
      </c>
      <c r="B169" s="22" t="s">
        <v>352</v>
      </c>
      <c r="C169" s="13" t="s">
        <v>835</v>
      </c>
      <c r="D169" s="13" t="s">
        <v>23</v>
      </c>
      <c r="E169" s="12" t="s">
        <v>887</v>
      </c>
      <c r="F169" s="13" t="s">
        <v>353</v>
      </c>
      <c r="G169" s="13" t="s">
        <v>7</v>
      </c>
      <c r="H169" s="12" t="s">
        <v>26</v>
      </c>
      <c r="I169" s="25">
        <v>1611904.87</v>
      </c>
      <c r="J169" s="25">
        <v>1683773.9729740417</v>
      </c>
      <c r="K169" s="24">
        <f t="shared" si="4"/>
        <v>417572.02</v>
      </c>
      <c r="L169" s="24">
        <f t="shared" si="5"/>
        <v>166402.45000000001</v>
      </c>
      <c r="M169" s="14"/>
      <c r="N169"/>
      <c r="O169"/>
      <c r="P169"/>
    </row>
    <row r="170" spans="1:16" x14ac:dyDescent="0.2">
      <c r="A170" t="s">
        <v>1144</v>
      </c>
      <c r="B170" s="22" t="s">
        <v>354</v>
      </c>
      <c r="C170" s="13" t="s">
        <v>837</v>
      </c>
      <c r="D170" s="13" t="s">
        <v>23</v>
      </c>
      <c r="E170" s="12" t="s">
        <v>355</v>
      </c>
      <c r="F170" s="13" t="s">
        <v>356</v>
      </c>
      <c r="G170" s="13" t="s">
        <v>9</v>
      </c>
      <c r="H170" s="12" t="s">
        <v>26</v>
      </c>
      <c r="I170" s="25">
        <v>704929.85</v>
      </c>
      <c r="J170" s="25">
        <v>736678.91857084376</v>
      </c>
      <c r="K170" s="24">
        <f t="shared" si="4"/>
        <v>182694.65</v>
      </c>
      <c r="L170" s="24">
        <f t="shared" si="5"/>
        <v>72803.820000000007</v>
      </c>
      <c r="M170" s="14"/>
      <c r="N170"/>
      <c r="O170"/>
      <c r="P170"/>
    </row>
    <row r="171" spans="1:16" ht="15.6" customHeight="1" x14ac:dyDescent="0.2">
      <c r="A171" t="s">
        <v>1145</v>
      </c>
      <c r="B171" s="22" t="s">
        <v>357</v>
      </c>
      <c r="C171" s="13" t="s">
        <v>835</v>
      </c>
      <c r="D171" s="13" t="s">
        <v>23</v>
      </c>
      <c r="E171" s="12" t="s">
        <v>358</v>
      </c>
      <c r="F171" s="13" t="s">
        <v>359</v>
      </c>
      <c r="G171" s="13" t="s">
        <v>10</v>
      </c>
      <c r="H171" s="12" t="s">
        <v>26</v>
      </c>
      <c r="I171" s="25">
        <v>1150567.8999999999</v>
      </c>
      <c r="J171" s="25">
        <v>1204059.5123517576</v>
      </c>
      <c r="K171" s="24">
        <f t="shared" si="4"/>
        <v>298603.95</v>
      </c>
      <c r="L171" s="24">
        <f t="shared" si="5"/>
        <v>118993.67</v>
      </c>
      <c r="M171" s="14"/>
      <c r="N171"/>
      <c r="O171"/>
      <c r="P171"/>
    </row>
    <row r="172" spans="1:16" x14ac:dyDescent="0.2">
      <c r="A172" t="s">
        <v>1147</v>
      </c>
      <c r="B172" s="22" t="s">
        <v>360</v>
      </c>
      <c r="C172" s="13" t="s">
        <v>835</v>
      </c>
      <c r="D172" s="13" t="s">
        <v>23</v>
      </c>
      <c r="E172" s="12" t="s">
        <v>361</v>
      </c>
      <c r="F172" s="13" t="s">
        <v>362</v>
      </c>
      <c r="G172" s="13" t="s">
        <v>4</v>
      </c>
      <c r="H172" s="12" t="s">
        <v>26</v>
      </c>
      <c r="I172" s="25">
        <v>1431295.24</v>
      </c>
      <c r="J172" s="25">
        <v>3120924.281169889</v>
      </c>
      <c r="K172" s="24">
        <f t="shared" si="4"/>
        <v>773981.95</v>
      </c>
      <c r="L172" s="24">
        <f t="shared" si="5"/>
        <v>308431.81</v>
      </c>
      <c r="M172" s="14"/>
      <c r="N172"/>
      <c r="O172"/>
      <c r="P172"/>
    </row>
    <row r="173" spans="1:16" x14ac:dyDescent="0.2">
      <c r="A173" t="s">
        <v>1148</v>
      </c>
      <c r="B173" s="22" t="s">
        <v>888</v>
      </c>
      <c r="C173" s="13" t="s">
        <v>837</v>
      </c>
      <c r="D173" s="13" t="s">
        <v>23</v>
      </c>
      <c r="E173" s="12" t="s">
        <v>1354</v>
      </c>
      <c r="F173" s="13" t="s">
        <v>345</v>
      </c>
      <c r="G173" s="13" t="s">
        <v>9</v>
      </c>
      <c r="H173" s="12" t="s">
        <v>26</v>
      </c>
      <c r="I173" s="25">
        <v>8317339.5399999991</v>
      </c>
      <c r="J173" s="25">
        <v>8707185.1623782795</v>
      </c>
      <c r="K173" s="24">
        <f t="shared" si="4"/>
        <v>2159361.62</v>
      </c>
      <c r="L173" s="24">
        <f t="shared" si="5"/>
        <v>860505.61</v>
      </c>
      <c r="M173" s="14"/>
      <c r="N173"/>
      <c r="O173"/>
      <c r="P173"/>
    </row>
    <row r="174" spans="1:16" x14ac:dyDescent="0.2">
      <c r="A174" t="s">
        <v>1149</v>
      </c>
      <c r="B174" s="22" t="s">
        <v>363</v>
      </c>
      <c r="C174" s="13" t="s">
        <v>838</v>
      </c>
      <c r="D174" s="13" t="s">
        <v>828</v>
      </c>
      <c r="E174" s="12" t="s">
        <v>364</v>
      </c>
      <c r="F174" s="13" t="s">
        <v>365</v>
      </c>
      <c r="G174" s="13" t="s">
        <v>12</v>
      </c>
      <c r="H174" s="12" t="s">
        <v>26</v>
      </c>
      <c r="I174" s="25">
        <v>3695881.52</v>
      </c>
      <c r="J174" s="25">
        <v>8078694.0008791583</v>
      </c>
      <c r="K174" s="24">
        <f t="shared" si="4"/>
        <v>2003497.28</v>
      </c>
      <c r="L174" s="24">
        <f t="shared" si="5"/>
        <v>798393.67</v>
      </c>
      <c r="M174" s="14"/>
      <c r="N174"/>
      <c r="O174"/>
      <c r="P174"/>
    </row>
    <row r="175" spans="1:16" x14ac:dyDescent="0.2">
      <c r="A175" t="s">
        <v>1151</v>
      </c>
      <c r="B175" s="22" t="s">
        <v>366</v>
      </c>
      <c r="C175" s="13" t="s">
        <v>872</v>
      </c>
      <c r="D175" s="13" t="s">
        <v>828</v>
      </c>
      <c r="E175" s="12" t="s">
        <v>889</v>
      </c>
      <c r="F175" s="13" t="s">
        <v>251</v>
      </c>
      <c r="G175" s="13" t="s">
        <v>2</v>
      </c>
      <c r="H175" s="12" t="s">
        <v>26</v>
      </c>
      <c r="I175" s="25">
        <v>3058889.71</v>
      </c>
      <c r="J175" s="25">
        <v>5822028.8046590863</v>
      </c>
      <c r="K175" s="24">
        <f t="shared" si="4"/>
        <v>1443849.57</v>
      </c>
      <c r="L175" s="24">
        <f t="shared" si="5"/>
        <v>575374.05000000005</v>
      </c>
      <c r="M175" s="14"/>
      <c r="N175"/>
      <c r="O175"/>
      <c r="P175"/>
    </row>
    <row r="176" spans="1:16" x14ac:dyDescent="0.2">
      <c r="A176" t="s">
        <v>1154</v>
      </c>
      <c r="B176" s="22" t="s">
        <v>367</v>
      </c>
      <c r="C176" s="13" t="s">
        <v>838</v>
      </c>
      <c r="D176" s="13" t="s">
        <v>828</v>
      </c>
      <c r="E176" s="12" t="s">
        <v>890</v>
      </c>
      <c r="F176" s="13" t="s">
        <v>11</v>
      </c>
      <c r="G176" s="13" t="s">
        <v>11</v>
      </c>
      <c r="H176" s="12" t="s">
        <v>26</v>
      </c>
      <c r="I176" s="25">
        <v>2758199.25</v>
      </c>
      <c r="J176" s="25">
        <v>6043237.6250087433</v>
      </c>
      <c r="K176" s="24">
        <f t="shared" si="4"/>
        <v>1498708.84</v>
      </c>
      <c r="L176" s="24">
        <f t="shared" si="5"/>
        <v>597235.47</v>
      </c>
      <c r="M176" s="14"/>
      <c r="N176"/>
      <c r="O176"/>
      <c r="P176"/>
    </row>
    <row r="177" spans="1:16" x14ac:dyDescent="0.2">
      <c r="A177" t="s">
        <v>1155</v>
      </c>
      <c r="B177" s="22" t="s">
        <v>368</v>
      </c>
      <c r="C177" s="13" t="s">
        <v>835</v>
      </c>
      <c r="D177" s="13" t="s">
        <v>23</v>
      </c>
      <c r="E177" s="12" t="s">
        <v>369</v>
      </c>
      <c r="F177" s="13" t="s">
        <v>370</v>
      </c>
      <c r="G177" s="13" t="s">
        <v>10</v>
      </c>
      <c r="H177" s="12" t="s">
        <v>26</v>
      </c>
      <c r="I177" s="25">
        <v>2216574.2599999998</v>
      </c>
      <c r="J177" s="25">
        <v>2320310.2170250374</v>
      </c>
      <c r="K177" s="24">
        <f t="shared" si="4"/>
        <v>575431.52</v>
      </c>
      <c r="L177" s="24">
        <f t="shared" si="5"/>
        <v>229309.46</v>
      </c>
      <c r="M177" s="14"/>
      <c r="N177"/>
      <c r="O177"/>
      <c r="P177"/>
    </row>
    <row r="178" spans="1:16" x14ac:dyDescent="0.2">
      <c r="A178" t="s">
        <v>1156</v>
      </c>
      <c r="B178" s="22" t="s">
        <v>371</v>
      </c>
      <c r="C178" s="13" t="s">
        <v>838</v>
      </c>
      <c r="D178" s="13" t="s">
        <v>828</v>
      </c>
      <c r="E178" s="12" t="s">
        <v>891</v>
      </c>
      <c r="F178" s="13" t="s">
        <v>3</v>
      </c>
      <c r="G178" s="13" t="s">
        <v>3</v>
      </c>
      <c r="H178" s="12" t="s">
        <v>26</v>
      </c>
      <c r="I178" s="25">
        <v>3613134.95</v>
      </c>
      <c r="J178" s="25">
        <v>7904161.4587581214</v>
      </c>
      <c r="K178" s="24">
        <f t="shared" si="4"/>
        <v>1960213.61</v>
      </c>
      <c r="L178" s="24">
        <f t="shared" si="5"/>
        <v>781145.12</v>
      </c>
      <c r="M178" s="14"/>
      <c r="N178"/>
      <c r="O178"/>
      <c r="P178"/>
    </row>
    <row r="179" spans="1:16" x14ac:dyDescent="0.2">
      <c r="A179" t="s">
        <v>1157</v>
      </c>
      <c r="B179" s="22" t="s">
        <v>372</v>
      </c>
      <c r="C179" s="13" t="s">
        <v>835</v>
      </c>
      <c r="D179" s="13" t="s">
        <v>23</v>
      </c>
      <c r="E179" s="12" t="s">
        <v>373</v>
      </c>
      <c r="F179" s="13" t="s">
        <v>374</v>
      </c>
      <c r="G179" s="13" t="s">
        <v>10</v>
      </c>
      <c r="H179" s="12" t="s">
        <v>26</v>
      </c>
      <c r="I179" s="25">
        <v>672805.79</v>
      </c>
      <c r="J179" s="25">
        <v>705185.57648788998</v>
      </c>
      <c r="K179" s="24">
        <f t="shared" si="4"/>
        <v>174884.38</v>
      </c>
      <c r="L179" s="24">
        <f t="shared" si="5"/>
        <v>69691.429999999993</v>
      </c>
      <c r="M179" s="14"/>
      <c r="N179"/>
      <c r="O179"/>
      <c r="P179"/>
    </row>
    <row r="180" spans="1:16" ht="15" customHeight="1" x14ac:dyDescent="0.2">
      <c r="A180" t="s">
        <v>1158</v>
      </c>
      <c r="B180" s="22" t="s">
        <v>766</v>
      </c>
      <c r="C180" s="13" t="s">
        <v>837</v>
      </c>
      <c r="D180" s="13" t="s">
        <v>23</v>
      </c>
      <c r="E180" s="12" t="s">
        <v>892</v>
      </c>
      <c r="F180" s="13" t="s">
        <v>767</v>
      </c>
      <c r="G180" s="13" t="s">
        <v>8</v>
      </c>
      <c r="H180" s="12" t="s">
        <v>26</v>
      </c>
      <c r="I180" s="25">
        <v>1706780.5699999998</v>
      </c>
      <c r="J180" s="25">
        <v>1786916</v>
      </c>
      <c r="K180" s="24">
        <f t="shared" si="4"/>
        <v>443151</v>
      </c>
      <c r="L180" s="24">
        <f t="shared" si="5"/>
        <v>176595.67</v>
      </c>
      <c r="M180" s="14"/>
      <c r="N180"/>
      <c r="O180"/>
      <c r="P180"/>
    </row>
    <row r="181" spans="1:16" x14ac:dyDescent="0.2">
      <c r="A181" t="s">
        <v>1159</v>
      </c>
      <c r="B181" s="22" t="s">
        <v>376</v>
      </c>
      <c r="C181" s="13" t="s">
        <v>837</v>
      </c>
      <c r="D181" s="13" t="s">
        <v>23</v>
      </c>
      <c r="E181" s="12" t="s">
        <v>377</v>
      </c>
      <c r="F181" s="13" t="s">
        <v>378</v>
      </c>
      <c r="G181" s="13" t="s">
        <v>7</v>
      </c>
      <c r="H181" s="12" t="s">
        <v>26</v>
      </c>
      <c r="I181" s="25">
        <v>1322558.6299999999</v>
      </c>
      <c r="J181" s="25">
        <v>1384943.1039453868</v>
      </c>
      <c r="K181" s="24">
        <f t="shared" si="4"/>
        <v>343462.66</v>
      </c>
      <c r="L181" s="24">
        <f t="shared" si="5"/>
        <v>136869.87</v>
      </c>
      <c r="M181" s="14"/>
      <c r="N181"/>
      <c r="O181"/>
      <c r="P181"/>
    </row>
    <row r="182" spans="1:16" x14ac:dyDescent="0.2">
      <c r="A182" t="s">
        <v>1160</v>
      </c>
      <c r="B182" s="22" t="s">
        <v>381</v>
      </c>
      <c r="C182" s="13" t="s">
        <v>877</v>
      </c>
      <c r="D182" s="13" t="s">
        <v>828</v>
      </c>
      <c r="E182" s="12" t="s">
        <v>382</v>
      </c>
      <c r="F182" s="13" t="s">
        <v>4</v>
      </c>
      <c r="G182" s="13" t="s">
        <v>4</v>
      </c>
      <c r="H182" s="12" t="s">
        <v>26</v>
      </c>
      <c r="I182" s="25">
        <v>734478283.97000003</v>
      </c>
      <c r="J182" s="25">
        <v>1008802048.2229056</v>
      </c>
      <c r="K182" s="24">
        <f t="shared" si="4"/>
        <v>250180555.97</v>
      </c>
      <c r="L182" s="24">
        <f t="shared" si="5"/>
        <v>99696951.549999997</v>
      </c>
      <c r="M182" s="14"/>
      <c r="N182"/>
      <c r="O182"/>
      <c r="P182"/>
    </row>
    <row r="183" spans="1:16" x14ac:dyDescent="0.2">
      <c r="A183" t="s">
        <v>1161</v>
      </c>
      <c r="B183" s="22" t="s">
        <v>383</v>
      </c>
      <c r="C183" s="13" t="s">
        <v>837</v>
      </c>
      <c r="D183" s="13" t="s">
        <v>23</v>
      </c>
      <c r="E183" s="12" t="s">
        <v>893</v>
      </c>
      <c r="F183" s="13" t="s">
        <v>384</v>
      </c>
      <c r="G183" s="13" t="s">
        <v>8</v>
      </c>
      <c r="H183" s="12" t="s">
        <v>26</v>
      </c>
      <c r="I183" s="25">
        <v>945937.95</v>
      </c>
      <c r="J183" s="25">
        <v>990848.03942958533</v>
      </c>
      <c r="K183" s="24">
        <f t="shared" si="4"/>
        <v>245728</v>
      </c>
      <c r="L183" s="24">
        <f t="shared" si="5"/>
        <v>97922.61</v>
      </c>
      <c r="M183" s="14"/>
      <c r="N183"/>
      <c r="O183"/>
      <c r="P183"/>
    </row>
    <row r="184" spans="1:16" ht="15" customHeight="1" x14ac:dyDescent="0.2">
      <c r="A184" t="s">
        <v>1163</v>
      </c>
      <c r="B184" s="22" t="s">
        <v>385</v>
      </c>
      <c r="C184" s="13" t="s">
        <v>835</v>
      </c>
      <c r="D184" s="13" t="s">
        <v>23</v>
      </c>
      <c r="E184" s="12" t="s">
        <v>386</v>
      </c>
      <c r="F184" s="13" t="s">
        <v>387</v>
      </c>
      <c r="G184" s="13" t="s">
        <v>7</v>
      </c>
      <c r="H184" s="12" t="s">
        <v>26</v>
      </c>
      <c r="I184" s="25">
        <v>3774728.79</v>
      </c>
      <c r="J184" s="25">
        <v>3964953.9974498805</v>
      </c>
      <c r="K184" s="24">
        <f t="shared" si="4"/>
        <v>983299.35</v>
      </c>
      <c r="L184" s="24">
        <f t="shared" si="5"/>
        <v>391844.79</v>
      </c>
      <c r="M184" s="14"/>
      <c r="N184"/>
      <c r="O184"/>
      <c r="P184"/>
    </row>
    <row r="185" spans="1:16" x14ac:dyDescent="0.2">
      <c r="A185" t="s">
        <v>1164</v>
      </c>
      <c r="B185" s="22" t="s">
        <v>388</v>
      </c>
      <c r="C185" s="13" t="s">
        <v>835</v>
      </c>
      <c r="D185" s="13" t="s">
        <v>23</v>
      </c>
      <c r="E185" s="12" t="s">
        <v>389</v>
      </c>
      <c r="F185" s="13" t="s">
        <v>390</v>
      </c>
      <c r="G185" s="13" t="s">
        <v>8</v>
      </c>
      <c r="H185" s="12" t="s">
        <v>26</v>
      </c>
      <c r="I185" s="25">
        <v>2725130.6799999997</v>
      </c>
      <c r="J185" s="25">
        <v>2859752.3106577867</v>
      </c>
      <c r="K185" s="24">
        <f t="shared" si="4"/>
        <v>709211.91</v>
      </c>
      <c r="L185" s="24">
        <f t="shared" si="5"/>
        <v>282620.95</v>
      </c>
      <c r="M185" s="14"/>
      <c r="N185"/>
      <c r="O185"/>
      <c r="P185"/>
    </row>
    <row r="186" spans="1:16" x14ac:dyDescent="0.2">
      <c r="A186" t="s">
        <v>1165</v>
      </c>
      <c r="B186" s="22" t="s">
        <v>391</v>
      </c>
      <c r="C186" s="13" t="s">
        <v>838</v>
      </c>
      <c r="D186" s="13" t="s">
        <v>828</v>
      </c>
      <c r="E186" s="12" t="s">
        <v>392</v>
      </c>
      <c r="F186" s="13" t="s">
        <v>2</v>
      </c>
      <c r="G186" s="13" t="s">
        <v>2</v>
      </c>
      <c r="H186" s="12" t="s">
        <v>26</v>
      </c>
      <c r="I186" s="25">
        <v>20085118.68</v>
      </c>
      <c r="J186" s="25">
        <v>43843007.511260524</v>
      </c>
      <c r="K186" s="24">
        <f t="shared" si="4"/>
        <v>10872963.640000001</v>
      </c>
      <c r="L186" s="24">
        <f t="shared" si="5"/>
        <v>4332876.01</v>
      </c>
      <c r="M186" s="14"/>
      <c r="N186"/>
      <c r="O186"/>
      <c r="P186"/>
    </row>
    <row r="187" spans="1:16" x14ac:dyDescent="0.2">
      <c r="A187" t="s">
        <v>1166</v>
      </c>
      <c r="B187" s="22" t="s">
        <v>393</v>
      </c>
      <c r="C187" s="13" t="s">
        <v>837</v>
      </c>
      <c r="D187" s="13" t="s">
        <v>23</v>
      </c>
      <c r="E187" s="12" t="s">
        <v>394</v>
      </c>
      <c r="F187" s="13" t="s">
        <v>395</v>
      </c>
      <c r="G187" s="13" t="s">
        <v>8</v>
      </c>
      <c r="H187" s="12" t="s">
        <v>26</v>
      </c>
      <c r="I187" s="25">
        <v>648456.11</v>
      </c>
      <c r="J187" s="25">
        <v>679054.35264091275</v>
      </c>
      <c r="K187" s="24">
        <f t="shared" si="4"/>
        <v>168403.9</v>
      </c>
      <c r="L187" s="24">
        <f t="shared" si="5"/>
        <v>67108.95</v>
      </c>
      <c r="M187" s="14"/>
      <c r="N187"/>
      <c r="O187"/>
      <c r="P187"/>
    </row>
    <row r="188" spans="1:16" x14ac:dyDescent="0.2">
      <c r="A188" t="s">
        <v>1167</v>
      </c>
      <c r="B188" s="22" t="s">
        <v>396</v>
      </c>
      <c r="C188" s="13" t="s">
        <v>835</v>
      </c>
      <c r="D188" s="13" t="s">
        <v>23</v>
      </c>
      <c r="E188" s="12" t="s">
        <v>397</v>
      </c>
      <c r="F188" s="13" t="s">
        <v>86</v>
      </c>
      <c r="G188" s="13" t="s">
        <v>10</v>
      </c>
      <c r="H188" s="12" t="s">
        <v>26</v>
      </c>
      <c r="I188" s="25">
        <v>428785.83999999997</v>
      </c>
      <c r="J188" s="25">
        <v>446181.87895462319</v>
      </c>
      <c r="K188" s="24">
        <f t="shared" si="4"/>
        <v>110652.07</v>
      </c>
      <c r="L188" s="24">
        <f t="shared" si="5"/>
        <v>44094.85</v>
      </c>
      <c r="M188" s="14"/>
      <c r="N188"/>
      <c r="O188"/>
      <c r="P188"/>
    </row>
    <row r="189" spans="1:16" x14ac:dyDescent="0.2">
      <c r="A189" t="s">
        <v>1168</v>
      </c>
      <c r="B189" s="22" t="s">
        <v>398</v>
      </c>
      <c r="C189" s="13" t="s">
        <v>838</v>
      </c>
      <c r="D189" s="13" t="s">
        <v>828</v>
      </c>
      <c r="E189" s="12" t="s">
        <v>399</v>
      </c>
      <c r="F189" s="13" t="s">
        <v>5</v>
      </c>
      <c r="G189" s="13" t="s">
        <v>5</v>
      </c>
      <c r="H189" s="12" t="s">
        <v>26</v>
      </c>
      <c r="I189" s="25">
        <v>2873017.94</v>
      </c>
      <c r="J189" s="25">
        <v>6272320.3242655639</v>
      </c>
      <c r="K189" s="24">
        <f t="shared" si="4"/>
        <v>1555520.82</v>
      </c>
      <c r="L189" s="24">
        <f t="shared" si="5"/>
        <v>619875.05000000005</v>
      </c>
      <c r="M189" s="14"/>
      <c r="N189"/>
      <c r="O189"/>
      <c r="P189"/>
    </row>
    <row r="190" spans="1:16" x14ac:dyDescent="0.2">
      <c r="A190" t="s">
        <v>1169</v>
      </c>
      <c r="B190" s="22" t="s">
        <v>400</v>
      </c>
      <c r="C190" s="13" t="s">
        <v>838</v>
      </c>
      <c r="D190" s="13" t="s">
        <v>828</v>
      </c>
      <c r="E190" s="12" t="s">
        <v>401</v>
      </c>
      <c r="F190" s="13" t="s">
        <v>12</v>
      </c>
      <c r="G190" s="13" t="s">
        <v>12</v>
      </c>
      <c r="H190" s="12" t="s">
        <v>26</v>
      </c>
      <c r="I190" s="25">
        <v>7944562.7599999998</v>
      </c>
      <c r="J190" s="25">
        <v>17379635.038944446</v>
      </c>
      <c r="K190" s="24">
        <f t="shared" si="4"/>
        <v>4310108.97</v>
      </c>
      <c r="L190" s="24">
        <f t="shared" si="5"/>
        <v>1717578.42</v>
      </c>
      <c r="M190" s="14"/>
      <c r="N190"/>
      <c r="O190"/>
      <c r="P190"/>
    </row>
    <row r="191" spans="1:16" x14ac:dyDescent="0.2">
      <c r="A191" t="s">
        <v>1170</v>
      </c>
      <c r="B191" s="22" t="s">
        <v>402</v>
      </c>
      <c r="C191" s="13" t="s">
        <v>835</v>
      </c>
      <c r="D191" s="13" t="s">
        <v>23</v>
      </c>
      <c r="E191" s="12" t="s">
        <v>403</v>
      </c>
      <c r="F191" s="13" t="s">
        <v>404</v>
      </c>
      <c r="G191" s="13" t="s">
        <v>1</v>
      </c>
      <c r="H191" s="12" t="s">
        <v>26</v>
      </c>
      <c r="I191" s="25">
        <v>372859.32</v>
      </c>
      <c r="J191" s="25">
        <v>388014.85144302226</v>
      </c>
      <c r="K191" s="24">
        <f t="shared" si="4"/>
        <v>96226.78</v>
      </c>
      <c r="L191" s="24">
        <f t="shared" si="5"/>
        <v>38346.370000000003</v>
      </c>
      <c r="M191" s="14"/>
      <c r="N191"/>
      <c r="O191"/>
      <c r="P191"/>
    </row>
    <row r="192" spans="1:16" x14ac:dyDescent="0.2">
      <c r="A192" t="s">
        <v>1171</v>
      </c>
      <c r="B192" s="22" t="s">
        <v>405</v>
      </c>
      <c r="C192" s="13" t="s">
        <v>838</v>
      </c>
      <c r="D192" s="13" t="s">
        <v>828</v>
      </c>
      <c r="E192" s="12" t="s">
        <v>894</v>
      </c>
      <c r="F192" s="13" t="s">
        <v>301</v>
      </c>
      <c r="G192" s="13" t="s">
        <v>2</v>
      </c>
      <c r="H192" s="12" t="s">
        <v>26</v>
      </c>
      <c r="I192" s="25">
        <v>5427197.1900000004</v>
      </c>
      <c r="J192" s="25">
        <v>11844127.492515435</v>
      </c>
      <c r="K192" s="24">
        <f t="shared" si="4"/>
        <v>2937316</v>
      </c>
      <c r="L192" s="24">
        <f t="shared" si="5"/>
        <v>1170520.43</v>
      </c>
      <c r="M192" s="14"/>
      <c r="N192"/>
      <c r="O192"/>
      <c r="P192"/>
    </row>
    <row r="193" spans="1:16" x14ac:dyDescent="0.2">
      <c r="A193" t="s">
        <v>1172</v>
      </c>
      <c r="B193" s="22" t="s">
        <v>406</v>
      </c>
      <c r="C193" s="13" t="s">
        <v>838</v>
      </c>
      <c r="D193" s="13" t="s">
        <v>828</v>
      </c>
      <c r="E193" s="12" t="s">
        <v>138</v>
      </c>
      <c r="F193" s="13" t="s">
        <v>13</v>
      </c>
      <c r="G193" s="13" t="s">
        <v>13</v>
      </c>
      <c r="H193" s="12" t="s">
        <v>26</v>
      </c>
      <c r="I193" s="25">
        <v>26019090.240000002</v>
      </c>
      <c r="J193" s="25">
        <v>57049402.740559056</v>
      </c>
      <c r="K193" s="24">
        <f t="shared" si="4"/>
        <v>14148118.869999999</v>
      </c>
      <c r="L193" s="24">
        <f t="shared" si="5"/>
        <v>5638025.3700000001</v>
      </c>
      <c r="M193" s="14"/>
      <c r="N193"/>
      <c r="O193"/>
      <c r="P193"/>
    </row>
    <row r="194" spans="1:16" x14ac:dyDescent="0.2">
      <c r="A194" t="s">
        <v>1174</v>
      </c>
      <c r="B194" s="22" t="s">
        <v>407</v>
      </c>
      <c r="C194" s="13" t="s">
        <v>837</v>
      </c>
      <c r="D194" s="13" t="s">
        <v>23</v>
      </c>
      <c r="E194" s="12" t="s">
        <v>408</v>
      </c>
      <c r="F194" s="13" t="s">
        <v>409</v>
      </c>
      <c r="G194" s="13" t="s">
        <v>8</v>
      </c>
      <c r="H194" s="12" t="s">
        <v>26</v>
      </c>
      <c r="I194" s="25">
        <v>1539787.33</v>
      </c>
      <c r="J194" s="25">
        <v>1608032.9719268139</v>
      </c>
      <c r="K194" s="24">
        <f t="shared" si="4"/>
        <v>398788.43</v>
      </c>
      <c r="L194" s="24">
        <f t="shared" si="5"/>
        <v>158917.19</v>
      </c>
      <c r="M194" s="14"/>
      <c r="N194"/>
      <c r="O194"/>
      <c r="P194"/>
    </row>
    <row r="195" spans="1:16" x14ac:dyDescent="0.2">
      <c r="A195" t="s">
        <v>1175</v>
      </c>
      <c r="B195" s="22" t="s">
        <v>410</v>
      </c>
      <c r="C195" s="13" t="s">
        <v>835</v>
      </c>
      <c r="D195" s="13" t="s">
        <v>23</v>
      </c>
      <c r="E195" s="12" t="s">
        <v>411</v>
      </c>
      <c r="F195" s="13" t="s">
        <v>200</v>
      </c>
      <c r="G195" s="13" t="s">
        <v>8</v>
      </c>
      <c r="H195" s="12" t="s">
        <v>26</v>
      </c>
      <c r="I195" s="25">
        <v>786772.35</v>
      </c>
      <c r="J195" s="25">
        <v>824359.69570888078</v>
      </c>
      <c r="K195" s="24">
        <f t="shared" si="4"/>
        <v>204439.28</v>
      </c>
      <c r="L195" s="24">
        <f t="shared" si="5"/>
        <v>81469.05</v>
      </c>
      <c r="M195" s="14"/>
      <c r="N195"/>
      <c r="O195"/>
      <c r="P195"/>
    </row>
    <row r="196" spans="1:16" x14ac:dyDescent="0.2">
      <c r="A196" t="s">
        <v>1176</v>
      </c>
      <c r="B196" s="22" t="s">
        <v>412</v>
      </c>
      <c r="C196" s="13" t="s">
        <v>872</v>
      </c>
      <c r="D196" s="13" t="s">
        <v>828</v>
      </c>
      <c r="E196" s="12" t="s">
        <v>413</v>
      </c>
      <c r="F196" s="13" t="s">
        <v>231</v>
      </c>
      <c r="G196" s="13" t="s">
        <v>10</v>
      </c>
      <c r="H196" s="12" t="s">
        <v>26</v>
      </c>
      <c r="I196" s="25">
        <v>19810553.719999999</v>
      </c>
      <c r="J196" s="25">
        <v>43367173.566859588</v>
      </c>
      <c r="K196" s="24">
        <f t="shared" ref="K196:K259" si="6">ROUND(((J196/J$1)*N$1),2)</f>
        <v>10754957.939999999</v>
      </c>
      <c r="L196" s="24">
        <f t="shared" ref="L196:L259" si="7">ROUND(K196*P$1,2)</f>
        <v>4285850.74</v>
      </c>
      <c r="M196" s="14"/>
      <c r="N196"/>
      <c r="O196"/>
      <c r="P196"/>
    </row>
    <row r="197" spans="1:16" x14ac:dyDescent="0.2">
      <c r="A197" t="s">
        <v>1177</v>
      </c>
      <c r="B197" s="22" t="s">
        <v>414</v>
      </c>
      <c r="C197" s="13" t="s">
        <v>837</v>
      </c>
      <c r="D197" s="13" t="s">
        <v>23</v>
      </c>
      <c r="E197" s="12" t="s">
        <v>895</v>
      </c>
      <c r="F197" s="13" t="s">
        <v>86</v>
      </c>
      <c r="G197" s="13" t="s">
        <v>10</v>
      </c>
      <c r="H197" s="12" t="s">
        <v>26</v>
      </c>
      <c r="I197" s="25">
        <v>22606740.600000001</v>
      </c>
      <c r="J197" s="25">
        <v>23647173.425805099</v>
      </c>
      <c r="K197" s="24">
        <f t="shared" si="6"/>
        <v>5864443.8799999999</v>
      </c>
      <c r="L197" s="24">
        <f t="shared" si="7"/>
        <v>2336980.89</v>
      </c>
      <c r="M197" s="14"/>
      <c r="N197"/>
      <c r="O197"/>
      <c r="P197"/>
    </row>
    <row r="198" spans="1:16" x14ac:dyDescent="0.2">
      <c r="A198" t="s">
        <v>1178</v>
      </c>
      <c r="B198" s="22" t="s">
        <v>415</v>
      </c>
      <c r="C198" s="13" t="s">
        <v>877</v>
      </c>
      <c r="D198" s="13" t="s">
        <v>828</v>
      </c>
      <c r="E198" s="12" t="s">
        <v>416</v>
      </c>
      <c r="F198" s="13" t="s">
        <v>1</v>
      </c>
      <c r="G198" s="13" t="s">
        <v>1</v>
      </c>
      <c r="H198" s="12" t="s">
        <v>26</v>
      </c>
      <c r="I198" s="25">
        <v>253346492.70999998</v>
      </c>
      <c r="J198" s="25">
        <v>325950353.65107632</v>
      </c>
      <c r="K198" s="24">
        <f t="shared" si="6"/>
        <v>80834927.760000005</v>
      </c>
      <c r="L198" s="24">
        <f t="shared" si="7"/>
        <v>32212718.710000001</v>
      </c>
      <c r="M198" s="14"/>
      <c r="N198"/>
      <c r="O198"/>
      <c r="P198"/>
    </row>
    <row r="199" spans="1:16" x14ac:dyDescent="0.2">
      <c r="A199" t="s">
        <v>1179</v>
      </c>
      <c r="B199" s="22" t="s">
        <v>417</v>
      </c>
      <c r="C199" s="13" t="s">
        <v>835</v>
      </c>
      <c r="D199" s="13" t="s">
        <v>23</v>
      </c>
      <c r="E199" s="12" t="s">
        <v>418</v>
      </c>
      <c r="F199" s="13" t="s">
        <v>419</v>
      </c>
      <c r="G199" s="13" t="s">
        <v>10</v>
      </c>
      <c r="H199" s="12" t="s">
        <v>26</v>
      </c>
      <c r="I199" s="25">
        <v>911570.37999999989</v>
      </c>
      <c r="J199" s="25">
        <v>955272.91067853093</v>
      </c>
      <c r="K199" s="24">
        <f t="shared" si="6"/>
        <v>236905.45</v>
      </c>
      <c r="L199" s="24">
        <f t="shared" si="7"/>
        <v>94406.82</v>
      </c>
      <c r="M199" s="14"/>
      <c r="N199"/>
      <c r="O199"/>
      <c r="P199"/>
    </row>
    <row r="200" spans="1:16" x14ac:dyDescent="0.2">
      <c r="A200" t="s">
        <v>1180</v>
      </c>
      <c r="B200" s="22" t="s">
        <v>420</v>
      </c>
      <c r="C200" s="13" t="s">
        <v>872</v>
      </c>
      <c r="D200" s="13" t="s">
        <v>828</v>
      </c>
      <c r="E200" s="12" t="s">
        <v>896</v>
      </c>
      <c r="F200" s="13" t="s">
        <v>421</v>
      </c>
      <c r="G200" s="13" t="s">
        <v>10</v>
      </c>
      <c r="H200" s="12" t="s">
        <v>26</v>
      </c>
      <c r="I200" s="25">
        <v>13653275.68</v>
      </c>
      <c r="J200" s="25">
        <v>29866844.512387257</v>
      </c>
      <c r="K200" s="24">
        <f t="shared" si="6"/>
        <v>7406907.8099999996</v>
      </c>
      <c r="L200" s="24">
        <f t="shared" si="7"/>
        <v>2951652.76</v>
      </c>
      <c r="M200" s="14"/>
      <c r="N200"/>
      <c r="O200"/>
      <c r="P200"/>
    </row>
    <row r="201" spans="1:16" x14ac:dyDescent="0.2">
      <c r="A201" t="s">
        <v>1182</v>
      </c>
      <c r="B201" s="22" t="s">
        <v>422</v>
      </c>
      <c r="C201" s="13" t="s">
        <v>835</v>
      </c>
      <c r="D201" s="13" t="s">
        <v>23</v>
      </c>
      <c r="E201" s="12" t="s">
        <v>423</v>
      </c>
      <c r="F201" s="13" t="s">
        <v>424</v>
      </c>
      <c r="G201" s="13" t="s">
        <v>10</v>
      </c>
      <c r="H201" s="12" t="s">
        <v>26</v>
      </c>
      <c r="I201" s="25">
        <v>1610797.2200000002</v>
      </c>
      <c r="J201" s="25">
        <v>1685127.0165304118</v>
      </c>
      <c r="K201" s="24">
        <f t="shared" si="6"/>
        <v>417907.57</v>
      </c>
      <c r="L201" s="24">
        <f t="shared" si="7"/>
        <v>166536.17000000001</v>
      </c>
      <c r="M201" s="14"/>
      <c r="N201"/>
      <c r="O201"/>
      <c r="P201"/>
    </row>
    <row r="202" spans="1:16" x14ac:dyDescent="0.2">
      <c r="A202" t="s">
        <v>1183</v>
      </c>
      <c r="B202" s="22" t="s">
        <v>425</v>
      </c>
      <c r="C202" s="13" t="s">
        <v>835</v>
      </c>
      <c r="D202" s="13" t="s">
        <v>23</v>
      </c>
      <c r="E202" s="12" t="s">
        <v>426</v>
      </c>
      <c r="F202" s="13" t="s">
        <v>427</v>
      </c>
      <c r="G202" s="13" t="s">
        <v>10</v>
      </c>
      <c r="H202" s="12" t="s">
        <v>26</v>
      </c>
      <c r="I202" s="25">
        <v>935463.53</v>
      </c>
      <c r="J202" s="25">
        <v>977945.69648448529</v>
      </c>
      <c r="K202" s="24">
        <f t="shared" si="6"/>
        <v>242528.25</v>
      </c>
      <c r="L202" s="24">
        <f t="shared" si="7"/>
        <v>96647.51</v>
      </c>
      <c r="M202" s="14"/>
      <c r="N202"/>
      <c r="O202"/>
      <c r="P202"/>
    </row>
    <row r="203" spans="1:16" x14ac:dyDescent="0.2">
      <c r="A203" t="s">
        <v>1184</v>
      </c>
      <c r="B203" s="22" t="s">
        <v>428</v>
      </c>
      <c r="C203" s="13" t="s">
        <v>838</v>
      </c>
      <c r="D203" s="13" t="s">
        <v>828</v>
      </c>
      <c r="E203" s="12" t="s">
        <v>429</v>
      </c>
      <c r="F203" s="13" t="s">
        <v>12</v>
      </c>
      <c r="G203" s="13" t="s">
        <v>12</v>
      </c>
      <c r="H203" s="12" t="s">
        <v>26</v>
      </c>
      <c r="I203" s="25">
        <v>9894438.5700000003</v>
      </c>
      <c r="J203" s="25">
        <v>21654713.857285511</v>
      </c>
      <c r="K203" s="24">
        <f t="shared" si="6"/>
        <v>5370318.5499999998</v>
      </c>
      <c r="L203" s="24">
        <f t="shared" si="7"/>
        <v>2140071.94</v>
      </c>
      <c r="M203" s="14"/>
      <c r="N203"/>
      <c r="O203"/>
      <c r="P203"/>
    </row>
    <row r="204" spans="1:16" x14ac:dyDescent="0.2">
      <c r="A204" t="s">
        <v>1185</v>
      </c>
      <c r="B204" s="22" t="s">
        <v>430</v>
      </c>
      <c r="C204" s="13" t="s">
        <v>837</v>
      </c>
      <c r="D204" s="13" t="s">
        <v>23</v>
      </c>
      <c r="E204" s="12" t="s">
        <v>431</v>
      </c>
      <c r="F204" s="13" t="s">
        <v>45</v>
      </c>
      <c r="G204" s="13" t="s">
        <v>13</v>
      </c>
      <c r="H204" s="12" t="s">
        <v>26</v>
      </c>
      <c r="I204" s="25">
        <v>2592269.79</v>
      </c>
      <c r="J204" s="25">
        <v>2706534.0550761363</v>
      </c>
      <c r="K204" s="24">
        <f t="shared" si="6"/>
        <v>671214.14</v>
      </c>
      <c r="L204" s="24">
        <f t="shared" si="7"/>
        <v>267478.83</v>
      </c>
      <c r="M204" s="14"/>
      <c r="N204"/>
      <c r="O204"/>
      <c r="P204"/>
    </row>
    <row r="205" spans="1:16" x14ac:dyDescent="0.2">
      <c r="A205" t="s">
        <v>1186</v>
      </c>
      <c r="B205" s="22" t="s">
        <v>432</v>
      </c>
      <c r="C205" s="13" t="s">
        <v>835</v>
      </c>
      <c r="D205" s="13" t="s">
        <v>23</v>
      </c>
      <c r="E205" s="12" t="s">
        <v>433</v>
      </c>
      <c r="F205" s="13" t="s">
        <v>434</v>
      </c>
      <c r="G205" s="13" t="s">
        <v>10</v>
      </c>
      <c r="H205" s="12" t="s">
        <v>26</v>
      </c>
      <c r="I205" s="25">
        <v>1852688.56</v>
      </c>
      <c r="J205" s="25">
        <v>1939679.0036578125</v>
      </c>
      <c r="K205" s="24">
        <f t="shared" si="6"/>
        <v>481035.87</v>
      </c>
      <c r="L205" s="24">
        <f t="shared" si="7"/>
        <v>191692.79</v>
      </c>
      <c r="M205" s="14"/>
      <c r="N205"/>
      <c r="O205"/>
      <c r="P205"/>
    </row>
    <row r="206" spans="1:16" x14ac:dyDescent="0.2">
      <c r="A206" t="s">
        <v>1187</v>
      </c>
      <c r="B206" s="22" t="s">
        <v>435</v>
      </c>
      <c r="C206" s="13" t="s">
        <v>835</v>
      </c>
      <c r="D206" s="13" t="s">
        <v>23</v>
      </c>
      <c r="E206" s="12" t="s">
        <v>897</v>
      </c>
      <c r="F206" s="13" t="s">
        <v>436</v>
      </c>
      <c r="G206" s="13" t="s">
        <v>10</v>
      </c>
      <c r="H206" s="12" t="s">
        <v>26</v>
      </c>
      <c r="I206" s="25">
        <v>3767608.9</v>
      </c>
      <c r="J206" s="25">
        <v>3948729.3602775573</v>
      </c>
      <c r="K206" s="24">
        <f t="shared" si="6"/>
        <v>979275.68</v>
      </c>
      <c r="L206" s="24">
        <f t="shared" si="7"/>
        <v>390241.36</v>
      </c>
      <c r="M206" s="14"/>
      <c r="N206"/>
      <c r="O206"/>
      <c r="P206"/>
    </row>
    <row r="207" spans="1:16" x14ac:dyDescent="0.2">
      <c r="A207" t="s">
        <v>1188</v>
      </c>
      <c r="B207" s="22" t="s">
        <v>437</v>
      </c>
      <c r="C207" s="13" t="s">
        <v>835</v>
      </c>
      <c r="D207" s="13" t="s">
        <v>23</v>
      </c>
      <c r="E207" s="12" t="s">
        <v>898</v>
      </c>
      <c r="F207" s="13" t="s">
        <v>438</v>
      </c>
      <c r="G207" s="13" t="s">
        <v>5</v>
      </c>
      <c r="H207" s="12" t="s">
        <v>26</v>
      </c>
      <c r="I207" s="25">
        <v>1035092.3</v>
      </c>
      <c r="J207" s="25">
        <v>1078909.1797491463</v>
      </c>
      <c r="K207" s="24">
        <f t="shared" si="6"/>
        <v>267566.96000000002</v>
      </c>
      <c r="L207" s="24">
        <f t="shared" si="7"/>
        <v>106625.43</v>
      </c>
      <c r="M207" s="14"/>
      <c r="N207"/>
      <c r="O207"/>
      <c r="P207"/>
    </row>
    <row r="208" spans="1:16" x14ac:dyDescent="0.2">
      <c r="A208" t="s">
        <v>1189</v>
      </c>
      <c r="B208" s="22" t="s">
        <v>439</v>
      </c>
      <c r="C208" s="13" t="s">
        <v>835</v>
      </c>
      <c r="D208" s="13" t="s">
        <v>23</v>
      </c>
      <c r="E208" s="12" t="s">
        <v>440</v>
      </c>
      <c r="F208" s="13" t="s">
        <v>441</v>
      </c>
      <c r="G208" s="13" t="s">
        <v>6</v>
      </c>
      <c r="H208" s="12" t="s">
        <v>26</v>
      </c>
      <c r="I208" s="25">
        <v>1177548.8799999999</v>
      </c>
      <c r="J208" s="25">
        <v>1230829.8723572423</v>
      </c>
      <c r="K208" s="24">
        <f t="shared" si="6"/>
        <v>305242.94</v>
      </c>
      <c r="L208" s="24">
        <f t="shared" si="7"/>
        <v>121639.31</v>
      </c>
      <c r="M208" s="14"/>
      <c r="N208"/>
      <c r="O208"/>
      <c r="P208"/>
    </row>
    <row r="209" spans="1:16" x14ac:dyDescent="0.2">
      <c r="A209" s="33" t="s">
        <v>1190</v>
      </c>
      <c r="B209" s="22" t="s">
        <v>442</v>
      </c>
      <c r="C209" s="13" t="s">
        <v>835</v>
      </c>
      <c r="D209" s="13" t="s">
        <v>23</v>
      </c>
      <c r="E209" s="12" t="s">
        <v>443</v>
      </c>
      <c r="F209" s="13" t="s">
        <v>444</v>
      </c>
      <c r="G209" s="13" t="s">
        <v>11</v>
      </c>
      <c r="H209" s="12" t="s">
        <v>26</v>
      </c>
      <c r="I209" s="25">
        <v>1854687.3599999999</v>
      </c>
      <c r="J209" s="25">
        <v>1931040.9146412755</v>
      </c>
      <c r="K209" s="24">
        <f t="shared" si="6"/>
        <v>478893.64</v>
      </c>
      <c r="L209" s="24">
        <f t="shared" si="7"/>
        <v>190839.12</v>
      </c>
      <c r="M209" s="14"/>
      <c r="N209"/>
      <c r="O209"/>
      <c r="P209"/>
    </row>
    <row r="210" spans="1:16" x14ac:dyDescent="0.2">
      <c r="A210" t="s">
        <v>1191</v>
      </c>
      <c r="B210" s="22" t="s">
        <v>445</v>
      </c>
      <c r="C210" s="13" t="s">
        <v>837</v>
      </c>
      <c r="D210" s="13" t="s">
        <v>23</v>
      </c>
      <c r="E210" s="12" t="s">
        <v>446</v>
      </c>
      <c r="F210" s="13" t="s">
        <v>447</v>
      </c>
      <c r="G210" s="13" t="s">
        <v>8</v>
      </c>
      <c r="H210" s="12" t="s">
        <v>26</v>
      </c>
      <c r="I210" s="25">
        <v>3522116.55</v>
      </c>
      <c r="J210" s="25">
        <v>3684196.5892401971</v>
      </c>
      <c r="K210" s="24">
        <f t="shared" si="6"/>
        <v>913672.16</v>
      </c>
      <c r="L210" s="24">
        <f t="shared" si="7"/>
        <v>364098.36</v>
      </c>
      <c r="M210" s="14"/>
      <c r="N210"/>
      <c r="O210"/>
      <c r="P210"/>
    </row>
    <row r="211" spans="1:16" x14ac:dyDescent="0.2">
      <c r="A211" t="s">
        <v>1192</v>
      </c>
      <c r="B211" s="22" t="s">
        <v>448</v>
      </c>
      <c r="C211" s="13" t="s">
        <v>837</v>
      </c>
      <c r="D211" s="13" t="s">
        <v>23</v>
      </c>
      <c r="E211" s="12" t="s">
        <v>899</v>
      </c>
      <c r="F211" s="13" t="s">
        <v>449</v>
      </c>
      <c r="G211" s="13" t="s">
        <v>11</v>
      </c>
      <c r="H211" s="12" t="s">
        <v>26</v>
      </c>
      <c r="I211" s="25">
        <v>6842985.9000000004</v>
      </c>
      <c r="J211" s="25">
        <v>7163900.3031673757</v>
      </c>
      <c r="K211" s="24">
        <f t="shared" si="6"/>
        <v>1776630.57</v>
      </c>
      <c r="L211" s="24">
        <f t="shared" si="7"/>
        <v>707987.28</v>
      </c>
      <c r="M211" s="14"/>
      <c r="N211"/>
      <c r="O211"/>
      <c r="P211"/>
    </row>
    <row r="212" spans="1:16" x14ac:dyDescent="0.2">
      <c r="A212" t="s">
        <v>1307</v>
      </c>
      <c r="B212" s="22" t="s">
        <v>452</v>
      </c>
      <c r="C212" s="13" t="s">
        <v>872</v>
      </c>
      <c r="D212" s="13" t="s">
        <v>828</v>
      </c>
      <c r="E212" s="12" t="s">
        <v>453</v>
      </c>
      <c r="F212" s="13" t="s">
        <v>7</v>
      </c>
      <c r="G212" s="13" t="s">
        <v>7</v>
      </c>
      <c r="H212" s="12" t="s">
        <v>26</v>
      </c>
      <c r="I212" s="25">
        <v>51153</v>
      </c>
      <c r="J212" s="25">
        <v>112446.94702469799</v>
      </c>
      <c r="K212" s="24">
        <f t="shared" si="6"/>
        <v>27886.58</v>
      </c>
      <c r="L212" s="24">
        <f t="shared" si="7"/>
        <v>11112.8</v>
      </c>
      <c r="M212" s="14"/>
      <c r="N212"/>
      <c r="O212"/>
      <c r="P212"/>
    </row>
    <row r="213" spans="1:16" x14ac:dyDescent="0.2">
      <c r="A213" t="s">
        <v>1193</v>
      </c>
      <c r="B213" s="22" t="s">
        <v>454</v>
      </c>
      <c r="C213" s="13" t="s">
        <v>835</v>
      </c>
      <c r="D213" s="13" t="s">
        <v>23</v>
      </c>
      <c r="E213" s="12" t="s">
        <v>455</v>
      </c>
      <c r="F213" s="13" t="s">
        <v>456</v>
      </c>
      <c r="G213" s="13" t="s">
        <v>10</v>
      </c>
      <c r="H213" s="12" t="s">
        <v>26</v>
      </c>
      <c r="I213" s="25">
        <v>1277858.74</v>
      </c>
      <c r="J213" s="25">
        <v>1336411.3414354245</v>
      </c>
      <c r="K213" s="24">
        <f t="shared" si="6"/>
        <v>331426.90000000002</v>
      </c>
      <c r="L213" s="24">
        <f t="shared" si="7"/>
        <v>132073.62</v>
      </c>
      <c r="M213" s="14"/>
      <c r="N213"/>
      <c r="O213"/>
      <c r="P213"/>
    </row>
    <row r="214" spans="1:16" x14ac:dyDescent="0.2">
      <c r="A214" t="s">
        <v>1195</v>
      </c>
      <c r="B214" s="22" t="s">
        <v>457</v>
      </c>
      <c r="C214" s="13" t="s">
        <v>837</v>
      </c>
      <c r="D214" s="13" t="s">
        <v>23</v>
      </c>
      <c r="E214" s="12" t="s">
        <v>458</v>
      </c>
      <c r="F214" s="13" t="s">
        <v>248</v>
      </c>
      <c r="G214" s="13" t="s">
        <v>10</v>
      </c>
      <c r="H214" s="12" t="s">
        <v>26</v>
      </c>
      <c r="I214" s="25">
        <v>15315198.440000001</v>
      </c>
      <c r="J214" s="25">
        <v>16049602.410254229</v>
      </c>
      <c r="K214" s="24">
        <f t="shared" si="6"/>
        <v>3980263.98</v>
      </c>
      <c r="L214" s="24">
        <f t="shared" si="7"/>
        <v>1586135.2</v>
      </c>
      <c r="M214" s="14"/>
      <c r="N214"/>
      <c r="O214"/>
      <c r="P214"/>
    </row>
    <row r="215" spans="1:16" x14ac:dyDescent="0.2">
      <c r="A215" t="s">
        <v>1196</v>
      </c>
      <c r="B215" s="22" t="s">
        <v>459</v>
      </c>
      <c r="C215" s="13" t="s">
        <v>835</v>
      </c>
      <c r="D215" s="13" t="s">
        <v>23</v>
      </c>
      <c r="E215" s="12" t="s">
        <v>460</v>
      </c>
      <c r="F215" s="13" t="s">
        <v>461</v>
      </c>
      <c r="G215" s="13" t="s">
        <v>10</v>
      </c>
      <c r="H215" s="12" t="s">
        <v>26</v>
      </c>
      <c r="I215" s="25">
        <v>2282543.41</v>
      </c>
      <c r="J215" s="25">
        <v>2393866.6813366278</v>
      </c>
      <c r="K215" s="24">
        <f t="shared" si="6"/>
        <v>593673.36</v>
      </c>
      <c r="L215" s="24">
        <f t="shared" si="7"/>
        <v>236578.83</v>
      </c>
      <c r="M215" s="14"/>
      <c r="N215"/>
      <c r="O215"/>
      <c r="P215"/>
    </row>
    <row r="216" spans="1:16" x14ac:dyDescent="0.2">
      <c r="A216" t="s">
        <v>1197</v>
      </c>
      <c r="B216" s="22" t="s">
        <v>462</v>
      </c>
      <c r="C216" s="13" t="s">
        <v>838</v>
      </c>
      <c r="D216" s="13" t="s">
        <v>828</v>
      </c>
      <c r="E216" s="12" t="s">
        <v>463</v>
      </c>
      <c r="F216" s="13" t="s">
        <v>464</v>
      </c>
      <c r="G216" s="13" t="s">
        <v>7</v>
      </c>
      <c r="H216" s="12" t="s">
        <v>26</v>
      </c>
      <c r="I216" s="25">
        <v>19331797.530000001</v>
      </c>
      <c r="J216" s="25">
        <v>42262725.176739819</v>
      </c>
      <c r="K216" s="24">
        <f t="shared" si="6"/>
        <v>10481057.310000001</v>
      </c>
      <c r="L216" s="24">
        <f t="shared" si="7"/>
        <v>4176701.34</v>
      </c>
      <c r="M216" s="14"/>
      <c r="N216"/>
      <c r="O216"/>
      <c r="P216"/>
    </row>
    <row r="217" spans="1:16" x14ac:dyDescent="0.2">
      <c r="A217" t="s">
        <v>1198</v>
      </c>
      <c r="B217" s="22" t="s">
        <v>465</v>
      </c>
      <c r="C217" s="13" t="s">
        <v>838</v>
      </c>
      <c r="D217" s="13" t="s">
        <v>828</v>
      </c>
      <c r="E217" s="12" t="s">
        <v>900</v>
      </c>
      <c r="F217" s="13" t="s">
        <v>120</v>
      </c>
      <c r="G217" s="13" t="s">
        <v>8</v>
      </c>
      <c r="H217" s="12" t="s">
        <v>26</v>
      </c>
      <c r="I217" s="25">
        <v>26872045.300000001</v>
      </c>
      <c r="J217" s="25">
        <v>43494281.20036599</v>
      </c>
      <c r="K217" s="24">
        <f t="shared" si="6"/>
        <v>10786480.33</v>
      </c>
      <c r="L217" s="24">
        <f t="shared" si="7"/>
        <v>4298412.41</v>
      </c>
      <c r="M217" s="14"/>
      <c r="N217"/>
      <c r="O217"/>
      <c r="P217"/>
    </row>
    <row r="218" spans="1:16" x14ac:dyDescent="0.2">
      <c r="A218" t="s">
        <v>1199</v>
      </c>
      <c r="B218" s="22" t="s">
        <v>466</v>
      </c>
      <c r="C218" s="13" t="s">
        <v>838</v>
      </c>
      <c r="D218" s="13" t="s">
        <v>863</v>
      </c>
      <c r="E218" s="12" t="s">
        <v>138</v>
      </c>
      <c r="F218" s="13" t="s">
        <v>13</v>
      </c>
      <c r="G218" s="13" t="s">
        <v>13</v>
      </c>
      <c r="H218" s="12" t="s">
        <v>26</v>
      </c>
      <c r="I218" s="25">
        <v>97959200.120000005</v>
      </c>
      <c r="J218" s="25">
        <v>138961238.57029215</v>
      </c>
      <c r="K218" s="24">
        <f t="shared" si="6"/>
        <v>34462063.18</v>
      </c>
      <c r="L218" s="24">
        <f t="shared" si="7"/>
        <v>13733132.18</v>
      </c>
      <c r="M218" s="14"/>
      <c r="N218"/>
      <c r="O218"/>
      <c r="P218"/>
    </row>
    <row r="219" spans="1:16" x14ac:dyDescent="0.2">
      <c r="A219" t="s">
        <v>1200</v>
      </c>
      <c r="B219" s="22" t="s">
        <v>467</v>
      </c>
      <c r="C219" s="13" t="s">
        <v>837</v>
      </c>
      <c r="D219" s="13" t="s">
        <v>23</v>
      </c>
      <c r="E219" s="12" t="s">
        <v>468</v>
      </c>
      <c r="F219" s="13" t="s">
        <v>469</v>
      </c>
      <c r="G219" s="13" t="s">
        <v>10</v>
      </c>
      <c r="H219" s="12" t="s">
        <v>26</v>
      </c>
      <c r="I219" s="25">
        <v>918373.73</v>
      </c>
      <c r="J219" s="25">
        <v>962688.52128551388</v>
      </c>
      <c r="K219" s="24">
        <f t="shared" si="6"/>
        <v>238744.51</v>
      </c>
      <c r="L219" s="24">
        <f t="shared" si="7"/>
        <v>95139.69</v>
      </c>
      <c r="M219" s="14"/>
      <c r="N219"/>
      <c r="O219"/>
      <c r="P219"/>
    </row>
    <row r="220" spans="1:16" ht="15.6" customHeight="1" x14ac:dyDescent="0.2">
      <c r="A220" t="s">
        <v>1201</v>
      </c>
      <c r="B220" s="22" t="s">
        <v>470</v>
      </c>
      <c r="C220" s="13" t="s">
        <v>838</v>
      </c>
      <c r="D220" s="13" t="s">
        <v>828</v>
      </c>
      <c r="E220" s="12" t="s">
        <v>471</v>
      </c>
      <c r="F220" s="13" t="s">
        <v>4</v>
      </c>
      <c r="G220" s="13" t="s">
        <v>4</v>
      </c>
      <c r="H220" s="12" t="s">
        <v>26</v>
      </c>
      <c r="I220" s="25">
        <v>51458877.629999995</v>
      </c>
      <c r="J220" s="25">
        <v>112572131.7288669</v>
      </c>
      <c r="K220" s="24">
        <f t="shared" si="6"/>
        <v>27917626.210000001</v>
      </c>
      <c r="L220" s="24">
        <f t="shared" si="7"/>
        <v>11125174.039999999</v>
      </c>
      <c r="M220" s="14"/>
      <c r="N220"/>
      <c r="O220"/>
      <c r="P220"/>
    </row>
    <row r="221" spans="1:16" x14ac:dyDescent="0.2">
      <c r="A221" t="s">
        <v>1202</v>
      </c>
      <c r="B221" s="22" t="s">
        <v>472</v>
      </c>
      <c r="C221" s="13" t="s">
        <v>872</v>
      </c>
      <c r="D221" s="13" t="s">
        <v>828</v>
      </c>
      <c r="E221" s="12" t="s">
        <v>901</v>
      </c>
      <c r="F221" s="13" t="s">
        <v>118</v>
      </c>
      <c r="G221" s="13" t="s">
        <v>11</v>
      </c>
      <c r="H221" s="12" t="s">
        <v>26</v>
      </c>
      <c r="I221" s="25">
        <v>4443910.54</v>
      </c>
      <c r="J221" s="25">
        <v>9710946.5238377322</v>
      </c>
      <c r="K221" s="24">
        <f t="shared" si="6"/>
        <v>2408292.1</v>
      </c>
      <c r="L221" s="24">
        <f t="shared" si="7"/>
        <v>959704.4</v>
      </c>
      <c r="M221" s="14"/>
      <c r="N221"/>
      <c r="O221"/>
      <c r="P221"/>
    </row>
    <row r="222" spans="1:16" x14ac:dyDescent="0.2">
      <c r="A222" t="s">
        <v>1203</v>
      </c>
      <c r="B222" s="22" t="s">
        <v>473</v>
      </c>
      <c r="C222" s="13" t="s">
        <v>835</v>
      </c>
      <c r="D222" s="13" t="s">
        <v>23</v>
      </c>
      <c r="E222" s="12" t="s">
        <v>474</v>
      </c>
      <c r="F222" s="13" t="s">
        <v>475</v>
      </c>
      <c r="G222" s="13" t="s">
        <v>11</v>
      </c>
      <c r="H222" s="12" t="s">
        <v>26</v>
      </c>
      <c r="I222" s="25">
        <v>3012165.89</v>
      </c>
      <c r="J222" s="25">
        <v>3154724.2714039297</v>
      </c>
      <c r="K222" s="24">
        <f t="shared" si="6"/>
        <v>782364.26</v>
      </c>
      <c r="L222" s="24">
        <f t="shared" si="7"/>
        <v>311772.15999999997</v>
      </c>
      <c r="M222" s="14"/>
      <c r="N222"/>
      <c r="O222"/>
      <c r="P222"/>
    </row>
    <row r="223" spans="1:16" x14ac:dyDescent="0.2">
      <c r="A223" t="s">
        <v>1204</v>
      </c>
      <c r="B223" s="22" t="s">
        <v>479</v>
      </c>
      <c r="C223" s="13" t="s">
        <v>838</v>
      </c>
      <c r="D223" s="13" t="s">
        <v>828</v>
      </c>
      <c r="E223" s="12" t="s">
        <v>480</v>
      </c>
      <c r="F223" s="13" t="s">
        <v>4</v>
      </c>
      <c r="G223" s="13" t="s">
        <v>4</v>
      </c>
      <c r="H223" s="12" t="s">
        <v>26</v>
      </c>
      <c r="I223" s="25">
        <v>33576680.460000001</v>
      </c>
      <c r="J223" s="25">
        <v>73448134.049354628</v>
      </c>
      <c r="K223" s="24">
        <f t="shared" si="6"/>
        <v>18214966</v>
      </c>
      <c r="L223" s="24">
        <f t="shared" si="7"/>
        <v>7258663.9500000002</v>
      </c>
      <c r="M223" s="14"/>
      <c r="N223"/>
      <c r="O223"/>
      <c r="P223"/>
    </row>
    <row r="224" spans="1:16" x14ac:dyDescent="0.2">
      <c r="A224" t="s">
        <v>1205</v>
      </c>
      <c r="B224" s="22" t="s">
        <v>481</v>
      </c>
      <c r="C224" s="13" t="s">
        <v>838</v>
      </c>
      <c r="D224" s="13" t="s">
        <v>828</v>
      </c>
      <c r="E224" s="12" t="s">
        <v>482</v>
      </c>
      <c r="F224" s="13" t="s">
        <v>4</v>
      </c>
      <c r="G224" s="13" t="s">
        <v>4</v>
      </c>
      <c r="H224" s="12" t="s">
        <v>26</v>
      </c>
      <c r="I224" s="25">
        <v>19155634.580000002</v>
      </c>
      <c r="J224" s="25">
        <v>41805750.611780189</v>
      </c>
      <c r="K224" s="24">
        <f t="shared" si="6"/>
        <v>10367728.68</v>
      </c>
      <c r="L224" s="24">
        <f t="shared" si="7"/>
        <v>4131539.88</v>
      </c>
      <c r="M224" s="14"/>
      <c r="N224"/>
      <c r="O224"/>
      <c r="P224"/>
    </row>
    <row r="225" spans="1:16" x14ac:dyDescent="0.2">
      <c r="A225" t="s">
        <v>1206</v>
      </c>
      <c r="B225" s="22" t="s">
        <v>483</v>
      </c>
      <c r="C225" s="13" t="s">
        <v>872</v>
      </c>
      <c r="D225" s="13" t="s">
        <v>828</v>
      </c>
      <c r="E225" s="12" t="s">
        <v>484</v>
      </c>
      <c r="F225" s="13" t="s">
        <v>7</v>
      </c>
      <c r="G225" s="13" t="s">
        <v>7</v>
      </c>
      <c r="H225" s="12" t="s">
        <v>26</v>
      </c>
      <c r="I225" s="25">
        <v>69741380.329999998</v>
      </c>
      <c r="J225" s="25">
        <v>152401269.00026384</v>
      </c>
      <c r="K225" s="24">
        <f t="shared" si="6"/>
        <v>37795159.390000001</v>
      </c>
      <c r="L225" s="24">
        <f t="shared" si="7"/>
        <v>15061371.02</v>
      </c>
      <c r="M225" s="14"/>
      <c r="N225"/>
      <c r="O225"/>
      <c r="P225"/>
    </row>
    <row r="226" spans="1:16" x14ac:dyDescent="0.2">
      <c r="A226" t="s">
        <v>1207</v>
      </c>
      <c r="B226" s="22" t="s">
        <v>485</v>
      </c>
      <c r="C226" s="13" t="s">
        <v>838</v>
      </c>
      <c r="D226" s="13" t="s">
        <v>828</v>
      </c>
      <c r="E226" s="12" t="s">
        <v>486</v>
      </c>
      <c r="F226" s="13" t="s">
        <v>6</v>
      </c>
      <c r="G226" s="13" t="s">
        <v>6</v>
      </c>
      <c r="H226" s="12" t="s">
        <v>26</v>
      </c>
      <c r="I226" s="25">
        <v>18510329.07</v>
      </c>
      <c r="J226" s="25">
        <v>40419293.206330493</v>
      </c>
      <c r="K226" s="24">
        <f t="shared" si="6"/>
        <v>10023890.48</v>
      </c>
      <c r="L226" s="24">
        <f t="shared" si="7"/>
        <v>3994520.36</v>
      </c>
      <c r="M226" s="14"/>
      <c r="N226"/>
      <c r="O226"/>
      <c r="P226"/>
    </row>
    <row r="227" spans="1:16" x14ac:dyDescent="0.2">
      <c r="A227" t="s">
        <v>1208</v>
      </c>
      <c r="B227" s="22" t="s">
        <v>487</v>
      </c>
      <c r="C227" s="13" t="s">
        <v>835</v>
      </c>
      <c r="D227" s="13" t="s">
        <v>23</v>
      </c>
      <c r="E227" s="12" t="s">
        <v>488</v>
      </c>
      <c r="F227" s="13" t="s">
        <v>489</v>
      </c>
      <c r="G227" s="13" t="s">
        <v>10</v>
      </c>
      <c r="H227" s="12" t="s">
        <v>26</v>
      </c>
      <c r="I227" s="25">
        <v>368481.36</v>
      </c>
      <c r="J227" s="25">
        <v>384986.26679329097</v>
      </c>
      <c r="K227" s="24">
        <f t="shared" si="6"/>
        <v>95475.7</v>
      </c>
      <c r="L227" s="24">
        <f t="shared" si="7"/>
        <v>38047.07</v>
      </c>
      <c r="M227" s="14"/>
      <c r="N227"/>
      <c r="O227"/>
      <c r="P227"/>
    </row>
    <row r="228" spans="1:16" x14ac:dyDescent="0.2">
      <c r="A228" t="s">
        <v>1210</v>
      </c>
      <c r="B228" s="22" t="s">
        <v>490</v>
      </c>
      <c r="C228" s="13" t="s">
        <v>872</v>
      </c>
      <c r="D228" s="13" t="s">
        <v>828</v>
      </c>
      <c r="E228" s="12" t="s">
        <v>902</v>
      </c>
      <c r="F228" s="13" t="s">
        <v>491</v>
      </c>
      <c r="G228" s="13" t="s">
        <v>1</v>
      </c>
      <c r="H228" s="12" t="s">
        <v>26</v>
      </c>
      <c r="I228" s="25">
        <v>4623442.37</v>
      </c>
      <c r="J228" s="25">
        <v>10120314.054377593</v>
      </c>
      <c r="K228" s="24">
        <f t="shared" si="6"/>
        <v>2509814.29</v>
      </c>
      <c r="L228" s="24">
        <f t="shared" si="7"/>
        <v>1000160.99</v>
      </c>
      <c r="M228" s="14"/>
      <c r="N228"/>
      <c r="O228"/>
      <c r="P228"/>
    </row>
    <row r="229" spans="1:16" x14ac:dyDescent="0.2">
      <c r="A229" t="s">
        <v>1211</v>
      </c>
      <c r="B229" s="22" t="s">
        <v>768</v>
      </c>
      <c r="C229" s="13" t="s">
        <v>837</v>
      </c>
      <c r="D229" s="13" t="s">
        <v>23</v>
      </c>
      <c r="E229" s="12" t="s">
        <v>769</v>
      </c>
      <c r="F229" s="13" t="s">
        <v>770</v>
      </c>
      <c r="G229" s="13" t="s">
        <v>10</v>
      </c>
      <c r="H229" s="12" t="s">
        <v>26</v>
      </c>
      <c r="I229" s="25">
        <v>23146012.310000002</v>
      </c>
      <c r="J229" s="25">
        <v>24206232.583934147</v>
      </c>
      <c r="K229" s="24">
        <f t="shared" si="6"/>
        <v>6003089.2400000002</v>
      </c>
      <c r="L229" s="24">
        <f t="shared" si="7"/>
        <v>2392231.06</v>
      </c>
      <c r="M229" s="14"/>
      <c r="N229"/>
      <c r="O229"/>
      <c r="P229"/>
    </row>
    <row r="230" spans="1:16" x14ac:dyDescent="0.2">
      <c r="A230" t="s">
        <v>1213</v>
      </c>
      <c r="B230" s="22" t="s">
        <v>493</v>
      </c>
      <c r="C230" s="13" t="s">
        <v>838</v>
      </c>
      <c r="D230" s="13" t="s">
        <v>828</v>
      </c>
      <c r="E230" s="12" t="s">
        <v>903</v>
      </c>
      <c r="F230" s="13" t="s">
        <v>2</v>
      </c>
      <c r="G230" s="13" t="s">
        <v>2</v>
      </c>
      <c r="H230" s="12" t="s">
        <v>26</v>
      </c>
      <c r="I230" s="25">
        <v>12940810.760000002</v>
      </c>
      <c r="J230" s="25">
        <v>28335557.60252282</v>
      </c>
      <c r="K230" s="24">
        <f t="shared" si="6"/>
        <v>7027152.2199999997</v>
      </c>
      <c r="L230" s="24">
        <f t="shared" si="7"/>
        <v>2800320.16</v>
      </c>
      <c r="M230" s="14"/>
      <c r="N230"/>
      <c r="O230"/>
      <c r="P230"/>
    </row>
    <row r="231" spans="1:16" x14ac:dyDescent="0.2">
      <c r="A231" t="s">
        <v>1214</v>
      </c>
      <c r="B231" s="22" t="s">
        <v>494</v>
      </c>
      <c r="C231" s="13" t="s">
        <v>835</v>
      </c>
      <c r="D231" s="13" t="s">
        <v>23</v>
      </c>
      <c r="E231" s="12" t="s">
        <v>495</v>
      </c>
      <c r="F231" s="13" t="s">
        <v>904</v>
      </c>
      <c r="G231" s="13" t="s">
        <v>8</v>
      </c>
      <c r="H231" s="12" t="s">
        <v>26</v>
      </c>
      <c r="I231" s="25">
        <v>1079152.3600000001</v>
      </c>
      <c r="J231" s="25">
        <v>1128742.426824982</v>
      </c>
      <c r="K231" s="24">
        <f t="shared" si="6"/>
        <v>279925.49</v>
      </c>
      <c r="L231" s="24">
        <f t="shared" si="7"/>
        <v>111550.31</v>
      </c>
      <c r="M231" s="14"/>
      <c r="N231"/>
      <c r="O231"/>
      <c r="P231"/>
    </row>
    <row r="232" spans="1:16" x14ac:dyDescent="0.2">
      <c r="A232" t="s">
        <v>1215</v>
      </c>
      <c r="B232" s="22" t="s">
        <v>496</v>
      </c>
      <c r="C232" s="13" t="s">
        <v>835</v>
      </c>
      <c r="D232" s="13" t="s">
        <v>23</v>
      </c>
      <c r="E232" s="12" t="s">
        <v>497</v>
      </c>
      <c r="F232" s="13" t="s">
        <v>498</v>
      </c>
      <c r="G232" s="13" t="s">
        <v>9</v>
      </c>
      <c r="H232" s="12" t="s">
        <v>26</v>
      </c>
      <c r="I232" s="25">
        <v>4799618.83</v>
      </c>
      <c r="J232" s="25">
        <v>5028141.0499446653</v>
      </c>
      <c r="K232" s="24">
        <f t="shared" si="6"/>
        <v>1246967.26</v>
      </c>
      <c r="L232" s="24">
        <f t="shared" si="7"/>
        <v>496916.45</v>
      </c>
      <c r="M232" s="14"/>
      <c r="N232"/>
      <c r="O232"/>
      <c r="P232"/>
    </row>
    <row r="233" spans="1:16" x14ac:dyDescent="0.2">
      <c r="A233" t="s">
        <v>1216</v>
      </c>
      <c r="B233" s="22" t="s">
        <v>499</v>
      </c>
      <c r="C233" s="13" t="s">
        <v>835</v>
      </c>
      <c r="D233" s="13" t="s">
        <v>23</v>
      </c>
      <c r="E233" s="12" t="s">
        <v>500</v>
      </c>
      <c r="F233" s="13" t="s">
        <v>501</v>
      </c>
      <c r="G233" s="13" t="s">
        <v>10</v>
      </c>
      <c r="H233" s="12" t="s">
        <v>26</v>
      </c>
      <c r="I233" s="25">
        <v>5190493.59</v>
      </c>
      <c r="J233" s="25">
        <v>5431138.9292875417</v>
      </c>
      <c r="K233" s="24">
        <f t="shared" si="6"/>
        <v>1346909.79</v>
      </c>
      <c r="L233" s="24">
        <f t="shared" si="7"/>
        <v>536743.55000000005</v>
      </c>
      <c r="M233" s="14"/>
      <c r="N233"/>
      <c r="O233"/>
      <c r="P233"/>
    </row>
    <row r="234" spans="1:16" x14ac:dyDescent="0.2">
      <c r="A234" t="s">
        <v>1217</v>
      </c>
      <c r="B234" s="22" t="s">
        <v>502</v>
      </c>
      <c r="C234" s="13" t="s">
        <v>877</v>
      </c>
      <c r="D234" s="13" t="s">
        <v>828</v>
      </c>
      <c r="E234" s="12" t="s">
        <v>503</v>
      </c>
      <c r="F234" s="13" t="s">
        <v>3</v>
      </c>
      <c r="G234" s="13" t="s">
        <v>3</v>
      </c>
      <c r="H234" s="12" t="s">
        <v>26</v>
      </c>
      <c r="I234" s="25">
        <v>103451892.31</v>
      </c>
      <c r="J234" s="25">
        <v>131467465.62008554</v>
      </c>
      <c r="K234" s="24">
        <f t="shared" si="6"/>
        <v>32603624.960000001</v>
      </c>
      <c r="L234" s="24">
        <f t="shared" si="7"/>
        <v>12992544.550000001</v>
      </c>
      <c r="M234" s="14"/>
      <c r="N234"/>
      <c r="O234"/>
      <c r="P234"/>
    </row>
    <row r="235" spans="1:16" x14ac:dyDescent="0.2">
      <c r="A235" t="s">
        <v>1218</v>
      </c>
      <c r="B235" s="22" t="s">
        <v>504</v>
      </c>
      <c r="C235" s="13" t="s">
        <v>838</v>
      </c>
      <c r="D235" s="13" t="s">
        <v>828</v>
      </c>
      <c r="E235" s="12" t="s">
        <v>505</v>
      </c>
      <c r="F235" s="13" t="s">
        <v>178</v>
      </c>
      <c r="G235" s="13" t="s">
        <v>8</v>
      </c>
      <c r="H235" s="12" t="s">
        <v>26</v>
      </c>
      <c r="I235" s="25">
        <v>10916409.75</v>
      </c>
      <c r="J235" s="25">
        <v>23912547.321856432</v>
      </c>
      <c r="K235" s="24">
        <f t="shared" si="6"/>
        <v>5930255.9800000004</v>
      </c>
      <c r="L235" s="24">
        <f t="shared" si="7"/>
        <v>2363207.0099999998</v>
      </c>
      <c r="M235" s="14"/>
      <c r="N235"/>
      <c r="O235"/>
      <c r="P235"/>
    </row>
    <row r="236" spans="1:16" x14ac:dyDescent="0.2">
      <c r="A236" t="s">
        <v>1219</v>
      </c>
      <c r="B236" s="22" t="s">
        <v>506</v>
      </c>
      <c r="C236" s="13" t="s">
        <v>838</v>
      </c>
      <c r="D236" s="13" t="s">
        <v>828</v>
      </c>
      <c r="E236" s="12" t="s">
        <v>507</v>
      </c>
      <c r="F236" s="13" t="s">
        <v>4</v>
      </c>
      <c r="G236" s="13" t="s">
        <v>4</v>
      </c>
      <c r="H236" s="12" t="s">
        <v>26</v>
      </c>
      <c r="I236" s="25">
        <v>65626587.340000004</v>
      </c>
      <c r="J236" s="25">
        <v>143753944.50044847</v>
      </c>
      <c r="K236" s="24">
        <f t="shared" si="6"/>
        <v>35650643.079999998</v>
      </c>
      <c r="L236" s="24">
        <f t="shared" si="7"/>
        <v>14206781.27</v>
      </c>
      <c r="M236" s="14"/>
      <c r="N236"/>
      <c r="O236"/>
      <c r="P236"/>
    </row>
    <row r="237" spans="1:16" x14ac:dyDescent="0.2">
      <c r="A237" t="s">
        <v>1220</v>
      </c>
      <c r="B237" s="22" t="s">
        <v>508</v>
      </c>
      <c r="C237" s="13" t="s">
        <v>837</v>
      </c>
      <c r="D237" s="13" t="s">
        <v>23</v>
      </c>
      <c r="E237" s="12" t="s">
        <v>905</v>
      </c>
      <c r="F237" s="13" t="s">
        <v>149</v>
      </c>
      <c r="G237" s="13" t="s">
        <v>9</v>
      </c>
      <c r="H237" s="12" t="s">
        <v>26</v>
      </c>
      <c r="I237" s="25">
        <v>12166211.34</v>
      </c>
      <c r="J237" s="25">
        <v>12707759.842777411</v>
      </c>
      <c r="K237" s="24">
        <f t="shared" si="6"/>
        <v>3151494.81</v>
      </c>
      <c r="L237" s="24">
        <f t="shared" si="7"/>
        <v>1255870.68</v>
      </c>
      <c r="M237" s="14"/>
      <c r="N237"/>
      <c r="O237"/>
      <c r="P237"/>
    </row>
    <row r="238" spans="1:16" x14ac:dyDescent="0.2">
      <c r="A238" t="s">
        <v>1223</v>
      </c>
      <c r="B238" s="22" t="s">
        <v>509</v>
      </c>
      <c r="C238" s="13" t="s">
        <v>838</v>
      </c>
      <c r="D238" s="13" t="s">
        <v>828</v>
      </c>
      <c r="E238" s="12" t="s">
        <v>510</v>
      </c>
      <c r="F238" s="13" t="s">
        <v>2</v>
      </c>
      <c r="G238" s="13" t="s">
        <v>2</v>
      </c>
      <c r="H238" s="12" t="s">
        <v>26</v>
      </c>
      <c r="I238" s="25">
        <v>35327139.82</v>
      </c>
      <c r="J238" s="25">
        <v>77167624.342904657</v>
      </c>
      <c r="K238" s="24">
        <f t="shared" si="6"/>
        <v>19137390.920000002</v>
      </c>
      <c r="L238" s="24">
        <f t="shared" si="7"/>
        <v>7626250.2800000003</v>
      </c>
      <c r="M238" s="14"/>
      <c r="N238"/>
      <c r="O238"/>
      <c r="P238"/>
    </row>
    <row r="239" spans="1:16" x14ac:dyDescent="0.2">
      <c r="A239" t="s">
        <v>1224</v>
      </c>
      <c r="B239" s="22" t="s">
        <v>511</v>
      </c>
      <c r="C239" s="13" t="s">
        <v>838</v>
      </c>
      <c r="D239" s="13" t="s">
        <v>828</v>
      </c>
      <c r="E239" s="12" t="s">
        <v>512</v>
      </c>
      <c r="F239" s="13" t="s">
        <v>4</v>
      </c>
      <c r="G239" s="13" t="s">
        <v>4</v>
      </c>
      <c r="H239" s="12" t="s">
        <v>26</v>
      </c>
      <c r="I239" s="25">
        <v>15789260.779999999</v>
      </c>
      <c r="J239" s="25">
        <v>34426345.018974654</v>
      </c>
      <c r="K239" s="24">
        <f t="shared" si="6"/>
        <v>8537653.3000000007</v>
      </c>
      <c r="L239" s="24">
        <f t="shared" si="7"/>
        <v>3402254.84</v>
      </c>
      <c r="M239" s="14"/>
      <c r="N239"/>
      <c r="O239"/>
      <c r="P239"/>
    </row>
    <row r="240" spans="1:16" x14ac:dyDescent="0.2">
      <c r="A240" t="s">
        <v>1225</v>
      </c>
      <c r="B240" s="22" t="s">
        <v>513</v>
      </c>
      <c r="C240" s="13" t="s">
        <v>835</v>
      </c>
      <c r="D240" s="13" t="s">
        <v>23</v>
      </c>
      <c r="E240" s="12" t="s">
        <v>514</v>
      </c>
      <c r="F240" s="13" t="s">
        <v>192</v>
      </c>
      <c r="G240" s="13" t="s">
        <v>8</v>
      </c>
      <c r="H240" s="12" t="s">
        <v>26</v>
      </c>
      <c r="I240" s="25">
        <v>1301924.3599999999</v>
      </c>
      <c r="J240" s="25">
        <v>1363263.353726201</v>
      </c>
      <c r="K240" s="24">
        <f t="shared" si="6"/>
        <v>338086.13</v>
      </c>
      <c r="L240" s="24">
        <f t="shared" si="7"/>
        <v>134727.32</v>
      </c>
      <c r="M240" s="14"/>
      <c r="N240"/>
      <c r="O240"/>
      <c r="P240"/>
    </row>
    <row r="241" spans="1:16" x14ac:dyDescent="0.2">
      <c r="A241" t="s">
        <v>1226</v>
      </c>
      <c r="B241" s="22" t="s">
        <v>515</v>
      </c>
      <c r="C241" s="13" t="s">
        <v>837</v>
      </c>
      <c r="D241" s="13" t="s">
        <v>23</v>
      </c>
      <c r="E241" s="12" t="s">
        <v>516</v>
      </c>
      <c r="F241" s="13" t="s">
        <v>380</v>
      </c>
      <c r="G241" s="13" t="s">
        <v>9</v>
      </c>
      <c r="H241" s="12" t="s">
        <v>26</v>
      </c>
      <c r="I241" s="25">
        <v>8235546</v>
      </c>
      <c r="J241" s="25">
        <v>8640975.082951095</v>
      </c>
      <c r="K241" s="24">
        <f t="shared" si="6"/>
        <v>2142941.67</v>
      </c>
      <c r="L241" s="24">
        <f t="shared" si="7"/>
        <v>853962.26</v>
      </c>
      <c r="M241" s="14"/>
      <c r="N241"/>
      <c r="O241"/>
      <c r="P241"/>
    </row>
    <row r="242" spans="1:16" x14ac:dyDescent="0.2">
      <c r="A242" t="s">
        <v>1227</v>
      </c>
      <c r="B242" s="22" t="s">
        <v>517</v>
      </c>
      <c r="C242" s="13" t="s">
        <v>838</v>
      </c>
      <c r="D242" s="13" t="s">
        <v>828</v>
      </c>
      <c r="E242" s="12" t="s">
        <v>518</v>
      </c>
      <c r="F242" s="13" t="s">
        <v>168</v>
      </c>
      <c r="G242" s="13" t="s">
        <v>4</v>
      </c>
      <c r="H242" s="12" t="s">
        <v>26</v>
      </c>
      <c r="I242" s="25">
        <v>7296239.2199999997</v>
      </c>
      <c r="J242" s="25">
        <v>16005365.897327786</v>
      </c>
      <c r="K242" s="24">
        <f t="shared" si="6"/>
        <v>3969293.43</v>
      </c>
      <c r="L242" s="24">
        <f t="shared" si="7"/>
        <v>1581763.43</v>
      </c>
      <c r="M242" s="14"/>
      <c r="N242"/>
      <c r="O242"/>
      <c r="P242"/>
    </row>
    <row r="243" spans="1:16" x14ac:dyDescent="0.2">
      <c r="A243" t="s">
        <v>1228</v>
      </c>
      <c r="B243" s="22" t="s">
        <v>519</v>
      </c>
      <c r="C243" s="13" t="s">
        <v>838</v>
      </c>
      <c r="D243" s="13" t="s">
        <v>828</v>
      </c>
      <c r="E243" s="12" t="s">
        <v>520</v>
      </c>
      <c r="F243" s="13" t="s">
        <v>4</v>
      </c>
      <c r="G243" s="13" t="s">
        <v>4</v>
      </c>
      <c r="H243" s="12" t="s">
        <v>26</v>
      </c>
      <c r="I243" s="25">
        <v>10835137.949999999</v>
      </c>
      <c r="J243" s="25">
        <v>23747146.966857579</v>
      </c>
      <c r="K243" s="24">
        <f t="shared" si="6"/>
        <v>5889237.0800000001</v>
      </c>
      <c r="L243" s="24">
        <f t="shared" si="7"/>
        <v>2346860.98</v>
      </c>
      <c r="M243" s="14"/>
      <c r="N243"/>
      <c r="O243"/>
      <c r="P243"/>
    </row>
    <row r="244" spans="1:16" x14ac:dyDescent="0.2">
      <c r="A244" t="s">
        <v>1229</v>
      </c>
      <c r="B244" s="22" t="s">
        <v>521</v>
      </c>
      <c r="C244" s="13" t="s">
        <v>837</v>
      </c>
      <c r="D244" s="13" t="s">
        <v>23</v>
      </c>
      <c r="E244" s="12" t="s">
        <v>315</v>
      </c>
      <c r="F244" s="13" t="s">
        <v>522</v>
      </c>
      <c r="G244" s="13" t="s">
        <v>8</v>
      </c>
      <c r="H244" s="12" t="s">
        <v>26</v>
      </c>
      <c r="I244" s="25">
        <v>1618791.6099999999</v>
      </c>
      <c r="J244" s="25">
        <v>1693310.1811153956</v>
      </c>
      <c r="K244" s="24">
        <f t="shared" si="6"/>
        <v>419936.98</v>
      </c>
      <c r="L244" s="24">
        <f t="shared" si="7"/>
        <v>167344.89000000001</v>
      </c>
      <c r="M244" s="14"/>
      <c r="N244"/>
      <c r="O244"/>
      <c r="P244"/>
    </row>
    <row r="245" spans="1:16" x14ac:dyDescent="0.2">
      <c r="A245" t="s">
        <v>1230</v>
      </c>
      <c r="B245" s="22" t="s">
        <v>523</v>
      </c>
      <c r="C245" s="13" t="s">
        <v>837</v>
      </c>
      <c r="D245" s="13" t="s">
        <v>23</v>
      </c>
      <c r="E245" s="12" t="s">
        <v>524</v>
      </c>
      <c r="F245" s="13" t="s">
        <v>77</v>
      </c>
      <c r="G245" s="16" t="s">
        <v>6</v>
      </c>
      <c r="H245" s="12" t="s">
        <v>26</v>
      </c>
      <c r="I245" s="25">
        <v>338309.43</v>
      </c>
      <c r="J245" s="25">
        <v>354574.64903090231</v>
      </c>
      <c r="K245" s="24">
        <f t="shared" si="6"/>
        <v>87933.69</v>
      </c>
      <c r="L245" s="24">
        <f t="shared" si="7"/>
        <v>35041.58</v>
      </c>
      <c r="M245" s="14"/>
      <c r="N245"/>
      <c r="O245"/>
      <c r="P245"/>
    </row>
    <row r="246" spans="1:16" x14ac:dyDescent="0.2">
      <c r="A246" t="s">
        <v>1231</v>
      </c>
      <c r="B246" s="22" t="s">
        <v>525</v>
      </c>
      <c r="C246" s="13" t="s">
        <v>837</v>
      </c>
      <c r="D246" s="13" t="s">
        <v>23</v>
      </c>
      <c r="E246" s="12" t="s">
        <v>906</v>
      </c>
      <c r="F246" s="13" t="s">
        <v>526</v>
      </c>
      <c r="G246" s="13" t="s">
        <v>8</v>
      </c>
      <c r="H246" s="12" t="s">
        <v>26</v>
      </c>
      <c r="I246" s="25">
        <v>2088492.3199999998</v>
      </c>
      <c r="J246" s="25">
        <v>2191043.1071039108</v>
      </c>
      <c r="K246" s="24">
        <f t="shared" si="6"/>
        <v>543373.57999999996</v>
      </c>
      <c r="L246" s="24">
        <f t="shared" si="7"/>
        <v>216534.37</v>
      </c>
      <c r="M246" s="14"/>
      <c r="N246"/>
      <c r="O246"/>
      <c r="P246"/>
    </row>
    <row r="247" spans="1:16" x14ac:dyDescent="0.2">
      <c r="A247" t="s">
        <v>1232</v>
      </c>
      <c r="B247" s="22" t="s">
        <v>527</v>
      </c>
      <c r="C247" s="13" t="s">
        <v>838</v>
      </c>
      <c r="D247" s="13" t="s">
        <v>828</v>
      </c>
      <c r="E247" s="12" t="s">
        <v>907</v>
      </c>
      <c r="F247" s="13" t="s">
        <v>2</v>
      </c>
      <c r="G247" s="13" t="s">
        <v>2</v>
      </c>
      <c r="H247" s="12" t="s">
        <v>26</v>
      </c>
      <c r="I247" s="25">
        <v>1766224.07</v>
      </c>
      <c r="J247" s="25">
        <v>3864515.6611104617</v>
      </c>
      <c r="K247" s="24">
        <f t="shared" si="6"/>
        <v>958390.87</v>
      </c>
      <c r="L247" s="24">
        <f t="shared" si="7"/>
        <v>381918.76</v>
      </c>
      <c r="M247" s="14"/>
      <c r="N247"/>
      <c r="O247"/>
      <c r="P247"/>
    </row>
    <row r="248" spans="1:16" x14ac:dyDescent="0.2">
      <c r="A248" t="s">
        <v>1233</v>
      </c>
      <c r="B248" s="22" t="s">
        <v>528</v>
      </c>
      <c r="C248" s="13" t="s">
        <v>837</v>
      </c>
      <c r="D248" s="13" t="s">
        <v>23</v>
      </c>
      <c r="E248" s="12" t="s">
        <v>529</v>
      </c>
      <c r="F248" s="13" t="s">
        <v>362</v>
      </c>
      <c r="G248" s="13" t="s">
        <v>4</v>
      </c>
      <c r="H248" s="12" t="s">
        <v>26</v>
      </c>
      <c r="I248" s="25">
        <v>350066.23</v>
      </c>
      <c r="J248" s="25">
        <v>364244.45448670402</v>
      </c>
      <c r="K248" s="24">
        <f t="shared" si="6"/>
        <v>90331.78</v>
      </c>
      <c r="L248" s="24">
        <f t="shared" si="7"/>
        <v>35997.21</v>
      </c>
      <c r="M248" s="14"/>
      <c r="N248"/>
      <c r="O248"/>
      <c r="P248"/>
    </row>
    <row r="249" spans="1:16" x14ac:dyDescent="0.2">
      <c r="A249" t="s">
        <v>1234</v>
      </c>
      <c r="B249" s="22" t="s">
        <v>530</v>
      </c>
      <c r="C249" s="13" t="s">
        <v>838</v>
      </c>
      <c r="D249" s="13" t="s">
        <v>863</v>
      </c>
      <c r="E249" s="12" t="s">
        <v>531</v>
      </c>
      <c r="F249" s="13" t="s">
        <v>42</v>
      </c>
      <c r="G249" s="13" t="s">
        <v>5</v>
      </c>
      <c r="H249" s="12" t="s">
        <v>26</v>
      </c>
      <c r="I249" s="25">
        <v>1418613.09</v>
      </c>
      <c r="J249" s="25">
        <v>1084997.3277202854</v>
      </c>
      <c r="K249" s="24">
        <f t="shared" si="6"/>
        <v>269076.81</v>
      </c>
      <c r="L249" s="24">
        <f t="shared" si="7"/>
        <v>107227.11</v>
      </c>
      <c r="M249" s="14"/>
      <c r="N249"/>
      <c r="O249"/>
      <c r="P249"/>
    </row>
    <row r="250" spans="1:16" x14ac:dyDescent="0.2">
      <c r="A250" t="s">
        <v>1236</v>
      </c>
      <c r="B250" s="22" t="s">
        <v>532</v>
      </c>
      <c r="C250" s="13" t="s">
        <v>838</v>
      </c>
      <c r="D250" s="13" t="s">
        <v>828</v>
      </c>
      <c r="E250" s="12" t="s">
        <v>138</v>
      </c>
      <c r="F250" s="13" t="s">
        <v>600</v>
      </c>
      <c r="G250" s="13" t="s">
        <v>13</v>
      </c>
      <c r="H250" s="12" t="s">
        <v>26</v>
      </c>
      <c r="I250" s="25">
        <v>2278064.35</v>
      </c>
      <c r="J250" s="25">
        <v>4990702.183940487</v>
      </c>
      <c r="K250" s="24">
        <f t="shared" si="6"/>
        <v>1237682.51</v>
      </c>
      <c r="L250" s="24">
        <f t="shared" si="7"/>
        <v>493216.48</v>
      </c>
      <c r="M250" s="14"/>
      <c r="N250"/>
      <c r="O250"/>
      <c r="P250"/>
    </row>
    <row r="251" spans="1:16" x14ac:dyDescent="0.2">
      <c r="A251" t="s">
        <v>1173</v>
      </c>
      <c r="B251" s="22" t="s">
        <v>533</v>
      </c>
      <c r="C251" s="13" t="s">
        <v>838</v>
      </c>
      <c r="D251" s="13" t="s">
        <v>828</v>
      </c>
      <c r="E251" s="12" t="s">
        <v>138</v>
      </c>
      <c r="F251" s="13" t="s">
        <v>13</v>
      </c>
      <c r="G251" s="13" t="s">
        <v>13</v>
      </c>
      <c r="H251" s="12" t="s">
        <v>26</v>
      </c>
      <c r="I251" s="25">
        <v>11342140.529999999</v>
      </c>
      <c r="J251" s="25">
        <v>24833942.310507447</v>
      </c>
      <c r="K251" s="24">
        <f t="shared" si="6"/>
        <v>6158759.79</v>
      </c>
      <c r="L251" s="24">
        <f t="shared" si="7"/>
        <v>2454265.7799999998</v>
      </c>
      <c r="M251" s="14"/>
      <c r="N251"/>
      <c r="O251"/>
      <c r="P251"/>
    </row>
    <row r="252" spans="1:16" x14ac:dyDescent="0.2">
      <c r="A252" t="s">
        <v>1237</v>
      </c>
      <c r="B252" s="22" t="s">
        <v>534</v>
      </c>
      <c r="C252" s="13" t="s">
        <v>838</v>
      </c>
      <c r="D252" s="13" t="s">
        <v>828</v>
      </c>
      <c r="E252" s="12" t="s">
        <v>908</v>
      </c>
      <c r="F252" s="13" t="s">
        <v>1</v>
      </c>
      <c r="G252" s="13" t="s">
        <v>1</v>
      </c>
      <c r="H252" s="12" t="s">
        <v>26</v>
      </c>
      <c r="I252" s="25">
        <v>25236931.09</v>
      </c>
      <c r="J252" s="25">
        <v>55254275.468090951</v>
      </c>
      <c r="K252" s="24">
        <f t="shared" si="6"/>
        <v>13702931.49</v>
      </c>
      <c r="L252" s="24">
        <f t="shared" si="7"/>
        <v>5460618.2000000002</v>
      </c>
      <c r="M252" s="14"/>
      <c r="N252"/>
      <c r="O252"/>
      <c r="P252"/>
    </row>
    <row r="253" spans="1:16" x14ac:dyDescent="0.2">
      <c r="A253" t="s">
        <v>1238</v>
      </c>
      <c r="B253" s="22" t="s">
        <v>535</v>
      </c>
      <c r="C253" s="13" t="s">
        <v>838</v>
      </c>
      <c r="D253" s="13" t="s">
        <v>828</v>
      </c>
      <c r="E253" s="12" t="s">
        <v>536</v>
      </c>
      <c r="F253" s="13" t="s">
        <v>33</v>
      </c>
      <c r="G253" s="13" t="s">
        <v>4</v>
      </c>
      <c r="H253" s="12" t="s">
        <v>26</v>
      </c>
      <c r="I253" s="25">
        <v>7057506.1899999995</v>
      </c>
      <c r="J253" s="25">
        <v>15419244.257504659</v>
      </c>
      <c r="K253" s="24">
        <f t="shared" si="6"/>
        <v>3823936.63</v>
      </c>
      <c r="L253" s="24">
        <f t="shared" si="7"/>
        <v>1523838.75</v>
      </c>
      <c r="M253" s="14"/>
      <c r="N253"/>
      <c r="O253"/>
      <c r="P253"/>
    </row>
    <row r="254" spans="1:16" x14ac:dyDescent="0.2">
      <c r="A254" t="s">
        <v>1239</v>
      </c>
      <c r="B254" s="22" t="s">
        <v>537</v>
      </c>
      <c r="C254" s="13" t="s">
        <v>838</v>
      </c>
      <c r="D254" s="13" t="s">
        <v>828</v>
      </c>
      <c r="E254" s="12" t="s">
        <v>909</v>
      </c>
      <c r="F254" s="13" t="s">
        <v>5</v>
      </c>
      <c r="G254" s="13" t="s">
        <v>5</v>
      </c>
      <c r="H254" s="12" t="s">
        <v>26</v>
      </c>
      <c r="I254" s="25">
        <v>9791388.3599999994</v>
      </c>
      <c r="J254" s="25">
        <v>21414239.790180556</v>
      </c>
      <c r="K254" s="24">
        <f t="shared" si="6"/>
        <v>5310681.54</v>
      </c>
      <c r="L254" s="24">
        <f t="shared" si="7"/>
        <v>2116306.59</v>
      </c>
      <c r="M254" s="14"/>
      <c r="N254"/>
      <c r="O254"/>
      <c r="P254"/>
    </row>
    <row r="255" spans="1:16" x14ac:dyDescent="0.2">
      <c r="A255" t="s">
        <v>1240</v>
      </c>
      <c r="B255" s="22" t="s">
        <v>538</v>
      </c>
      <c r="C255" s="13" t="s">
        <v>838</v>
      </c>
      <c r="D255" s="13" t="s">
        <v>828</v>
      </c>
      <c r="E255" s="12" t="s">
        <v>539</v>
      </c>
      <c r="F255" s="13" t="s">
        <v>159</v>
      </c>
      <c r="G255" s="13" t="s">
        <v>5</v>
      </c>
      <c r="H255" s="12" t="s">
        <v>26</v>
      </c>
      <c r="I255" s="25">
        <v>10267701.99</v>
      </c>
      <c r="J255" s="25">
        <v>22415892.980372719</v>
      </c>
      <c r="K255" s="24">
        <f t="shared" si="6"/>
        <v>5559089.2000000002</v>
      </c>
      <c r="L255" s="24">
        <f t="shared" si="7"/>
        <v>2215297.0499999998</v>
      </c>
      <c r="M255" s="14"/>
      <c r="N255"/>
      <c r="O255"/>
      <c r="P255"/>
    </row>
    <row r="256" spans="1:16" x14ac:dyDescent="0.2">
      <c r="A256" t="s">
        <v>1241</v>
      </c>
      <c r="B256" s="22" t="s">
        <v>540</v>
      </c>
      <c r="C256" s="13" t="s">
        <v>837</v>
      </c>
      <c r="D256" s="13" t="s">
        <v>23</v>
      </c>
      <c r="E256" s="12" t="s">
        <v>541</v>
      </c>
      <c r="F256" s="13" t="s">
        <v>542</v>
      </c>
      <c r="G256" s="13" t="s">
        <v>9</v>
      </c>
      <c r="H256" s="12" t="s">
        <v>26</v>
      </c>
      <c r="I256" s="25">
        <v>3914741.37</v>
      </c>
      <c r="J256" s="25">
        <v>4089795.3205044568</v>
      </c>
      <c r="K256" s="24">
        <f t="shared" si="6"/>
        <v>1014259.7</v>
      </c>
      <c r="L256" s="24">
        <f t="shared" si="7"/>
        <v>404182.49</v>
      </c>
      <c r="M256" s="14"/>
      <c r="N256"/>
      <c r="O256"/>
      <c r="P256"/>
    </row>
    <row r="257" spans="1:16" x14ac:dyDescent="0.2">
      <c r="A257" t="s">
        <v>1242</v>
      </c>
      <c r="B257" s="22" t="s">
        <v>543</v>
      </c>
      <c r="C257" s="13" t="s">
        <v>838</v>
      </c>
      <c r="D257" s="13" t="s">
        <v>828</v>
      </c>
      <c r="E257" s="12" t="s">
        <v>910</v>
      </c>
      <c r="F257" s="13" t="s">
        <v>7</v>
      </c>
      <c r="G257" s="13" t="s">
        <v>7</v>
      </c>
      <c r="H257" s="12" t="s">
        <v>26</v>
      </c>
      <c r="I257" s="25">
        <v>443326.38</v>
      </c>
      <c r="J257" s="25">
        <v>974449.27222677879</v>
      </c>
      <c r="K257" s="24">
        <f t="shared" si="6"/>
        <v>241661.15</v>
      </c>
      <c r="L257" s="24">
        <f t="shared" si="7"/>
        <v>96301.97</v>
      </c>
      <c r="M257" s="14"/>
      <c r="N257"/>
      <c r="O257"/>
      <c r="P257"/>
    </row>
    <row r="258" spans="1:16" x14ac:dyDescent="0.2">
      <c r="A258" t="s">
        <v>1243</v>
      </c>
      <c r="B258" s="22" t="s">
        <v>544</v>
      </c>
      <c r="C258" s="13" t="s">
        <v>838</v>
      </c>
      <c r="D258" s="13" t="s">
        <v>828</v>
      </c>
      <c r="E258" s="12" t="s">
        <v>911</v>
      </c>
      <c r="F258" s="13" t="s">
        <v>6</v>
      </c>
      <c r="G258" s="13" t="s">
        <v>6</v>
      </c>
      <c r="H258" s="12" t="s">
        <v>26</v>
      </c>
      <c r="I258" s="25">
        <v>7391296.7599999998</v>
      </c>
      <c r="J258" s="25">
        <v>16200283.979138445</v>
      </c>
      <c r="K258" s="24">
        <f t="shared" si="6"/>
        <v>4017632.66</v>
      </c>
      <c r="L258" s="24">
        <f t="shared" si="7"/>
        <v>1601026.62</v>
      </c>
      <c r="M258" s="14"/>
      <c r="N258"/>
      <c r="O258"/>
      <c r="P258"/>
    </row>
    <row r="259" spans="1:16" x14ac:dyDescent="0.2">
      <c r="A259" t="s">
        <v>1245</v>
      </c>
      <c r="B259" s="22" t="s">
        <v>912</v>
      </c>
      <c r="C259" s="13" t="s">
        <v>838</v>
      </c>
      <c r="D259" s="13" t="s">
        <v>828</v>
      </c>
      <c r="E259" s="12" t="s">
        <v>913</v>
      </c>
      <c r="F259" s="13" t="s">
        <v>464</v>
      </c>
      <c r="G259" s="13" t="s">
        <v>7</v>
      </c>
      <c r="H259" s="12" t="s">
        <v>26</v>
      </c>
      <c r="I259" s="25">
        <v>166682.43</v>
      </c>
      <c r="J259" s="25">
        <v>368831.89471223694</v>
      </c>
      <c r="K259" s="24">
        <f t="shared" si="6"/>
        <v>91469.45</v>
      </c>
      <c r="L259" s="24">
        <f t="shared" si="7"/>
        <v>36450.58</v>
      </c>
      <c r="M259" s="14"/>
      <c r="N259"/>
      <c r="O259"/>
      <c r="P259"/>
    </row>
    <row r="260" spans="1:16" x14ac:dyDescent="0.2">
      <c r="A260" t="s">
        <v>1247</v>
      </c>
      <c r="B260" s="22" t="s">
        <v>545</v>
      </c>
      <c r="C260" s="13" t="s">
        <v>838</v>
      </c>
      <c r="D260" s="13" t="s">
        <v>828</v>
      </c>
      <c r="E260" s="12" t="s">
        <v>914</v>
      </c>
      <c r="F260" s="13" t="s">
        <v>60</v>
      </c>
      <c r="G260" s="13" t="s">
        <v>2</v>
      </c>
      <c r="H260" s="12" t="s">
        <v>26</v>
      </c>
      <c r="I260" s="25">
        <v>3895407.13</v>
      </c>
      <c r="J260" s="25">
        <v>8552085.9855125435</v>
      </c>
      <c r="K260" s="24">
        <f t="shared" ref="K260:K323" si="8">ROUND(((J260/J$1)*N$1),2)</f>
        <v>2120897.39</v>
      </c>
      <c r="L260" s="24">
        <f t="shared" ref="L260:L323" si="9">ROUND(K260*P$1,2)</f>
        <v>845177.61</v>
      </c>
      <c r="M260" s="14"/>
      <c r="N260"/>
      <c r="O260"/>
      <c r="P260"/>
    </row>
    <row r="261" spans="1:16" x14ac:dyDescent="0.2">
      <c r="A261" s="33" t="s">
        <v>1248</v>
      </c>
      <c r="B261" s="22" t="s">
        <v>547</v>
      </c>
      <c r="C261" s="13" t="s">
        <v>838</v>
      </c>
      <c r="D261" s="13" t="s">
        <v>828</v>
      </c>
      <c r="E261" s="12" t="s">
        <v>548</v>
      </c>
      <c r="F261" s="13" t="s">
        <v>4</v>
      </c>
      <c r="G261" s="13" t="s">
        <v>4</v>
      </c>
      <c r="H261" s="12" t="s">
        <v>26</v>
      </c>
      <c r="I261" s="25">
        <v>1824.96</v>
      </c>
      <c r="J261" s="25">
        <v>4038.2284699948359</v>
      </c>
      <c r="K261" s="24">
        <f t="shared" si="8"/>
        <v>1001.47</v>
      </c>
      <c r="L261" s="24">
        <f t="shared" si="9"/>
        <v>399.09</v>
      </c>
      <c r="M261" s="14"/>
      <c r="N261"/>
      <c r="O261"/>
      <c r="P261"/>
    </row>
    <row r="262" spans="1:16" x14ac:dyDescent="0.2">
      <c r="A262" t="s">
        <v>1249</v>
      </c>
      <c r="B262" s="22" t="s">
        <v>549</v>
      </c>
      <c r="C262" s="13" t="s">
        <v>837</v>
      </c>
      <c r="D262" s="13" t="s">
        <v>23</v>
      </c>
      <c r="E262" s="12" t="s">
        <v>550</v>
      </c>
      <c r="F262" s="13" t="s">
        <v>551</v>
      </c>
      <c r="G262" s="13" t="s">
        <v>10</v>
      </c>
      <c r="H262" s="12" t="s">
        <v>26</v>
      </c>
      <c r="I262" s="25">
        <v>596453.82000000007</v>
      </c>
      <c r="J262" s="25">
        <v>624281.91661953263</v>
      </c>
      <c r="K262" s="24">
        <f t="shared" si="8"/>
        <v>154820.46</v>
      </c>
      <c r="L262" s="24">
        <f t="shared" si="9"/>
        <v>61695.95</v>
      </c>
      <c r="M262" s="14"/>
      <c r="N262"/>
      <c r="O262"/>
      <c r="P262"/>
    </row>
    <row r="263" spans="1:16" x14ac:dyDescent="0.2">
      <c r="A263" t="s">
        <v>1251</v>
      </c>
      <c r="B263" s="22" t="s">
        <v>555</v>
      </c>
      <c r="C263" s="13" t="s">
        <v>838</v>
      </c>
      <c r="D263" s="13" t="s">
        <v>828</v>
      </c>
      <c r="E263" s="12" t="s">
        <v>915</v>
      </c>
      <c r="F263" s="13" t="s">
        <v>50</v>
      </c>
      <c r="G263" s="13" t="s">
        <v>12</v>
      </c>
      <c r="H263" s="12" t="s">
        <v>26</v>
      </c>
      <c r="I263" s="25">
        <v>5166.43</v>
      </c>
      <c r="J263" s="25">
        <v>6055.1374806779995</v>
      </c>
      <c r="K263" s="24">
        <f t="shared" si="8"/>
        <v>1501.66</v>
      </c>
      <c r="L263" s="24">
        <f t="shared" si="9"/>
        <v>598.41</v>
      </c>
      <c r="M263" s="14"/>
      <c r="N263"/>
      <c r="O263"/>
      <c r="P263"/>
    </row>
    <row r="264" spans="1:16" x14ac:dyDescent="0.2">
      <c r="A264" t="s">
        <v>1253</v>
      </c>
      <c r="B264" s="22" t="s">
        <v>556</v>
      </c>
      <c r="C264" s="13" t="s">
        <v>837</v>
      </c>
      <c r="D264" s="13" t="s">
        <v>23</v>
      </c>
      <c r="E264" s="12" t="s">
        <v>557</v>
      </c>
      <c r="F264" s="13" t="s">
        <v>558</v>
      </c>
      <c r="G264" s="13" t="s">
        <v>10</v>
      </c>
      <c r="H264" s="12" t="s">
        <v>26</v>
      </c>
      <c r="I264" s="25">
        <v>302660.82999999996</v>
      </c>
      <c r="J264" s="25">
        <v>317057.89115985844</v>
      </c>
      <c r="K264" s="24">
        <f t="shared" si="8"/>
        <v>78629.62</v>
      </c>
      <c r="L264" s="24">
        <f t="shared" si="9"/>
        <v>31333.9</v>
      </c>
      <c r="M264" s="14"/>
      <c r="N264"/>
      <c r="O264"/>
      <c r="P264"/>
    </row>
    <row r="265" spans="1:16" x14ac:dyDescent="0.2">
      <c r="A265" t="s">
        <v>1254</v>
      </c>
      <c r="B265" s="22" t="s">
        <v>559</v>
      </c>
      <c r="C265" s="13" t="s">
        <v>838</v>
      </c>
      <c r="D265" s="13" t="s">
        <v>828</v>
      </c>
      <c r="E265" s="12" t="s">
        <v>560</v>
      </c>
      <c r="F265" s="13" t="s">
        <v>4</v>
      </c>
      <c r="G265" s="13" t="s">
        <v>4</v>
      </c>
      <c r="H265" s="12" t="s">
        <v>26</v>
      </c>
      <c r="I265" s="25">
        <v>21280866.829999998</v>
      </c>
      <c r="J265" s="25">
        <v>46575774.44261349</v>
      </c>
      <c r="K265" s="24">
        <f t="shared" si="8"/>
        <v>11550683.470000001</v>
      </c>
      <c r="L265" s="24">
        <f t="shared" si="9"/>
        <v>4602947.3600000003</v>
      </c>
      <c r="M265" s="14"/>
      <c r="N265"/>
      <c r="O265"/>
      <c r="P265"/>
    </row>
    <row r="266" spans="1:16" x14ac:dyDescent="0.2">
      <c r="A266" t="s">
        <v>1255</v>
      </c>
      <c r="B266" s="22" t="s">
        <v>561</v>
      </c>
      <c r="C266" s="13" t="s">
        <v>838</v>
      </c>
      <c r="D266" s="13" t="s">
        <v>828</v>
      </c>
      <c r="E266" s="12" t="s">
        <v>916</v>
      </c>
      <c r="F266" s="13" t="s">
        <v>2</v>
      </c>
      <c r="G266" s="13" t="s">
        <v>2</v>
      </c>
      <c r="H266" s="12" t="s">
        <v>26</v>
      </c>
      <c r="I266" s="25">
        <v>81773.209999999992</v>
      </c>
      <c r="J266" s="25">
        <v>179547.3029808772</v>
      </c>
      <c r="K266" s="24">
        <f t="shared" si="8"/>
        <v>44527.31</v>
      </c>
      <c r="L266" s="24">
        <f t="shared" si="9"/>
        <v>17744.13</v>
      </c>
      <c r="M266" s="14"/>
      <c r="N266"/>
      <c r="O266"/>
      <c r="P266"/>
    </row>
    <row r="267" spans="1:16" x14ac:dyDescent="0.2">
      <c r="A267" t="s">
        <v>1257</v>
      </c>
      <c r="B267" s="22" t="s">
        <v>562</v>
      </c>
      <c r="C267" s="13" t="s">
        <v>838</v>
      </c>
      <c r="D267" s="13" t="s">
        <v>828</v>
      </c>
      <c r="E267" s="12" t="s">
        <v>917</v>
      </c>
      <c r="F267" s="13" t="s">
        <v>60</v>
      </c>
      <c r="G267" s="13" t="s">
        <v>2</v>
      </c>
      <c r="H267" s="12" t="s">
        <v>26</v>
      </c>
      <c r="I267" s="25">
        <v>3824102.3</v>
      </c>
      <c r="J267" s="25">
        <v>8365301.8688591858</v>
      </c>
      <c r="K267" s="24">
        <f t="shared" si="8"/>
        <v>2074575.36</v>
      </c>
      <c r="L267" s="24">
        <f t="shared" si="9"/>
        <v>826718.28</v>
      </c>
      <c r="M267" s="14"/>
      <c r="N267"/>
      <c r="O267"/>
      <c r="P267"/>
    </row>
    <row r="268" spans="1:16" x14ac:dyDescent="0.2">
      <c r="A268" t="s">
        <v>1258</v>
      </c>
      <c r="B268" s="22" t="s">
        <v>563</v>
      </c>
      <c r="C268" s="13" t="s">
        <v>838</v>
      </c>
      <c r="D268" s="13" t="s">
        <v>828</v>
      </c>
      <c r="E268" s="12" t="s">
        <v>392</v>
      </c>
      <c r="F268" s="13" t="s">
        <v>12</v>
      </c>
      <c r="G268" s="13" t="s">
        <v>12</v>
      </c>
      <c r="H268" s="12" t="s">
        <v>26</v>
      </c>
      <c r="I268" s="25">
        <v>7375870.6299999999</v>
      </c>
      <c r="J268" s="25">
        <v>16132484.164701486</v>
      </c>
      <c r="K268" s="24">
        <f t="shared" si="8"/>
        <v>4000818.46</v>
      </c>
      <c r="L268" s="24">
        <f t="shared" si="9"/>
        <v>1594326.16</v>
      </c>
      <c r="M268" s="14"/>
      <c r="N268"/>
      <c r="O268"/>
      <c r="P268"/>
    </row>
    <row r="269" spans="1:16" x14ac:dyDescent="0.2">
      <c r="A269" t="s">
        <v>1259</v>
      </c>
      <c r="B269" s="22" t="s">
        <v>564</v>
      </c>
      <c r="C269" s="13" t="s">
        <v>838</v>
      </c>
      <c r="D269" s="13" t="s">
        <v>828</v>
      </c>
      <c r="E269" s="12" t="s">
        <v>138</v>
      </c>
      <c r="F269" s="13" t="s">
        <v>13</v>
      </c>
      <c r="G269" s="13" t="s">
        <v>13</v>
      </c>
      <c r="H269" s="12" t="s">
        <v>26</v>
      </c>
      <c r="I269" s="25">
        <v>5361703.09</v>
      </c>
      <c r="J269" s="25">
        <v>11708630.162526811</v>
      </c>
      <c r="K269" s="24">
        <f t="shared" si="8"/>
        <v>2903712.98</v>
      </c>
      <c r="L269" s="24">
        <f t="shared" si="9"/>
        <v>1157129.6200000001</v>
      </c>
      <c r="M269" s="14"/>
      <c r="N269"/>
      <c r="O269"/>
      <c r="P269"/>
    </row>
    <row r="270" spans="1:16" x14ac:dyDescent="0.2">
      <c r="A270" t="s">
        <v>1261</v>
      </c>
      <c r="B270" s="22" t="s">
        <v>565</v>
      </c>
      <c r="C270" s="13" t="s">
        <v>835</v>
      </c>
      <c r="D270" s="13" t="s">
        <v>23</v>
      </c>
      <c r="E270" s="12" t="s">
        <v>566</v>
      </c>
      <c r="F270" s="13" t="s">
        <v>567</v>
      </c>
      <c r="G270" s="13" t="s">
        <v>10</v>
      </c>
      <c r="H270" s="12" t="s">
        <v>26</v>
      </c>
      <c r="I270" s="25">
        <v>405288.78</v>
      </c>
      <c r="J270" s="25">
        <v>423362.94115826284</v>
      </c>
      <c r="K270" s="24">
        <f t="shared" si="8"/>
        <v>104993.02</v>
      </c>
      <c r="L270" s="24">
        <f t="shared" si="9"/>
        <v>41839.72</v>
      </c>
      <c r="M270" s="14"/>
      <c r="N270"/>
      <c r="O270"/>
      <c r="P270"/>
    </row>
    <row r="271" spans="1:16" x14ac:dyDescent="0.2">
      <c r="A271" t="s">
        <v>1262</v>
      </c>
      <c r="B271" s="22" t="s">
        <v>568</v>
      </c>
      <c r="C271" s="13" t="s">
        <v>838</v>
      </c>
      <c r="D271" s="13" t="s">
        <v>828</v>
      </c>
      <c r="E271" s="12" t="s">
        <v>569</v>
      </c>
      <c r="F271" s="13" t="s">
        <v>45</v>
      </c>
      <c r="G271" s="13" t="s">
        <v>13</v>
      </c>
      <c r="H271" s="12" t="s">
        <v>26</v>
      </c>
      <c r="I271" s="25">
        <v>5736328.71</v>
      </c>
      <c r="J271" s="25">
        <v>12521969.526948698</v>
      </c>
      <c r="K271" s="24">
        <f t="shared" si="8"/>
        <v>3105419.25</v>
      </c>
      <c r="L271" s="24">
        <f t="shared" si="9"/>
        <v>1237509.57</v>
      </c>
      <c r="M271" s="14"/>
      <c r="N271"/>
      <c r="O271"/>
      <c r="P271"/>
    </row>
    <row r="272" spans="1:16" x14ac:dyDescent="0.2">
      <c r="A272" t="s">
        <v>1263</v>
      </c>
      <c r="B272" s="22" t="s">
        <v>570</v>
      </c>
      <c r="C272" s="13" t="s">
        <v>838</v>
      </c>
      <c r="D272" s="13" t="s">
        <v>828</v>
      </c>
      <c r="E272" s="12" t="s">
        <v>571</v>
      </c>
      <c r="F272" s="13" t="s">
        <v>3</v>
      </c>
      <c r="G272" s="13" t="s">
        <v>3</v>
      </c>
      <c r="H272" s="12" t="s">
        <v>26</v>
      </c>
      <c r="I272" s="25">
        <v>10373.620000000001</v>
      </c>
      <c r="J272" s="25">
        <v>618.6646016182259</v>
      </c>
      <c r="K272" s="24">
        <f t="shared" si="8"/>
        <v>153.43</v>
      </c>
      <c r="L272" s="24">
        <f t="shared" si="9"/>
        <v>61.14</v>
      </c>
      <c r="M272" s="14"/>
      <c r="N272"/>
      <c r="O272"/>
      <c r="P272"/>
    </row>
    <row r="273" spans="1:16" x14ac:dyDescent="0.2">
      <c r="A273" t="s">
        <v>1264</v>
      </c>
      <c r="B273" s="22" t="s">
        <v>572</v>
      </c>
      <c r="C273" s="13" t="s">
        <v>838</v>
      </c>
      <c r="D273" s="13" t="s">
        <v>828</v>
      </c>
      <c r="E273" s="12" t="s">
        <v>573</v>
      </c>
      <c r="F273" s="13" t="s">
        <v>45</v>
      </c>
      <c r="G273" s="13" t="s">
        <v>13</v>
      </c>
      <c r="H273" s="12" t="s">
        <v>26</v>
      </c>
      <c r="I273" s="25">
        <v>3658769.61</v>
      </c>
      <c r="J273" s="25">
        <v>8000908.6307498962</v>
      </c>
      <c r="K273" s="24">
        <f t="shared" si="8"/>
        <v>1984206.69</v>
      </c>
      <c r="L273" s="24">
        <f t="shared" si="9"/>
        <v>790706.37</v>
      </c>
      <c r="M273" s="14"/>
      <c r="N273"/>
      <c r="O273"/>
      <c r="P273"/>
    </row>
    <row r="274" spans="1:16" x14ac:dyDescent="0.2">
      <c r="A274" t="s">
        <v>1265</v>
      </c>
      <c r="B274" s="22" t="s">
        <v>574</v>
      </c>
      <c r="C274" s="13" t="s">
        <v>838</v>
      </c>
      <c r="D274" s="13" t="s">
        <v>828</v>
      </c>
      <c r="E274" s="12" t="s">
        <v>575</v>
      </c>
      <c r="F274" s="13" t="s">
        <v>4</v>
      </c>
      <c r="G274" s="13" t="s">
        <v>4</v>
      </c>
      <c r="H274" s="12" t="s">
        <v>26</v>
      </c>
      <c r="I274" s="25">
        <v>16586034.050000001</v>
      </c>
      <c r="J274" s="25">
        <v>36287996.05508963</v>
      </c>
      <c r="K274" s="24">
        <f t="shared" si="8"/>
        <v>8999338.4199999999</v>
      </c>
      <c r="L274" s="24">
        <f t="shared" si="9"/>
        <v>3586236.36</v>
      </c>
      <c r="M274" s="14"/>
      <c r="N274"/>
      <c r="O274"/>
      <c r="P274"/>
    </row>
    <row r="275" spans="1:16" x14ac:dyDescent="0.2">
      <c r="A275" t="s">
        <v>1266</v>
      </c>
      <c r="B275" s="22" t="s">
        <v>576</v>
      </c>
      <c r="C275" s="13" t="s">
        <v>838</v>
      </c>
      <c r="D275" s="13" t="s">
        <v>828</v>
      </c>
      <c r="E275" s="12" t="s">
        <v>577</v>
      </c>
      <c r="F275" s="13" t="s">
        <v>47</v>
      </c>
      <c r="G275" s="13" t="s">
        <v>2</v>
      </c>
      <c r="H275" s="12" t="s">
        <v>26</v>
      </c>
      <c r="I275" s="25">
        <v>1739395.6099999999</v>
      </c>
      <c r="J275" s="25">
        <v>3809826.552860368</v>
      </c>
      <c r="K275" s="24">
        <f t="shared" si="8"/>
        <v>944828.1</v>
      </c>
      <c r="L275" s="24">
        <f t="shared" si="9"/>
        <v>376514</v>
      </c>
      <c r="M275" s="14"/>
      <c r="N275"/>
      <c r="O275"/>
      <c r="P275"/>
    </row>
    <row r="276" spans="1:16" x14ac:dyDescent="0.2">
      <c r="A276" t="s">
        <v>1267</v>
      </c>
      <c r="B276" s="22" t="s">
        <v>578</v>
      </c>
      <c r="C276" s="13" t="s">
        <v>838</v>
      </c>
      <c r="D276" s="13" t="s">
        <v>828</v>
      </c>
      <c r="E276" s="12" t="s">
        <v>579</v>
      </c>
      <c r="F276" s="13" t="s">
        <v>4</v>
      </c>
      <c r="G276" s="13" t="s">
        <v>4</v>
      </c>
      <c r="H276" s="12" t="s">
        <v>26</v>
      </c>
      <c r="I276" s="25">
        <v>37489823.670000002</v>
      </c>
      <c r="J276" s="25">
        <v>53168526.084790461</v>
      </c>
      <c r="K276" s="24">
        <f t="shared" si="8"/>
        <v>13185670.51</v>
      </c>
      <c r="L276" s="24">
        <f t="shared" si="9"/>
        <v>5254489.7</v>
      </c>
      <c r="M276" s="14"/>
      <c r="N276"/>
      <c r="O276"/>
      <c r="P276"/>
    </row>
    <row r="277" spans="1:16" x14ac:dyDescent="0.2">
      <c r="A277" t="s">
        <v>1268</v>
      </c>
      <c r="B277" s="22" t="s">
        <v>580</v>
      </c>
      <c r="C277" s="13" t="s">
        <v>838</v>
      </c>
      <c r="D277" s="13" t="s">
        <v>828</v>
      </c>
      <c r="E277" s="12" t="s">
        <v>138</v>
      </c>
      <c r="F277" s="13" t="s">
        <v>45</v>
      </c>
      <c r="G277" s="16" t="s">
        <v>13</v>
      </c>
      <c r="H277" s="12" t="s">
        <v>26</v>
      </c>
      <c r="I277" s="25">
        <v>9029071.8000000007</v>
      </c>
      <c r="J277" s="25">
        <v>19742958.977893624</v>
      </c>
      <c r="K277" s="24">
        <f t="shared" si="8"/>
        <v>4896207.8</v>
      </c>
      <c r="L277" s="24">
        <f t="shared" si="9"/>
        <v>1951138.81</v>
      </c>
      <c r="M277" s="14"/>
      <c r="N277"/>
      <c r="O277"/>
      <c r="P277"/>
    </row>
    <row r="278" spans="1:16" x14ac:dyDescent="0.2">
      <c r="A278" t="s">
        <v>1269</v>
      </c>
      <c r="B278" s="22" t="s">
        <v>581</v>
      </c>
      <c r="C278" s="13" t="s">
        <v>838</v>
      </c>
      <c r="D278" s="13" t="s">
        <v>828</v>
      </c>
      <c r="E278" s="12" t="s">
        <v>918</v>
      </c>
      <c r="F278" s="13" t="s">
        <v>582</v>
      </c>
      <c r="G278" s="13" t="s">
        <v>9</v>
      </c>
      <c r="H278" s="12" t="s">
        <v>26</v>
      </c>
      <c r="I278" s="25">
        <v>9390535.4600000009</v>
      </c>
      <c r="J278" s="25">
        <v>20534647.23520593</v>
      </c>
      <c r="K278" s="24">
        <f t="shared" si="8"/>
        <v>5092544.6399999997</v>
      </c>
      <c r="L278" s="24">
        <f t="shared" si="9"/>
        <v>2029379.04</v>
      </c>
      <c r="M278" s="14"/>
      <c r="N278"/>
      <c r="O278"/>
      <c r="P278"/>
    </row>
    <row r="279" spans="1:16" x14ac:dyDescent="0.2">
      <c r="A279" t="s">
        <v>1271</v>
      </c>
      <c r="B279" s="22" t="s">
        <v>583</v>
      </c>
      <c r="C279" s="13" t="s">
        <v>838</v>
      </c>
      <c r="D279" s="13" t="s">
        <v>828</v>
      </c>
      <c r="E279" s="12" t="s">
        <v>919</v>
      </c>
      <c r="F279" s="13" t="s">
        <v>3</v>
      </c>
      <c r="G279" s="13" t="s">
        <v>3</v>
      </c>
      <c r="H279" s="12" t="s">
        <v>26</v>
      </c>
      <c r="I279" s="25">
        <v>8425595.0700000003</v>
      </c>
      <c r="J279" s="25">
        <v>18467698.981443562</v>
      </c>
      <c r="K279" s="24">
        <f t="shared" si="8"/>
        <v>4579946.29</v>
      </c>
      <c r="L279" s="24">
        <f t="shared" si="9"/>
        <v>1825108.6</v>
      </c>
      <c r="M279" s="14"/>
      <c r="N279"/>
      <c r="O279"/>
      <c r="P279"/>
    </row>
    <row r="280" spans="1:16" x14ac:dyDescent="0.2">
      <c r="A280" t="s">
        <v>1272</v>
      </c>
      <c r="B280" s="22" t="s">
        <v>584</v>
      </c>
      <c r="C280" s="13" t="s">
        <v>837</v>
      </c>
      <c r="D280" s="13" t="s">
        <v>23</v>
      </c>
      <c r="E280" s="12" t="s">
        <v>920</v>
      </c>
      <c r="F280" s="13" t="s">
        <v>585</v>
      </c>
      <c r="G280" s="13" t="s">
        <v>7</v>
      </c>
      <c r="H280" s="12" t="s">
        <v>26</v>
      </c>
      <c r="I280" s="25">
        <v>2611399.39</v>
      </c>
      <c r="J280" s="25">
        <v>2730162.0616956623</v>
      </c>
      <c r="K280" s="24">
        <f t="shared" si="8"/>
        <v>677073.83</v>
      </c>
      <c r="L280" s="24">
        <f t="shared" si="9"/>
        <v>269813.92</v>
      </c>
      <c r="M280" s="14"/>
      <c r="N280"/>
      <c r="O280"/>
      <c r="P280"/>
    </row>
    <row r="281" spans="1:16" x14ac:dyDescent="0.2">
      <c r="A281" t="s">
        <v>1273</v>
      </c>
      <c r="B281" s="22" t="s">
        <v>586</v>
      </c>
      <c r="C281" s="13" t="s">
        <v>835</v>
      </c>
      <c r="D281" s="13" t="s">
        <v>23</v>
      </c>
      <c r="E281" s="12" t="s">
        <v>587</v>
      </c>
      <c r="F281" s="13" t="s">
        <v>588</v>
      </c>
      <c r="G281" s="13" t="s">
        <v>10</v>
      </c>
      <c r="H281" s="12" t="s">
        <v>26</v>
      </c>
      <c r="I281" s="25">
        <v>450732.26</v>
      </c>
      <c r="J281" s="25">
        <v>471118.34361688379</v>
      </c>
      <c r="K281" s="24">
        <f t="shared" si="8"/>
        <v>116836.25</v>
      </c>
      <c r="L281" s="24">
        <f t="shared" si="9"/>
        <v>46559.25</v>
      </c>
      <c r="M281" s="14"/>
      <c r="N281"/>
      <c r="O281"/>
      <c r="P281"/>
    </row>
    <row r="282" spans="1:16" x14ac:dyDescent="0.2">
      <c r="A282" t="s">
        <v>1274</v>
      </c>
      <c r="B282" s="22" t="s">
        <v>589</v>
      </c>
      <c r="C282" s="13" t="s">
        <v>837</v>
      </c>
      <c r="D282" s="13" t="s">
        <v>23</v>
      </c>
      <c r="E282" s="12" t="s">
        <v>590</v>
      </c>
      <c r="F282" s="13" t="s">
        <v>591</v>
      </c>
      <c r="G282" s="13" t="s">
        <v>9</v>
      </c>
      <c r="H282" s="12" t="s">
        <v>26</v>
      </c>
      <c r="I282" s="25">
        <v>502098.11</v>
      </c>
      <c r="J282" s="25">
        <v>525199.65182513394</v>
      </c>
      <c r="K282" s="24">
        <f t="shared" si="8"/>
        <v>130248.29</v>
      </c>
      <c r="L282" s="24">
        <f t="shared" si="9"/>
        <v>51903.94</v>
      </c>
      <c r="M282" s="14"/>
      <c r="N282"/>
      <c r="O282"/>
      <c r="P282"/>
    </row>
    <row r="283" spans="1:16" x14ac:dyDescent="0.2">
      <c r="A283" t="s">
        <v>1276</v>
      </c>
      <c r="B283" s="22" t="s">
        <v>592</v>
      </c>
      <c r="C283" s="13" t="s">
        <v>838</v>
      </c>
      <c r="D283" s="13" t="s">
        <v>828</v>
      </c>
      <c r="E283" s="12" t="s">
        <v>593</v>
      </c>
      <c r="F283" s="13" t="s">
        <v>1</v>
      </c>
      <c r="G283" s="13" t="s">
        <v>1</v>
      </c>
      <c r="H283" s="12" t="s">
        <v>26</v>
      </c>
      <c r="I283" s="25">
        <v>6745541.1099999994</v>
      </c>
      <c r="J283" s="25">
        <v>14736574.495549086</v>
      </c>
      <c r="K283" s="24">
        <f t="shared" si="8"/>
        <v>3654636.12</v>
      </c>
      <c r="L283" s="24">
        <f t="shared" si="9"/>
        <v>1456372.49</v>
      </c>
      <c r="M283" s="14"/>
      <c r="N283"/>
      <c r="O283"/>
      <c r="P283"/>
    </row>
    <row r="284" spans="1:16" x14ac:dyDescent="0.2">
      <c r="A284" t="s">
        <v>1277</v>
      </c>
      <c r="B284" s="22" t="s">
        <v>594</v>
      </c>
      <c r="C284" s="13" t="s">
        <v>837</v>
      </c>
      <c r="D284" s="13" t="s">
        <v>23</v>
      </c>
      <c r="E284" s="12" t="s">
        <v>595</v>
      </c>
      <c r="F284" s="13" t="s">
        <v>596</v>
      </c>
      <c r="G284" s="13" t="s">
        <v>10</v>
      </c>
      <c r="H284" s="12" t="s">
        <v>26</v>
      </c>
      <c r="I284" s="25">
        <v>946419.91999999993</v>
      </c>
      <c r="J284" s="25">
        <v>991232.47543085483</v>
      </c>
      <c r="K284" s="24">
        <f t="shared" si="8"/>
        <v>245823.34</v>
      </c>
      <c r="L284" s="24">
        <f t="shared" si="9"/>
        <v>97960.6</v>
      </c>
      <c r="M284" s="14"/>
      <c r="N284"/>
      <c r="O284"/>
      <c r="P284"/>
    </row>
    <row r="285" spans="1:16" x14ac:dyDescent="0.2">
      <c r="A285" t="s">
        <v>1278</v>
      </c>
      <c r="B285" s="22" t="s">
        <v>597</v>
      </c>
      <c r="C285" s="13" t="s">
        <v>838</v>
      </c>
      <c r="D285" s="13" t="s">
        <v>828</v>
      </c>
      <c r="E285" s="12" t="s">
        <v>598</v>
      </c>
      <c r="F285" s="13" t="s">
        <v>54</v>
      </c>
      <c r="G285" s="16" t="s">
        <v>9</v>
      </c>
      <c r="H285" s="12" t="s">
        <v>26</v>
      </c>
      <c r="I285" s="25">
        <v>4527533.7699999996</v>
      </c>
      <c r="J285" s="25">
        <v>9938067.9143331461</v>
      </c>
      <c r="K285" s="24">
        <f t="shared" si="8"/>
        <v>2464617.67</v>
      </c>
      <c r="L285" s="24">
        <f t="shared" si="9"/>
        <v>982150.14</v>
      </c>
      <c r="M285" s="14"/>
      <c r="N285"/>
      <c r="O285"/>
      <c r="P285"/>
    </row>
    <row r="286" spans="1:16" x14ac:dyDescent="0.2">
      <c r="A286" t="s">
        <v>1279</v>
      </c>
      <c r="B286" s="22" t="s">
        <v>599</v>
      </c>
      <c r="C286" s="13" t="s">
        <v>838</v>
      </c>
      <c r="D286" s="13" t="s">
        <v>828</v>
      </c>
      <c r="E286" s="12" t="s">
        <v>138</v>
      </c>
      <c r="F286" s="13" t="s">
        <v>600</v>
      </c>
      <c r="G286" s="13" t="s">
        <v>13</v>
      </c>
      <c r="H286" s="12" t="s">
        <v>26</v>
      </c>
      <c r="I286" s="25">
        <v>14577491.24</v>
      </c>
      <c r="J286" s="25">
        <v>31976775.162973776</v>
      </c>
      <c r="K286" s="24">
        <f t="shared" si="8"/>
        <v>7930165.6900000004</v>
      </c>
      <c r="L286" s="24">
        <f t="shared" si="9"/>
        <v>3160171.03</v>
      </c>
      <c r="M286" s="14"/>
      <c r="N286"/>
      <c r="O286"/>
      <c r="P286"/>
    </row>
    <row r="287" spans="1:16" x14ac:dyDescent="0.2">
      <c r="A287" s="33" t="s">
        <v>1281</v>
      </c>
      <c r="B287" s="22" t="s">
        <v>601</v>
      </c>
      <c r="C287" s="13" t="s">
        <v>838</v>
      </c>
      <c r="D287" s="13" t="s">
        <v>828</v>
      </c>
      <c r="E287" s="12" t="s">
        <v>392</v>
      </c>
      <c r="F287" s="13" t="s">
        <v>2</v>
      </c>
      <c r="G287" s="13" t="s">
        <v>2</v>
      </c>
      <c r="H287" s="12" t="s">
        <v>26</v>
      </c>
      <c r="I287" s="25">
        <v>8497109.0599999987</v>
      </c>
      <c r="J287" s="25">
        <v>18605656.056463085</v>
      </c>
      <c r="K287" s="24">
        <f t="shared" si="8"/>
        <v>4614159.32</v>
      </c>
      <c r="L287" s="24">
        <f t="shared" si="9"/>
        <v>1838742.49</v>
      </c>
      <c r="M287" s="14"/>
      <c r="N287"/>
      <c r="O287"/>
      <c r="P287"/>
    </row>
    <row r="288" spans="1:16" x14ac:dyDescent="0.2">
      <c r="A288" t="s">
        <v>1282</v>
      </c>
      <c r="B288" s="22" t="s">
        <v>603</v>
      </c>
      <c r="C288" s="13" t="s">
        <v>838</v>
      </c>
      <c r="D288" s="13" t="s">
        <v>828</v>
      </c>
      <c r="E288" s="12" t="s">
        <v>922</v>
      </c>
      <c r="F288" s="13" t="s">
        <v>33</v>
      </c>
      <c r="G288" s="13" t="s">
        <v>4</v>
      </c>
      <c r="H288" s="12" t="s">
        <v>26</v>
      </c>
      <c r="I288" s="25">
        <v>258615.46</v>
      </c>
      <c r="J288" s="25">
        <v>564742.12841698655</v>
      </c>
      <c r="K288" s="24">
        <f t="shared" si="8"/>
        <v>140054.73000000001</v>
      </c>
      <c r="L288" s="24">
        <f t="shared" si="9"/>
        <v>55811.81</v>
      </c>
      <c r="M288" s="14"/>
      <c r="N288"/>
      <c r="O288"/>
      <c r="P288"/>
    </row>
    <row r="289" spans="1:16" x14ac:dyDescent="0.2">
      <c r="A289" t="s">
        <v>1283</v>
      </c>
      <c r="B289" s="22" t="s">
        <v>604</v>
      </c>
      <c r="C289" s="13" t="s">
        <v>837</v>
      </c>
      <c r="D289" s="13" t="s">
        <v>23</v>
      </c>
      <c r="E289" s="12" t="s">
        <v>923</v>
      </c>
      <c r="F289" s="13" t="s">
        <v>395</v>
      </c>
      <c r="G289" s="13" t="s">
        <v>8</v>
      </c>
      <c r="H289" s="12" t="s">
        <v>26</v>
      </c>
      <c r="I289" s="25">
        <v>980986.55</v>
      </c>
      <c r="J289" s="25">
        <v>1024275.1936107047</v>
      </c>
      <c r="K289" s="24">
        <f t="shared" si="8"/>
        <v>254017.86</v>
      </c>
      <c r="L289" s="24">
        <f t="shared" si="9"/>
        <v>101226.12</v>
      </c>
      <c r="M289" s="14"/>
      <c r="N289"/>
      <c r="O289"/>
      <c r="P289"/>
    </row>
    <row r="290" spans="1:16" x14ac:dyDescent="0.2">
      <c r="A290" t="s">
        <v>1284</v>
      </c>
      <c r="B290" s="22" t="s">
        <v>605</v>
      </c>
      <c r="C290" s="13" t="s">
        <v>835</v>
      </c>
      <c r="D290" s="13" t="s">
        <v>23</v>
      </c>
      <c r="E290" s="12" t="s">
        <v>606</v>
      </c>
      <c r="F290" s="13" t="s">
        <v>607</v>
      </c>
      <c r="G290" s="13" t="s">
        <v>1</v>
      </c>
      <c r="H290" s="12" t="s">
        <v>26</v>
      </c>
      <c r="I290" s="25">
        <v>2472422.7000000002</v>
      </c>
      <c r="J290" s="25">
        <v>2587962.7091975221</v>
      </c>
      <c r="K290" s="24">
        <f t="shared" si="8"/>
        <v>641808.72</v>
      </c>
      <c r="L290" s="24">
        <f t="shared" si="9"/>
        <v>255760.77</v>
      </c>
      <c r="M290" s="14"/>
      <c r="N290"/>
      <c r="O290"/>
      <c r="P290"/>
    </row>
    <row r="291" spans="1:16" x14ac:dyDescent="0.2">
      <c r="A291" t="s">
        <v>1285</v>
      </c>
      <c r="B291" s="22" t="s">
        <v>608</v>
      </c>
      <c r="C291" s="13" t="s">
        <v>835</v>
      </c>
      <c r="D291" s="13" t="s">
        <v>23</v>
      </c>
      <c r="E291" s="12" t="s">
        <v>609</v>
      </c>
      <c r="F291" s="13" t="s">
        <v>610</v>
      </c>
      <c r="G291" s="13" t="s">
        <v>8</v>
      </c>
      <c r="H291" s="12" t="s">
        <v>26</v>
      </c>
      <c r="I291" s="25">
        <v>1633235.56</v>
      </c>
      <c r="J291" s="25">
        <v>1699801.1821777122</v>
      </c>
      <c r="K291" s="24">
        <f t="shared" si="8"/>
        <v>421546.73</v>
      </c>
      <c r="L291" s="24">
        <f t="shared" si="9"/>
        <v>167986.37</v>
      </c>
      <c r="M291" s="14"/>
      <c r="N291"/>
      <c r="O291"/>
      <c r="P291"/>
    </row>
    <row r="292" spans="1:16" ht="15.6" customHeight="1" x14ac:dyDescent="0.2">
      <c r="A292" t="s">
        <v>1286</v>
      </c>
      <c r="B292" s="22" t="s">
        <v>611</v>
      </c>
      <c r="C292" s="13" t="s">
        <v>838</v>
      </c>
      <c r="D292" s="13" t="s">
        <v>828</v>
      </c>
      <c r="E292" s="12" t="s">
        <v>612</v>
      </c>
      <c r="F292" s="13" t="s">
        <v>4</v>
      </c>
      <c r="G292" s="13" t="s">
        <v>4</v>
      </c>
      <c r="H292" s="12" t="s">
        <v>26</v>
      </c>
      <c r="I292" s="25">
        <v>34357.08</v>
      </c>
      <c r="J292" s="25">
        <v>75688.389859342074</v>
      </c>
      <c r="K292" s="24">
        <f t="shared" si="8"/>
        <v>18770.54</v>
      </c>
      <c r="L292" s="24">
        <f t="shared" si="9"/>
        <v>7480.06</v>
      </c>
      <c r="M292" s="14"/>
      <c r="N292"/>
      <c r="O292"/>
      <c r="P292"/>
    </row>
    <row r="293" spans="1:16" x14ac:dyDescent="0.2">
      <c r="A293" t="s">
        <v>1287</v>
      </c>
      <c r="B293" s="22" t="s">
        <v>613</v>
      </c>
      <c r="C293" s="13" t="s">
        <v>838</v>
      </c>
      <c r="D293" s="13" t="s">
        <v>828</v>
      </c>
      <c r="E293" s="12" t="s">
        <v>614</v>
      </c>
      <c r="F293" s="13" t="s">
        <v>50</v>
      </c>
      <c r="G293" s="13" t="s">
        <v>12</v>
      </c>
      <c r="H293" s="12" t="s">
        <v>26</v>
      </c>
      <c r="I293" s="25">
        <v>1240095.71</v>
      </c>
      <c r="J293" s="25">
        <v>2709229.077652534</v>
      </c>
      <c r="K293" s="24">
        <f t="shared" si="8"/>
        <v>671882.49</v>
      </c>
      <c r="L293" s="24">
        <f t="shared" si="9"/>
        <v>267745.17</v>
      </c>
      <c r="M293" s="14"/>
      <c r="N293"/>
      <c r="O293"/>
      <c r="P293"/>
    </row>
    <row r="294" spans="1:16" x14ac:dyDescent="0.2">
      <c r="A294" t="s">
        <v>1288</v>
      </c>
      <c r="B294" s="22" t="s">
        <v>615</v>
      </c>
      <c r="C294" s="13" t="s">
        <v>835</v>
      </c>
      <c r="D294" s="13" t="s">
        <v>23</v>
      </c>
      <c r="E294" s="12" t="s">
        <v>616</v>
      </c>
      <c r="F294" s="13" t="s">
        <v>617</v>
      </c>
      <c r="G294" s="13" t="s">
        <v>10</v>
      </c>
      <c r="H294" s="12" t="s">
        <v>26</v>
      </c>
      <c r="I294" s="25">
        <v>2817580.62</v>
      </c>
      <c r="J294" s="25">
        <v>2947890.7037198129</v>
      </c>
      <c r="K294" s="24">
        <f t="shared" si="8"/>
        <v>731070.02</v>
      </c>
      <c r="L294" s="24">
        <f t="shared" si="9"/>
        <v>291331.40000000002</v>
      </c>
      <c r="M294" s="14"/>
      <c r="N294"/>
      <c r="O294"/>
      <c r="P294"/>
    </row>
    <row r="295" spans="1:16" x14ac:dyDescent="0.2">
      <c r="A295" t="s">
        <v>1289</v>
      </c>
      <c r="B295" s="22" t="s">
        <v>618</v>
      </c>
      <c r="C295" s="13" t="s">
        <v>838</v>
      </c>
      <c r="D295" s="13" t="s">
        <v>828</v>
      </c>
      <c r="E295" s="12" t="s">
        <v>619</v>
      </c>
      <c r="F295" s="13" t="s">
        <v>2</v>
      </c>
      <c r="G295" s="13" t="s">
        <v>2</v>
      </c>
      <c r="H295" s="12" t="s">
        <v>26</v>
      </c>
      <c r="I295" s="25">
        <v>1424754.04</v>
      </c>
      <c r="J295" s="25">
        <v>3116299.375622726</v>
      </c>
      <c r="K295" s="24">
        <f t="shared" si="8"/>
        <v>772834.98</v>
      </c>
      <c r="L295" s="24">
        <f t="shared" si="9"/>
        <v>307974.74</v>
      </c>
      <c r="M295" s="14"/>
      <c r="N295"/>
      <c r="O295"/>
      <c r="P295"/>
    </row>
    <row r="296" spans="1:16" x14ac:dyDescent="0.2">
      <c r="A296" t="s">
        <v>1016</v>
      </c>
      <c r="B296" s="22" t="s">
        <v>620</v>
      </c>
      <c r="C296" s="13" t="s">
        <v>838</v>
      </c>
      <c r="D296" s="13" t="s">
        <v>828</v>
      </c>
      <c r="E296" s="12" t="s">
        <v>621</v>
      </c>
      <c r="F296" s="13" t="s">
        <v>582</v>
      </c>
      <c r="G296" s="13" t="s">
        <v>9</v>
      </c>
      <c r="H296" s="12" t="s">
        <v>26</v>
      </c>
      <c r="I296" s="25">
        <v>1881733.98</v>
      </c>
      <c r="J296" s="25">
        <v>4136667.1174942278</v>
      </c>
      <c r="K296" s="24">
        <f t="shared" si="8"/>
        <v>1025883.8</v>
      </c>
      <c r="L296" s="24">
        <f t="shared" si="9"/>
        <v>408814.69</v>
      </c>
      <c r="M296" s="14"/>
      <c r="N296"/>
      <c r="O296"/>
      <c r="P296"/>
    </row>
    <row r="297" spans="1:16" x14ac:dyDescent="0.2">
      <c r="A297" t="s">
        <v>1291</v>
      </c>
      <c r="B297" s="22" t="s">
        <v>771</v>
      </c>
      <c r="C297" s="13" t="s">
        <v>837</v>
      </c>
      <c r="D297" s="13" t="s">
        <v>23</v>
      </c>
      <c r="E297" s="12" t="s">
        <v>924</v>
      </c>
      <c r="F297" s="13" t="s">
        <v>772</v>
      </c>
      <c r="G297" s="13" t="s">
        <v>8</v>
      </c>
      <c r="H297" s="12" t="s">
        <v>26</v>
      </c>
      <c r="I297" s="25">
        <v>347002.62</v>
      </c>
      <c r="J297" s="25">
        <v>336889.69046010263</v>
      </c>
      <c r="K297" s="24">
        <f t="shared" si="8"/>
        <v>83547.86</v>
      </c>
      <c r="L297" s="24">
        <f t="shared" si="9"/>
        <v>33293.82</v>
      </c>
      <c r="M297" s="14"/>
      <c r="N297"/>
      <c r="O297"/>
      <c r="P297"/>
    </row>
    <row r="298" spans="1:16" x14ac:dyDescent="0.2">
      <c r="A298" t="s">
        <v>1292</v>
      </c>
      <c r="B298" s="22" t="s">
        <v>622</v>
      </c>
      <c r="C298" s="13" t="s">
        <v>838</v>
      </c>
      <c r="D298" s="13" t="s">
        <v>828</v>
      </c>
      <c r="E298" s="12" t="s">
        <v>623</v>
      </c>
      <c r="F298" s="13" t="s">
        <v>4</v>
      </c>
      <c r="G298" s="13" t="s">
        <v>4</v>
      </c>
      <c r="H298" s="12" t="s">
        <v>26</v>
      </c>
      <c r="I298" s="25">
        <v>12238813.08</v>
      </c>
      <c r="J298" s="25">
        <v>26681738.826425478</v>
      </c>
      <c r="K298" s="24">
        <f t="shared" si="8"/>
        <v>6617009.0199999996</v>
      </c>
      <c r="L298" s="24">
        <f t="shared" si="9"/>
        <v>2636878.09</v>
      </c>
      <c r="M298" s="14"/>
      <c r="N298"/>
      <c r="O298"/>
      <c r="P298"/>
    </row>
    <row r="299" spans="1:16" x14ac:dyDescent="0.2">
      <c r="A299" t="s">
        <v>1293</v>
      </c>
      <c r="B299" s="22" t="s">
        <v>624</v>
      </c>
      <c r="C299" s="13" t="s">
        <v>838</v>
      </c>
      <c r="D299" s="13" t="s">
        <v>828</v>
      </c>
      <c r="E299" s="12" t="s">
        <v>925</v>
      </c>
      <c r="F299" s="13" t="s">
        <v>4</v>
      </c>
      <c r="G299" s="13" t="s">
        <v>4</v>
      </c>
      <c r="H299" s="12" t="s">
        <v>26</v>
      </c>
      <c r="I299" s="25">
        <v>1866938.5899999999</v>
      </c>
      <c r="J299" s="25">
        <v>4092320.1003984963</v>
      </c>
      <c r="K299" s="24">
        <f t="shared" si="8"/>
        <v>1014885.84</v>
      </c>
      <c r="L299" s="24">
        <f t="shared" si="9"/>
        <v>404432.01</v>
      </c>
      <c r="M299" s="14"/>
      <c r="N299"/>
      <c r="O299"/>
      <c r="P299"/>
    </row>
    <row r="300" spans="1:16" x14ac:dyDescent="0.2">
      <c r="A300" t="s">
        <v>1103</v>
      </c>
      <c r="B300" s="22" t="s">
        <v>625</v>
      </c>
      <c r="C300" s="13" t="s">
        <v>837</v>
      </c>
      <c r="D300" s="13" t="s">
        <v>23</v>
      </c>
      <c r="E300" s="12" t="s">
        <v>926</v>
      </c>
      <c r="F300" s="13" t="s">
        <v>626</v>
      </c>
      <c r="G300" s="13" t="s">
        <v>8</v>
      </c>
      <c r="H300" s="12" t="s">
        <v>26</v>
      </c>
      <c r="I300" s="25">
        <v>1300393.6299999999</v>
      </c>
      <c r="J300" s="25">
        <v>1359135.0364411168</v>
      </c>
      <c r="K300" s="24">
        <f t="shared" si="8"/>
        <v>337062.32</v>
      </c>
      <c r="L300" s="24">
        <f t="shared" si="9"/>
        <v>134319.32999999999</v>
      </c>
      <c r="M300" s="14"/>
      <c r="N300"/>
      <c r="O300"/>
      <c r="P300"/>
    </row>
    <row r="301" spans="1:16" x14ac:dyDescent="0.2">
      <c r="A301" t="s">
        <v>1294</v>
      </c>
      <c r="B301" s="22" t="s">
        <v>773</v>
      </c>
      <c r="C301" s="13" t="s">
        <v>838</v>
      </c>
      <c r="D301" s="13" t="s">
        <v>863</v>
      </c>
      <c r="E301" s="12" t="s">
        <v>927</v>
      </c>
      <c r="F301" s="13" t="s">
        <v>7</v>
      </c>
      <c r="G301" s="13" t="s">
        <v>7</v>
      </c>
      <c r="H301" s="12" t="s">
        <v>26</v>
      </c>
      <c r="I301" s="25">
        <v>379852.72000000003</v>
      </c>
      <c r="J301" s="25">
        <v>828709.21264560567</v>
      </c>
      <c r="K301" s="24">
        <f t="shared" si="8"/>
        <v>205517.95</v>
      </c>
      <c r="L301" s="24">
        <f t="shared" si="9"/>
        <v>81898.899999999994</v>
      </c>
      <c r="M301" s="14"/>
      <c r="N301"/>
      <c r="O301"/>
      <c r="P301"/>
    </row>
    <row r="302" spans="1:16" x14ac:dyDescent="0.2">
      <c r="A302" t="s">
        <v>1297</v>
      </c>
      <c r="B302" s="22" t="s">
        <v>627</v>
      </c>
      <c r="C302" s="13" t="s">
        <v>838</v>
      </c>
      <c r="D302" s="13" t="s">
        <v>828</v>
      </c>
      <c r="E302" s="12" t="s">
        <v>628</v>
      </c>
      <c r="F302" s="13" t="s">
        <v>50</v>
      </c>
      <c r="G302" s="13" t="s">
        <v>12</v>
      </c>
      <c r="H302" s="12" t="s">
        <v>26</v>
      </c>
      <c r="I302" s="25">
        <v>11884.31</v>
      </c>
      <c r="J302" s="25">
        <v>26216.3906924205</v>
      </c>
      <c r="K302" s="24">
        <f t="shared" si="8"/>
        <v>6501.6</v>
      </c>
      <c r="L302" s="24">
        <f t="shared" si="9"/>
        <v>2590.89</v>
      </c>
      <c r="M302" s="14"/>
      <c r="N302"/>
      <c r="O302"/>
      <c r="P302"/>
    </row>
    <row r="303" spans="1:16" x14ac:dyDescent="0.2">
      <c r="A303" t="s">
        <v>1235</v>
      </c>
      <c r="B303" s="22" t="s">
        <v>629</v>
      </c>
      <c r="C303" s="13" t="s">
        <v>835</v>
      </c>
      <c r="D303" s="13" t="s">
        <v>23</v>
      </c>
      <c r="E303" s="12" t="s">
        <v>630</v>
      </c>
      <c r="F303" s="13" t="s">
        <v>631</v>
      </c>
      <c r="G303" s="13" t="s">
        <v>6</v>
      </c>
      <c r="H303" s="12" t="s">
        <v>26</v>
      </c>
      <c r="I303" s="25">
        <v>1597725.69</v>
      </c>
      <c r="J303" s="25">
        <v>1673138.8519173041</v>
      </c>
      <c r="K303" s="24">
        <f t="shared" si="8"/>
        <v>414934.53</v>
      </c>
      <c r="L303" s="24">
        <f t="shared" si="9"/>
        <v>165351.41</v>
      </c>
      <c r="M303" s="14"/>
      <c r="N303"/>
      <c r="O303"/>
      <c r="P303"/>
    </row>
    <row r="304" spans="1:16" x14ac:dyDescent="0.2">
      <c r="A304" t="s">
        <v>1302</v>
      </c>
      <c r="B304" s="22" t="s">
        <v>632</v>
      </c>
      <c r="C304" s="13" t="s">
        <v>838</v>
      </c>
      <c r="D304" s="13" t="s">
        <v>828</v>
      </c>
      <c r="E304" s="12" t="s">
        <v>138</v>
      </c>
      <c r="F304" s="13" t="s">
        <v>633</v>
      </c>
      <c r="G304" s="13" t="s">
        <v>13</v>
      </c>
      <c r="H304" s="12" t="s">
        <v>26</v>
      </c>
      <c r="I304" s="25">
        <v>1408711.38</v>
      </c>
      <c r="J304" s="25">
        <v>3100545.0769862272</v>
      </c>
      <c r="K304" s="24">
        <f t="shared" si="8"/>
        <v>768927.95</v>
      </c>
      <c r="L304" s="24">
        <f t="shared" si="9"/>
        <v>306417.78999999998</v>
      </c>
      <c r="M304" s="14"/>
      <c r="N304"/>
      <c r="O304"/>
      <c r="P304"/>
    </row>
    <row r="305" spans="1:16" x14ac:dyDescent="0.2">
      <c r="A305" t="s">
        <v>1301</v>
      </c>
      <c r="B305" s="22" t="s">
        <v>634</v>
      </c>
      <c r="C305" s="13" t="s">
        <v>838</v>
      </c>
      <c r="D305" s="13" t="s">
        <v>828</v>
      </c>
      <c r="E305" s="12" t="s">
        <v>635</v>
      </c>
      <c r="F305" s="13" t="s">
        <v>3</v>
      </c>
      <c r="G305" s="13" t="s">
        <v>3</v>
      </c>
      <c r="H305" s="12" t="s">
        <v>26</v>
      </c>
      <c r="I305" s="25">
        <v>2391308.66</v>
      </c>
      <c r="J305" s="25">
        <v>5221264.7854104657</v>
      </c>
      <c r="K305" s="24">
        <f t="shared" si="8"/>
        <v>1294861.49</v>
      </c>
      <c r="L305" s="24">
        <f t="shared" si="9"/>
        <v>516002.3</v>
      </c>
      <c r="M305" s="14"/>
      <c r="N305"/>
      <c r="O305"/>
      <c r="P305"/>
    </row>
    <row r="306" spans="1:16" x14ac:dyDescent="0.2">
      <c r="A306" t="s">
        <v>1296</v>
      </c>
      <c r="B306" s="22" t="s">
        <v>636</v>
      </c>
      <c r="C306" s="13" t="s">
        <v>838</v>
      </c>
      <c r="D306" s="13" t="s">
        <v>828</v>
      </c>
      <c r="E306" s="12" t="s">
        <v>637</v>
      </c>
      <c r="F306" s="13" t="s">
        <v>42</v>
      </c>
      <c r="G306" s="13" t="s">
        <v>5</v>
      </c>
      <c r="H306" s="12" t="s">
        <v>26</v>
      </c>
      <c r="I306" s="25">
        <v>14479440.51</v>
      </c>
      <c r="J306" s="25">
        <v>31707749.898857888</v>
      </c>
      <c r="K306" s="24">
        <f t="shared" si="8"/>
        <v>7863448.0499999998</v>
      </c>
      <c r="L306" s="24">
        <f t="shared" si="9"/>
        <v>3133584.05</v>
      </c>
      <c r="M306" s="14"/>
      <c r="N306"/>
      <c r="O306"/>
      <c r="P306"/>
    </row>
    <row r="307" spans="1:16" x14ac:dyDescent="0.2">
      <c r="A307" t="s">
        <v>1244</v>
      </c>
      <c r="B307" s="22" t="s">
        <v>638</v>
      </c>
      <c r="C307" s="13" t="s">
        <v>838</v>
      </c>
      <c r="D307" s="13" t="s">
        <v>828</v>
      </c>
      <c r="E307" s="12" t="s">
        <v>639</v>
      </c>
      <c r="F307" s="13" t="s">
        <v>42</v>
      </c>
      <c r="G307" s="13" t="s">
        <v>5</v>
      </c>
      <c r="H307" s="12" t="s">
        <v>26</v>
      </c>
      <c r="I307" s="25">
        <v>6768187.3499999996</v>
      </c>
      <c r="J307" s="25">
        <v>14798966.512920311</v>
      </c>
      <c r="K307" s="24">
        <f t="shared" si="8"/>
        <v>3670109.19</v>
      </c>
      <c r="L307" s="24">
        <f t="shared" si="9"/>
        <v>1462538.51</v>
      </c>
      <c r="M307" s="14"/>
      <c r="N307"/>
      <c r="O307"/>
      <c r="P307"/>
    </row>
    <row r="308" spans="1:16" x14ac:dyDescent="0.2">
      <c r="A308" t="s">
        <v>1275</v>
      </c>
      <c r="B308" s="22" t="s">
        <v>640</v>
      </c>
      <c r="C308" s="13" t="s">
        <v>838</v>
      </c>
      <c r="D308" s="13" t="s">
        <v>828</v>
      </c>
      <c r="E308" s="12" t="s">
        <v>928</v>
      </c>
      <c r="F308" s="13" t="s">
        <v>168</v>
      </c>
      <c r="G308" s="13" t="s">
        <v>4</v>
      </c>
      <c r="H308" s="12" t="s">
        <v>26</v>
      </c>
      <c r="I308" s="25">
        <v>2988342.68</v>
      </c>
      <c r="J308" s="25">
        <v>6534281.4284440968</v>
      </c>
      <c r="K308" s="24">
        <f t="shared" si="8"/>
        <v>1620486.56</v>
      </c>
      <c r="L308" s="24">
        <f t="shared" si="9"/>
        <v>645763.89</v>
      </c>
      <c r="M308" s="14"/>
      <c r="N308"/>
      <c r="O308"/>
      <c r="P308"/>
    </row>
    <row r="309" spans="1:16" x14ac:dyDescent="0.2">
      <c r="B309" s="22" t="s">
        <v>641</v>
      </c>
      <c r="C309" s="13" t="s">
        <v>837</v>
      </c>
      <c r="D309" s="13" t="s">
        <v>23</v>
      </c>
      <c r="E309" s="12" t="s">
        <v>929</v>
      </c>
      <c r="F309" s="13" t="s">
        <v>642</v>
      </c>
      <c r="G309" s="13" t="s">
        <v>10</v>
      </c>
      <c r="H309" s="12" t="s">
        <v>26</v>
      </c>
      <c r="I309" s="25">
        <v>1869399.0499999998</v>
      </c>
      <c r="J309" s="25">
        <v>1963530.4755037113</v>
      </c>
      <c r="K309" s="24">
        <f t="shared" si="8"/>
        <v>486950.98</v>
      </c>
      <c r="L309" s="24">
        <f t="shared" si="9"/>
        <v>194049.97</v>
      </c>
      <c r="M309" s="14"/>
      <c r="N309"/>
      <c r="O309"/>
      <c r="P309"/>
    </row>
    <row r="310" spans="1:16" x14ac:dyDescent="0.2">
      <c r="A310" t="s">
        <v>1153</v>
      </c>
      <c r="B310" s="22" t="s">
        <v>643</v>
      </c>
      <c r="C310" s="13" t="s">
        <v>837</v>
      </c>
      <c r="D310" s="13" t="s">
        <v>23</v>
      </c>
      <c r="E310" s="12" t="s">
        <v>644</v>
      </c>
      <c r="F310" s="13" t="s">
        <v>645</v>
      </c>
      <c r="G310" s="13" t="s">
        <v>4</v>
      </c>
      <c r="H310" s="12" t="s">
        <v>26</v>
      </c>
      <c r="I310" s="25">
        <v>1034952.91</v>
      </c>
      <c r="J310" s="25">
        <v>1082863.3660258809</v>
      </c>
      <c r="K310" s="24">
        <f t="shared" si="8"/>
        <v>268547.59000000003</v>
      </c>
      <c r="L310" s="24">
        <f t="shared" si="9"/>
        <v>107016.21</v>
      </c>
      <c r="M310" s="14"/>
      <c r="N310"/>
      <c r="O310"/>
      <c r="P310"/>
    </row>
    <row r="311" spans="1:16" x14ac:dyDescent="0.2">
      <c r="A311" t="s">
        <v>1299</v>
      </c>
      <c r="B311" s="22" t="s">
        <v>646</v>
      </c>
      <c r="C311" s="13" t="s">
        <v>838</v>
      </c>
      <c r="D311" s="13" t="s">
        <v>828</v>
      </c>
      <c r="E311" s="12" t="s">
        <v>647</v>
      </c>
      <c r="F311" s="13" t="s">
        <v>120</v>
      </c>
      <c r="G311" s="13" t="s">
        <v>8</v>
      </c>
      <c r="H311" s="12" t="s">
        <v>26</v>
      </c>
      <c r="I311" s="25">
        <v>10052704.84</v>
      </c>
      <c r="J311" s="25">
        <v>22127030.773178753</v>
      </c>
      <c r="K311" s="24">
        <f t="shared" si="8"/>
        <v>5487452.04</v>
      </c>
      <c r="L311" s="24">
        <f t="shared" si="9"/>
        <v>2186749.64</v>
      </c>
      <c r="M311" s="14"/>
      <c r="N311"/>
      <c r="O311"/>
      <c r="P311"/>
    </row>
    <row r="312" spans="1:16" x14ac:dyDescent="0.2">
      <c r="A312" t="s">
        <v>1056</v>
      </c>
      <c r="B312" s="22" t="s">
        <v>648</v>
      </c>
      <c r="C312" s="13" t="s">
        <v>838</v>
      </c>
      <c r="D312" s="13" t="s">
        <v>828</v>
      </c>
      <c r="E312" s="12" t="s">
        <v>930</v>
      </c>
      <c r="F312" s="13" t="s">
        <v>12</v>
      </c>
      <c r="G312" s="13" t="s">
        <v>12</v>
      </c>
      <c r="H312" s="12" t="s">
        <v>26</v>
      </c>
      <c r="I312" s="25">
        <v>11233762.560000001</v>
      </c>
      <c r="J312" s="25">
        <v>24701035.696200155</v>
      </c>
      <c r="K312" s="24">
        <f t="shared" si="8"/>
        <v>6125799.2599999998</v>
      </c>
      <c r="L312" s="24">
        <f t="shared" si="9"/>
        <v>2441131.0099999998</v>
      </c>
      <c r="M312" s="14"/>
      <c r="N312"/>
      <c r="O312"/>
      <c r="P312"/>
    </row>
    <row r="313" spans="1:16" ht="15" customHeight="1" x14ac:dyDescent="0.2">
      <c r="A313" t="s">
        <v>1298</v>
      </c>
      <c r="B313" s="22" t="s">
        <v>649</v>
      </c>
      <c r="C313" s="13" t="s">
        <v>838</v>
      </c>
      <c r="D313" s="13" t="s">
        <v>828</v>
      </c>
      <c r="E313" s="12" t="s">
        <v>931</v>
      </c>
      <c r="F313" s="13" t="s">
        <v>60</v>
      </c>
      <c r="G313" s="13" t="s">
        <v>2</v>
      </c>
      <c r="H313" s="12" t="s">
        <v>26</v>
      </c>
      <c r="I313" s="25">
        <v>4017229.8</v>
      </c>
      <c r="J313" s="25">
        <v>8081234.1252188375</v>
      </c>
      <c r="K313" s="24">
        <f t="shared" si="8"/>
        <v>2004127.22</v>
      </c>
      <c r="L313" s="24">
        <f t="shared" si="9"/>
        <v>798644.7</v>
      </c>
      <c r="M313" s="14"/>
      <c r="N313"/>
      <c r="O313"/>
      <c r="P313"/>
    </row>
    <row r="314" spans="1:16" x14ac:dyDescent="0.2">
      <c r="A314" t="s">
        <v>1305</v>
      </c>
      <c r="B314" s="22" t="s">
        <v>650</v>
      </c>
      <c r="C314" s="13" t="s">
        <v>838</v>
      </c>
      <c r="D314" s="13" t="s">
        <v>828</v>
      </c>
      <c r="E314" s="12" t="s">
        <v>932</v>
      </c>
      <c r="F314" s="13" t="s">
        <v>2</v>
      </c>
      <c r="G314" s="13" t="s">
        <v>2</v>
      </c>
      <c r="H314" s="12" t="s">
        <v>26</v>
      </c>
      <c r="I314" s="25">
        <v>7327062.9199999999</v>
      </c>
      <c r="J314" s="25">
        <v>16044787.828294322</v>
      </c>
      <c r="K314" s="24">
        <f t="shared" si="8"/>
        <v>3979069.97</v>
      </c>
      <c r="L314" s="24">
        <f t="shared" si="9"/>
        <v>1585659.38</v>
      </c>
      <c r="M314" s="14"/>
      <c r="N314"/>
      <c r="O314"/>
      <c r="P314"/>
    </row>
    <row r="315" spans="1:16" x14ac:dyDescent="0.2">
      <c r="A315" t="s">
        <v>1304</v>
      </c>
      <c r="B315" s="22" t="s">
        <v>651</v>
      </c>
      <c r="C315" s="13" t="s">
        <v>835</v>
      </c>
      <c r="D315" s="13" t="s">
        <v>23</v>
      </c>
      <c r="E315" s="12" t="s">
        <v>652</v>
      </c>
      <c r="F315" s="13" t="s">
        <v>653</v>
      </c>
      <c r="G315" s="13" t="s">
        <v>7</v>
      </c>
      <c r="H315" s="12" t="s">
        <v>26</v>
      </c>
      <c r="I315" s="25">
        <v>592158.74</v>
      </c>
      <c r="J315" s="25">
        <v>619611.19845060434</v>
      </c>
      <c r="K315" s="24">
        <f t="shared" si="8"/>
        <v>153662.13</v>
      </c>
      <c r="L315" s="24">
        <f t="shared" si="9"/>
        <v>61234.36</v>
      </c>
      <c r="M315" s="14"/>
      <c r="N315"/>
      <c r="O315"/>
      <c r="P315"/>
    </row>
    <row r="316" spans="1:16" x14ac:dyDescent="0.2">
      <c r="A316" t="s">
        <v>1303</v>
      </c>
      <c r="B316" s="22" t="s">
        <v>654</v>
      </c>
      <c r="C316" s="13" t="s">
        <v>838</v>
      </c>
      <c r="D316" s="13" t="s">
        <v>828</v>
      </c>
      <c r="E316" s="12" t="s">
        <v>655</v>
      </c>
      <c r="F316" s="13" t="s">
        <v>12</v>
      </c>
      <c r="G316" s="13" t="s">
        <v>12</v>
      </c>
      <c r="H316" s="12" t="s">
        <v>26</v>
      </c>
      <c r="I316" s="25">
        <v>3236735.1</v>
      </c>
      <c r="J316" s="25">
        <v>7054738.427727785</v>
      </c>
      <c r="K316" s="24">
        <f t="shared" si="8"/>
        <v>1749558.68</v>
      </c>
      <c r="L316" s="24">
        <f t="shared" si="9"/>
        <v>697199.13</v>
      </c>
      <c r="M316" s="14"/>
      <c r="N316"/>
      <c r="O316"/>
      <c r="P316"/>
    </row>
    <row r="317" spans="1:16" x14ac:dyDescent="0.2">
      <c r="A317" t="s">
        <v>1181</v>
      </c>
      <c r="B317" s="22" t="s">
        <v>656</v>
      </c>
      <c r="C317" s="13" t="s">
        <v>837</v>
      </c>
      <c r="D317" s="13" t="s">
        <v>23</v>
      </c>
      <c r="E317" s="12" t="s">
        <v>657</v>
      </c>
      <c r="F317" s="13" t="s">
        <v>658</v>
      </c>
      <c r="G317" s="13" t="s">
        <v>10</v>
      </c>
      <c r="H317" s="12" t="s">
        <v>26</v>
      </c>
      <c r="I317" s="25">
        <v>981271.71</v>
      </c>
      <c r="J317" s="25">
        <v>1027178.9385577634</v>
      </c>
      <c r="K317" s="24">
        <f t="shared" si="8"/>
        <v>254737.98</v>
      </c>
      <c r="L317" s="24">
        <f t="shared" si="9"/>
        <v>101513.09</v>
      </c>
      <c r="M317" s="14"/>
      <c r="N317"/>
      <c r="O317"/>
      <c r="P317"/>
    </row>
    <row r="318" spans="1:16" x14ac:dyDescent="0.2">
      <c r="A318" t="s">
        <v>1162</v>
      </c>
      <c r="B318" s="22" t="s">
        <v>659</v>
      </c>
      <c r="C318" s="13" t="s">
        <v>838</v>
      </c>
      <c r="D318" s="13" t="s">
        <v>828</v>
      </c>
      <c r="E318" s="12" t="s">
        <v>660</v>
      </c>
      <c r="F318" s="13" t="s">
        <v>464</v>
      </c>
      <c r="G318" s="13" t="s">
        <v>7</v>
      </c>
      <c r="H318" s="12" t="s">
        <v>26</v>
      </c>
      <c r="I318" s="25">
        <v>20401295.640000001</v>
      </c>
      <c r="J318" s="25">
        <v>44745809.130072229</v>
      </c>
      <c r="K318" s="24">
        <f t="shared" si="8"/>
        <v>11096856.34</v>
      </c>
      <c r="L318" s="24">
        <f t="shared" si="9"/>
        <v>4422097.25</v>
      </c>
      <c r="M318" s="14"/>
      <c r="N318"/>
      <c r="O318"/>
      <c r="P318"/>
    </row>
    <row r="319" spans="1:16" x14ac:dyDescent="0.2">
      <c r="A319" t="s">
        <v>1212</v>
      </c>
      <c r="B319" s="22" t="s">
        <v>661</v>
      </c>
      <c r="C319" s="13" t="s">
        <v>837</v>
      </c>
      <c r="D319" s="13" t="s">
        <v>23</v>
      </c>
      <c r="E319" s="12" t="s">
        <v>662</v>
      </c>
      <c r="F319" s="13" t="s">
        <v>663</v>
      </c>
      <c r="G319" s="13" t="s">
        <v>10</v>
      </c>
      <c r="H319" s="12" t="s">
        <v>26</v>
      </c>
      <c r="I319" s="25">
        <v>869251.07</v>
      </c>
      <c r="J319" s="25">
        <v>907108.70178113889</v>
      </c>
      <c r="K319" s="24">
        <f t="shared" si="8"/>
        <v>224960.84</v>
      </c>
      <c r="L319" s="24">
        <f t="shared" si="9"/>
        <v>89646.89</v>
      </c>
      <c r="M319" s="14"/>
      <c r="N319"/>
      <c r="O319"/>
      <c r="P319"/>
    </row>
    <row r="320" spans="1:16" x14ac:dyDescent="0.2">
      <c r="A320" t="s">
        <v>1306</v>
      </c>
      <c r="B320" s="22" t="s">
        <v>664</v>
      </c>
      <c r="C320" s="13" t="s">
        <v>838</v>
      </c>
      <c r="D320" s="13" t="s">
        <v>828</v>
      </c>
      <c r="E320" s="12" t="s">
        <v>665</v>
      </c>
      <c r="F320" s="13" t="s">
        <v>316</v>
      </c>
      <c r="G320" s="13" t="s">
        <v>8</v>
      </c>
      <c r="H320" s="12" t="s">
        <v>26</v>
      </c>
      <c r="I320" s="25">
        <v>3642868.0900000003</v>
      </c>
      <c r="J320" s="25">
        <v>7946942.97706699</v>
      </c>
      <c r="K320" s="24">
        <f t="shared" si="8"/>
        <v>1970823.33</v>
      </c>
      <c r="L320" s="24">
        <f t="shared" si="9"/>
        <v>785373.1</v>
      </c>
      <c r="M320" s="14"/>
      <c r="N320"/>
      <c r="O320"/>
      <c r="P320"/>
    </row>
    <row r="321" spans="1:16" ht="15.6" customHeight="1" x14ac:dyDescent="0.2">
      <c r="A321" t="s">
        <v>1250</v>
      </c>
      <c r="B321" s="22" t="s">
        <v>666</v>
      </c>
      <c r="C321" s="13" t="s">
        <v>838</v>
      </c>
      <c r="D321" s="13" t="s">
        <v>828</v>
      </c>
      <c r="E321" s="12" t="s">
        <v>933</v>
      </c>
      <c r="F321" s="13" t="s">
        <v>50</v>
      </c>
      <c r="G321" s="13" t="s">
        <v>12</v>
      </c>
      <c r="H321" s="12" t="s">
        <v>26</v>
      </c>
      <c r="I321" s="25">
        <v>665203.23</v>
      </c>
      <c r="J321" s="25">
        <v>1460498.8739693952</v>
      </c>
      <c r="K321" s="24">
        <f t="shared" si="8"/>
        <v>362200.32000000001</v>
      </c>
      <c r="L321" s="24">
        <f t="shared" si="9"/>
        <v>144336.82999999999</v>
      </c>
      <c r="M321" s="14"/>
      <c r="N321"/>
      <c r="O321"/>
      <c r="P321"/>
    </row>
    <row r="322" spans="1:16" x14ac:dyDescent="0.2">
      <c r="A322" t="s">
        <v>1252</v>
      </c>
      <c r="B322" s="22" t="s">
        <v>667</v>
      </c>
      <c r="C322" s="13" t="s">
        <v>835</v>
      </c>
      <c r="D322" s="13" t="s">
        <v>23</v>
      </c>
      <c r="E322" s="12" t="s">
        <v>668</v>
      </c>
      <c r="F322" s="13" t="s">
        <v>669</v>
      </c>
      <c r="G322" s="13" t="s">
        <v>9</v>
      </c>
      <c r="H322" s="12" t="s">
        <v>26</v>
      </c>
      <c r="I322" s="25">
        <v>1484661.52</v>
      </c>
      <c r="J322" s="25">
        <v>1554193.3603747636</v>
      </c>
      <c r="K322" s="24">
        <f t="shared" si="8"/>
        <v>385436.33</v>
      </c>
      <c r="L322" s="24">
        <f t="shared" si="9"/>
        <v>153596.38</v>
      </c>
      <c r="M322" s="14"/>
      <c r="N322"/>
      <c r="O322"/>
      <c r="P322"/>
    </row>
    <row r="323" spans="1:16" x14ac:dyDescent="0.2">
      <c r="A323" t="s">
        <v>1308</v>
      </c>
      <c r="B323" s="22" t="s">
        <v>670</v>
      </c>
      <c r="C323" s="13" t="s">
        <v>838</v>
      </c>
      <c r="D323" s="13" t="s">
        <v>828</v>
      </c>
      <c r="E323" s="12" t="s">
        <v>671</v>
      </c>
      <c r="F323" s="13" t="s">
        <v>13</v>
      </c>
      <c r="G323" s="16" t="s">
        <v>13</v>
      </c>
      <c r="H323" s="12" t="s">
        <v>26</v>
      </c>
      <c r="I323" s="25">
        <v>12665.96</v>
      </c>
      <c r="J323" s="25">
        <v>8042.8496097349862</v>
      </c>
      <c r="K323" s="24">
        <f t="shared" si="8"/>
        <v>1994.61</v>
      </c>
      <c r="L323" s="24">
        <f t="shared" si="9"/>
        <v>794.85</v>
      </c>
      <c r="M323" s="14"/>
      <c r="N323"/>
      <c r="O323"/>
      <c r="P323"/>
    </row>
    <row r="324" spans="1:16" x14ac:dyDescent="0.2">
      <c r="A324" t="s">
        <v>1313</v>
      </c>
      <c r="B324" s="22" t="s">
        <v>672</v>
      </c>
      <c r="C324" s="13" t="s">
        <v>838</v>
      </c>
      <c r="D324" s="13" t="s">
        <v>828</v>
      </c>
      <c r="E324" s="12" t="s">
        <v>934</v>
      </c>
      <c r="F324" s="13" t="s">
        <v>2</v>
      </c>
      <c r="G324" s="13" t="s">
        <v>2</v>
      </c>
      <c r="H324" s="12" t="s">
        <v>26</v>
      </c>
      <c r="I324" s="25">
        <v>171015.3</v>
      </c>
      <c r="J324" s="25">
        <v>171015.30034700703</v>
      </c>
      <c r="K324" s="24">
        <f t="shared" ref="K324:K387" si="10">ROUND(((J324/J$1)*N$1),2)</f>
        <v>42411.4</v>
      </c>
      <c r="L324" s="24">
        <f t="shared" ref="L324:L387" si="11">ROUND(K324*P$1,2)</f>
        <v>16900.939999999999</v>
      </c>
      <c r="M324" s="14"/>
      <c r="N324"/>
      <c r="O324"/>
      <c r="P324"/>
    </row>
    <row r="325" spans="1:16" x14ac:dyDescent="0.2">
      <c r="A325" t="s">
        <v>1049</v>
      </c>
      <c r="B325" s="22" t="s">
        <v>673</v>
      </c>
      <c r="C325" s="13" t="s">
        <v>838</v>
      </c>
      <c r="D325" s="13" t="s">
        <v>828</v>
      </c>
      <c r="E325" s="12" t="s">
        <v>674</v>
      </c>
      <c r="F325" s="13" t="s">
        <v>4</v>
      </c>
      <c r="G325" s="13" t="s">
        <v>4</v>
      </c>
      <c r="H325" s="12" t="s">
        <v>26</v>
      </c>
      <c r="I325" s="25">
        <v>5462697.79</v>
      </c>
      <c r="J325" s="25">
        <v>11901892.289909326</v>
      </c>
      <c r="K325" s="24">
        <f t="shared" si="10"/>
        <v>2951641.54</v>
      </c>
      <c r="L325" s="24">
        <f t="shared" si="11"/>
        <v>1176229.1499999999</v>
      </c>
      <c r="M325" s="14"/>
      <c r="N325"/>
      <c r="O325"/>
      <c r="P325"/>
    </row>
    <row r="326" spans="1:16" x14ac:dyDescent="0.2">
      <c r="A326" t="s">
        <v>1090</v>
      </c>
      <c r="B326" s="22" t="s">
        <v>675</v>
      </c>
      <c r="C326" s="13" t="s">
        <v>835</v>
      </c>
      <c r="D326" s="13" t="s">
        <v>23</v>
      </c>
      <c r="E326" s="12" t="s">
        <v>676</v>
      </c>
      <c r="F326" s="13" t="s">
        <v>677</v>
      </c>
      <c r="G326" s="16" t="s">
        <v>10</v>
      </c>
      <c r="H326" s="12" t="s">
        <v>26</v>
      </c>
      <c r="I326" s="25">
        <v>1665703.4100000001</v>
      </c>
      <c r="J326" s="25">
        <v>1739476.3459755452</v>
      </c>
      <c r="K326" s="24">
        <f t="shared" si="10"/>
        <v>431386.08</v>
      </c>
      <c r="L326" s="24">
        <f t="shared" si="11"/>
        <v>171907.35</v>
      </c>
      <c r="M326" s="14"/>
      <c r="N326"/>
      <c r="O326"/>
      <c r="P326"/>
    </row>
    <row r="327" spans="1:16" x14ac:dyDescent="0.2">
      <c r="A327" t="s">
        <v>1290</v>
      </c>
      <c r="B327" s="22" t="s">
        <v>678</v>
      </c>
      <c r="C327" s="13" t="s">
        <v>838</v>
      </c>
      <c r="D327" s="13" t="s">
        <v>828</v>
      </c>
      <c r="E327" s="12" t="s">
        <v>935</v>
      </c>
      <c r="F327" s="13" t="s">
        <v>4</v>
      </c>
      <c r="G327" s="16" t="s">
        <v>4</v>
      </c>
      <c r="H327" s="12" t="s">
        <v>26</v>
      </c>
      <c r="I327" s="25">
        <v>3537207.38</v>
      </c>
      <c r="J327" s="25">
        <v>7750345.5564075345</v>
      </c>
      <c r="K327" s="24">
        <f t="shared" si="10"/>
        <v>1922067.63</v>
      </c>
      <c r="L327" s="24">
        <f t="shared" si="11"/>
        <v>765943.95</v>
      </c>
      <c r="M327" s="14"/>
      <c r="N327"/>
      <c r="O327"/>
      <c r="P327"/>
    </row>
    <row r="328" spans="1:16" x14ac:dyDescent="0.2">
      <c r="A328" t="s">
        <v>1316</v>
      </c>
      <c r="B328" s="22" t="s">
        <v>936</v>
      </c>
      <c r="C328" s="13" t="s">
        <v>838</v>
      </c>
      <c r="D328" s="13" t="s">
        <v>828</v>
      </c>
      <c r="E328" s="12" t="s">
        <v>937</v>
      </c>
      <c r="F328" s="13" t="s">
        <v>12</v>
      </c>
      <c r="G328" s="13" t="s">
        <v>12</v>
      </c>
      <c r="H328" s="12" t="s">
        <v>26</v>
      </c>
      <c r="I328" s="25">
        <v>129858.7</v>
      </c>
      <c r="J328" s="25">
        <v>287349</v>
      </c>
      <c r="K328" s="24">
        <f t="shared" si="10"/>
        <v>71261.88</v>
      </c>
      <c r="L328" s="24">
        <f t="shared" si="11"/>
        <v>28397.86</v>
      </c>
      <c r="M328" s="14"/>
      <c r="N328"/>
      <c r="O328"/>
      <c r="P328"/>
    </row>
    <row r="329" spans="1:16" x14ac:dyDescent="0.2">
      <c r="A329" t="s">
        <v>1309</v>
      </c>
      <c r="B329" s="22" t="s">
        <v>679</v>
      </c>
      <c r="C329" s="13" t="s">
        <v>838</v>
      </c>
      <c r="D329" s="13" t="s">
        <v>828</v>
      </c>
      <c r="E329" s="12" t="s">
        <v>938</v>
      </c>
      <c r="F329" s="13" t="s">
        <v>680</v>
      </c>
      <c r="G329" s="13" t="s">
        <v>1</v>
      </c>
      <c r="H329" s="12" t="s">
        <v>26</v>
      </c>
      <c r="I329" s="25">
        <v>3679024.27</v>
      </c>
      <c r="J329" s="25">
        <v>8035580.094113078</v>
      </c>
      <c r="K329" s="24">
        <f t="shared" si="10"/>
        <v>1992805.13</v>
      </c>
      <c r="L329" s="24">
        <f t="shared" si="11"/>
        <v>794132.84</v>
      </c>
      <c r="M329" s="14"/>
      <c r="N329"/>
      <c r="O329"/>
      <c r="P329"/>
    </row>
    <row r="330" spans="1:16" x14ac:dyDescent="0.2">
      <c r="A330" t="s">
        <v>1312</v>
      </c>
      <c r="B330" s="22" t="s">
        <v>939</v>
      </c>
      <c r="C330" s="13" t="s">
        <v>838</v>
      </c>
      <c r="D330" s="13" t="s">
        <v>828</v>
      </c>
      <c r="E330" s="12" t="s">
        <v>940</v>
      </c>
      <c r="F330" s="13" t="s">
        <v>168</v>
      </c>
      <c r="G330" s="13" t="s">
        <v>4</v>
      </c>
      <c r="H330" s="12" t="s">
        <v>26</v>
      </c>
      <c r="I330" s="25">
        <v>97723.71</v>
      </c>
      <c r="J330" s="25">
        <v>216241.27335095999</v>
      </c>
      <c r="K330" s="24">
        <f t="shared" si="10"/>
        <v>53627.33</v>
      </c>
      <c r="L330" s="24">
        <f t="shared" si="11"/>
        <v>21370.49</v>
      </c>
      <c r="M330" s="14"/>
      <c r="N330"/>
      <c r="O330"/>
      <c r="P330"/>
    </row>
    <row r="331" spans="1:16" ht="15" customHeight="1" x14ac:dyDescent="0.2">
      <c r="A331" t="s">
        <v>1140</v>
      </c>
      <c r="B331" s="22" t="s">
        <v>681</v>
      </c>
      <c r="C331" s="13" t="s">
        <v>835</v>
      </c>
      <c r="D331" s="13" t="s">
        <v>23</v>
      </c>
      <c r="E331" s="12" t="s">
        <v>941</v>
      </c>
      <c r="F331" s="13" t="s">
        <v>186</v>
      </c>
      <c r="G331" s="13" t="s">
        <v>10</v>
      </c>
      <c r="H331" s="12" t="s">
        <v>26</v>
      </c>
      <c r="I331" s="25">
        <v>1055050.04</v>
      </c>
      <c r="J331" s="25">
        <v>1106386.5642236921</v>
      </c>
      <c r="K331" s="24">
        <f t="shared" si="10"/>
        <v>274381.28999999998</v>
      </c>
      <c r="L331" s="24">
        <f t="shared" si="11"/>
        <v>109340.94</v>
      </c>
      <c r="M331" s="14"/>
      <c r="N331"/>
      <c r="O331"/>
      <c r="P331"/>
    </row>
    <row r="332" spans="1:16" x14ac:dyDescent="0.2">
      <c r="A332" t="s">
        <v>1315</v>
      </c>
      <c r="B332" s="22" t="s">
        <v>682</v>
      </c>
      <c r="C332" s="13" t="s">
        <v>838</v>
      </c>
      <c r="D332" s="13" t="s">
        <v>828</v>
      </c>
      <c r="E332" s="12" t="s">
        <v>683</v>
      </c>
      <c r="F332" s="13" t="s">
        <v>4</v>
      </c>
      <c r="G332" s="13" t="s">
        <v>4</v>
      </c>
      <c r="H332" s="12" t="s">
        <v>26</v>
      </c>
      <c r="I332" s="25">
        <v>85828.15</v>
      </c>
      <c r="J332" s="25">
        <v>125021.57759488169</v>
      </c>
      <c r="K332" s="24">
        <f t="shared" si="10"/>
        <v>31005.06</v>
      </c>
      <c r="L332" s="24">
        <f t="shared" si="11"/>
        <v>12355.52</v>
      </c>
      <c r="M332" s="14"/>
      <c r="N332"/>
      <c r="O332"/>
      <c r="P332"/>
    </row>
    <row r="333" spans="1:16" x14ac:dyDescent="0.2">
      <c r="A333" t="s">
        <v>1317</v>
      </c>
      <c r="B333" s="22" t="s">
        <v>684</v>
      </c>
      <c r="C333" s="13" t="s">
        <v>838</v>
      </c>
      <c r="D333" s="13" t="s">
        <v>828</v>
      </c>
      <c r="E333" s="12" t="s">
        <v>685</v>
      </c>
      <c r="F333" s="13" t="s">
        <v>1</v>
      </c>
      <c r="G333" s="13" t="s">
        <v>1</v>
      </c>
      <c r="H333" s="12" t="s">
        <v>26</v>
      </c>
      <c r="I333" s="25">
        <v>106912.01000000001</v>
      </c>
      <c r="J333" s="25">
        <v>235680.09160254354</v>
      </c>
      <c r="K333" s="24">
        <f t="shared" si="10"/>
        <v>58448.11</v>
      </c>
      <c r="L333" s="24">
        <f t="shared" si="11"/>
        <v>23291.57</v>
      </c>
      <c r="M333" s="14"/>
      <c r="N333"/>
      <c r="O333"/>
      <c r="P333"/>
    </row>
    <row r="334" spans="1:16" x14ac:dyDescent="0.2">
      <c r="A334" t="s">
        <v>1314</v>
      </c>
      <c r="B334" s="22" t="s">
        <v>686</v>
      </c>
      <c r="C334" s="13" t="s">
        <v>838</v>
      </c>
      <c r="D334" s="13" t="s">
        <v>828</v>
      </c>
      <c r="E334" s="12" t="s">
        <v>942</v>
      </c>
      <c r="F334" s="13" t="s">
        <v>63</v>
      </c>
      <c r="G334" s="13" t="s">
        <v>4</v>
      </c>
      <c r="H334" s="12" t="s">
        <v>26</v>
      </c>
      <c r="I334" s="25">
        <v>8136614.9199999999</v>
      </c>
      <c r="J334" s="25">
        <v>11542621.304365244</v>
      </c>
      <c r="K334" s="24">
        <f t="shared" si="10"/>
        <v>2862543.17</v>
      </c>
      <c r="L334" s="24">
        <f t="shared" si="11"/>
        <v>1140723.45</v>
      </c>
      <c r="M334" s="14"/>
      <c r="N334"/>
      <c r="O334"/>
      <c r="P334"/>
    </row>
    <row r="335" spans="1:16" x14ac:dyDescent="0.2">
      <c r="A335" t="s">
        <v>1146</v>
      </c>
      <c r="B335" s="22" t="s">
        <v>687</v>
      </c>
      <c r="C335" s="13" t="s">
        <v>837</v>
      </c>
      <c r="D335" s="13" t="s">
        <v>23</v>
      </c>
      <c r="E335" s="12" t="s">
        <v>688</v>
      </c>
      <c r="F335" s="13" t="s">
        <v>689</v>
      </c>
      <c r="G335" s="13" t="s">
        <v>10</v>
      </c>
      <c r="H335" s="12" t="s">
        <v>26</v>
      </c>
      <c r="I335" s="25">
        <v>800131.41999999993</v>
      </c>
      <c r="J335" s="25">
        <v>837191.59159994929</v>
      </c>
      <c r="K335" s="24">
        <f t="shared" si="10"/>
        <v>207621.56</v>
      </c>
      <c r="L335" s="24">
        <f t="shared" si="11"/>
        <v>82737.19</v>
      </c>
      <c r="M335" s="14"/>
      <c r="N335"/>
      <c r="O335"/>
      <c r="P335"/>
    </row>
    <row r="336" spans="1:16" x14ac:dyDescent="0.2">
      <c r="A336" t="s">
        <v>1310</v>
      </c>
      <c r="B336" s="22" t="s">
        <v>690</v>
      </c>
      <c r="C336" s="13" t="s">
        <v>838</v>
      </c>
      <c r="D336" s="13" t="s">
        <v>828</v>
      </c>
      <c r="E336" s="12" t="s">
        <v>943</v>
      </c>
      <c r="F336" s="13" t="s">
        <v>12</v>
      </c>
      <c r="G336" s="16" t="s">
        <v>12</v>
      </c>
      <c r="H336" s="12" t="s">
        <v>26</v>
      </c>
      <c r="I336" s="25">
        <v>5976197.1200000001</v>
      </c>
      <c r="J336" s="25">
        <v>13066825.223769654</v>
      </c>
      <c r="K336" s="24">
        <f t="shared" si="10"/>
        <v>3240542.19</v>
      </c>
      <c r="L336" s="24">
        <f t="shared" si="11"/>
        <v>1291356.06</v>
      </c>
      <c r="M336" s="14"/>
      <c r="N336"/>
      <c r="O336"/>
      <c r="P336"/>
    </row>
    <row r="337" spans="1:16" x14ac:dyDescent="0.2">
      <c r="A337" t="s">
        <v>1311</v>
      </c>
      <c r="B337" s="22" t="s">
        <v>691</v>
      </c>
      <c r="C337" s="13" t="s">
        <v>837</v>
      </c>
      <c r="D337" s="13" t="s">
        <v>23</v>
      </c>
      <c r="E337" s="12" t="s">
        <v>944</v>
      </c>
      <c r="F337" s="13" t="s">
        <v>139</v>
      </c>
      <c r="G337" s="13" t="s">
        <v>13</v>
      </c>
      <c r="H337" s="12" t="s">
        <v>26</v>
      </c>
      <c r="I337" s="25">
        <v>7293751.0300000003</v>
      </c>
      <c r="J337" s="25">
        <v>7628785.0080091972</v>
      </c>
      <c r="K337" s="24">
        <f t="shared" si="10"/>
        <v>1891920.9</v>
      </c>
      <c r="L337" s="24">
        <f t="shared" si="11"/>
        <v>753930.48</v>
      </c>
      <c r="M337" s="14"/>
      <c r="N337"/>
      <c r="O337"/>
      <c r="P337"/>
    </row>
    <row r="338" spans="1:16" x14ac:dyDescent="0.2">
      <c r="A338" t="s">
        <v>996</v>
      </c>
      <c r="B338" s="22" t="s">
        <v>692</v>
      </c>
      <c r="C338" s="13" t="s">
        <v>838</v>
      </c>
      <c r="D338" s="13" t="s">
        <v>828</v>
      </c>
      <c r="E338" s="12" t="s">
        <v>945</v>
      </c>
      <c r="F338" s="13" t="s">
        <v>2</v>
      </c>
      <c r="G338" s="13" t="s">
        <v>2</v>
      </c>
      <c r="H338" s="12" t="s">
        <v>26</v>
      </c>
      <c r="I338" s="25">
        <v>7485226.9100000001</v>
      </c>
      <c r="J338" s="25">
        <v>16385910.506265845</v>
      </c>
      <c r="K338" s="24">
        <f t="shared" si="10"/>
        <v>4063667.6</v>
      </c>
      <c r="L338" s="24">
        <f t="shared" si="11"/>
        <v>1619371.54</v>
      </c>
      <c r="M338" s="14"/>
      <c r="N338"/>
      <c r="O338"/>
      <c r="P338"/>
    </row>
    <row r="339" spans="1:16" x14ac:dyDescent="0.2">
      <c r="A339" t="s">
        <v>1318</v>
      </c>
      <c r="B339" s="22" t="s">
        <v>693</v>
      </c>
      <c r="C339" s="13" t="s">
        <v>838</v>
      </c>
      <c r="D339" s="13" t="s">
        <v>828</v>
      </c>
      <c r="E339" s="12" t="s">
        <v>946</v>
      </c>
      <c r="F339" s="13" t="s">
        <v>60</v>
      </c>
      <c r="G339" s="13" t="s">
        <v>2</v>
      </c>
      <c r="H339" s="12" t="s">
        <v>26</v>
      </c>
      <c r="I339" s="25">
        <v>1761611.68</v>
      </c>
      <c r="J339" s="25">
        <v>3843142.3495640177</v>
      </c>
      <c r="K339" s="24">
        <f t="shared" si="10"/>
        <v>953090.34</v>
      </c>
      <c r="L339" s="24">
        <f t="shared" si="11"/>
        <v>379806.5</v>
      </c>
      <c r="M339" s="14"/>
      <c r="N339"/>
      <c r="O339"/>
      <c r="P339"/>
    </row>
    <row r="340" spans="1:16" x14ac:dyDescent="0.2">
      <c r="A340" t="s">
        <v>1323</v>
      </c>
      <c r="B340" s="22" t="s">
        <v>694</v>
      </c>
      <c r="C340" s="13" t="s">
        <v>838</v>
      </c>
      <c r="D340" s="13" t="s">
        <v>828</v>
      </c>
      <c r="E340" s="12" t="s">
        <v>947</v>
      </c>
      <c r="F340" s="13" t="s">
        <v>4</v>
      </c>
      <c r="G340" s="16" t="s">
        <v>4</v>
      </c>
      <c r="H340" s="12" t="s">
        <v>26</v>
      </c>
      <c r="I340" s="25">
        <v>39755.08</v>
      </c>
      <c r="J340" s="25">
        <v>78302.386374967435</v>
      </c>
      <c r="K340" s="24">
        <f t="shared" si="10"/>
        <v>19418.810000000001</v>
      </c>
      <c r="L340" s="24">
        <f t="shared" si="11"/>
        <v>7738.4</v>
      </c>
      <c r="M340" s="14"/>
      <c r="N340"/>
      <c r="O340"/>
      <c r="P340"/>
    </row>
    <row r="341" spans="1:16" x14ac:dyDescent="0.2">
      <c r="A341" t="s">
        <v>1019</v>
      </c>
      <c r="B341" s="22" t="s">
        <v>948</v>
      </c>
      <c r="C341" s="13" t="s">
        <v>835</v>
      </c>
      <c r="D341" s="13" t="s">
        <v>23</v>
      </c>
      <c r="E341" s="12" t="s">
        <v>695</v>
      </c>
      <c r="F341" s="13" t="s">
        <v>696</v>
      </c>
      <c r="G341" s="13" t="s">
        <v>10</v>
      </c>
      <c r="H341" s="12" t="s">
        <v>26</v>
      </c>
      <c r="I341" s="25">
        <v>298137.52</v>
      </c>
      <c r="J341" s="25">
        <v>312757</v>
      </c>
      <c r="K341" s="24">
        <f t="shared" si="10"/>
        <v>77563.009999999995</v>
      </c>
      <c r="L341" s="24">
        <f t="shared" si="11"/>
        <v>30908.86</v>
      </c>
      <c r="M341" s="14"/>
      <c r="N341"/>
      <c r="O341"/>
      <c r="P341"/>
    </row>
    <row r="342" spans="1:16" x14ac:dyDescent="0.2">
      <c r="A342" t="s">
        <v>1150</v>
      </c>
      <c r="B342" s="22" t="s">
        <v>697</v>
      </c>
      <c r="C342" s="12" t="s">
        <v>837</v>
      </c>
      <c r="D342" s="13" t="s">
        <v>23</v>
      </c>
      <c r="E342" s="12" t="s">
        <v>698</v>
      </c>
      <c r="F342" s="13" t="s">
        <v>699</v>
      </c>
      <c r="G342" s="13" t="s">
        <v>9</v>
      </c>
      <c r="H342" s="12" t="s">
        <v>26</v>
      </c>
      <c r="I342" s="25">
        <v>10168933.82</v>
      </c>
      <c r="J342" s="25">
        <v>10634815.014324795</v>
      </c>
      <c r="K342" s="24">
        <f t="shared" si="10"/>
        <v>2637409.33</v>
      </c>
      <c r="L342" s="24">
        <f t="shared" si="11"/>
        <v>1051007.6200000001</v>
      </c>
      <c r="M342" s="14"/>
      <c r="N342"/>
      <c r="O342"/>
      <c r="P342"/>
    </row>
    <row r="343" spans="1:16" x14ac:dyDescent="0.2">
      <c r="A343" t="s">
        <v>1319</v>
      </c>
      <c r="B343" s="22" t="s">
        <v>700</v>
      </c>
      <c r="C343" s="12" t="s">
        <v>838</v>
      </c>
      <c r="D343" s="13" t="s">
        <v>828</v>
      </c>
      <c r="E343" s="12" t="s">
        <v>949</v>
      </c>
      <c r="F343" s="13" t="s">
        <v>3</v>
      </c>
      <c r="G343" s="13" t="s">
        <v>3</v>
      </c>
      <c r="H343" s="12" t="s">
        <v>26</v>
      </c>
      <c r="I343" s="25">
        <v>4931016.42</v>
      </c>
      <c r="J343" s="25">
        <v>10817366.659903303</v>
      </c>
      <c r="K343" s="24">
        <f t="shared" si="10"/>
        <v>2682681.71</v>
      </c>
      <c r="L343" s="24">
        <f t="shared" si="11"/>
        <v>1069048.6599999999</v>
      </c>
      <c r="M343" s="14"/>
      <c r="N343"/>
      <c r="O343"/>
      <c r="P343"/>
    </row>
    <row r="344" spans="1:16" x14ac:dyDescent="0.2">
      <c r="A344" t="s">
        <v>1321</v>
      </c>
      <c r="B344" s="22" t="s">
        <v>701</v>
      </c>
      <c r="C344" s="12" t="s">
        <v>838</v>
      </c>
      <c r="D344" s="13" t="s">
        <v>828</v>
      </c>
      <c r="E344" s="12" t="s">
        <v>950</v>
      </c>
      <c r="F344" s="13" t="s">
        <v>42</v>
      </c>
      <c r="G344" s="16" t="s">
        <v>5</v>
      </c>
      <c r="H344" s="12" t="s">
        <v>26</v>
      </c>
      <c r="I344" s="25">
        <v>284516.92</v>
      </c>
      <c r="J344" s="25">
        <v>629573.93758351193</v>
      </c>
      <c r="K344" s="24">
        <f t="shared" si="10"/>
        <v>156132.87</v>
      </c>
      <c r="L344" s="24">
        <f t="shared" si="11"/>
        <v>62218.95</v>
      </c>
      <c r="M344" s="14"/>
      <c r="N344"/>
      <c r="O344"/>
      <c r="P344"/>
    </row>
    <row r="345" spans="1:16" x14ac:dyDescent="0.2">
      <c r="A345" t="s">
        <v>1045</v>
      </c>
      <c r="B345" s="22" t="s">
        <v>702</v>
      </c>
      <c r="C345" s="12" t="s">
        <v>835</v>
      </c>
      <c r="D345" s="13" t="s">
        <v>23</v>
      </c>
      <c r="E345" s="12" t="s">
        <v>703</v>
      </c>
      <c r="F345" s="13" t="s">
        <v>704</v>
      </c>
      <c r="G345" s="13" t="s">
        <v>8</v>
      </c>
      <c r="H345" s="12" t="s">
        <v>26</v>
      </c>
      <c r="I345" s="25">
        <v>1057460.67</v>
      </c>
      <c r="J345" s="25">
        <v>1105058.2628527556</v>
      </c>
      <c r="K345" s="24">
        <f t="shared" si="10"/>
        <v>274051.87</v>
      </c>
      <c r="L345" s="24">
        <f t="shared" si="11"/>
        <v>109209.67</v>
      </c>
      <c r="M345" s="14"/>
      <c r="N345"/>
      <c r="O345"/>
      <c r="P345"/>
    </row>
    <row r="346" spans="1:16" x14ac:dyDescent="0.2">
      <c r="A346" t="s">
        <v>1322</v>
      </c>
      <c r="B346" s="22" t="s">
        <v>705</v>
      </c>
      <c r="C346" s="12" t="s">
        <v>838</v>
      </c>
      <c r="D346" s="13" t="s">
        <v>828</v>
      </c>
      <c r="E346" s="12" t="s">
        <v>706</v>
      </c>
      <c r="F346" s="13" t="s">
        <v>33</v>
      </c>
      <c r="G346" s="13" t="s">
        <v>4</v>
      </c>
      <c r="H346" s="12" t="s">
        <v>26</v>
      </c>
      <c r="I346" s="25">
        <v>9200356</v>
      </c>
      <c r="J346" s="25">
        <v>20081426.973546252</v>
      </c>
      <c r="K346" s="24">
        <f t="shared" si="10"/>
        <v>4980147.07</v>
      </c>
      <c r="L346" s="24">
        <f t="shared" si="11"/>
        <v>1984588.61</v>
      </c>
      <c r="M346" s="14"/>
      <c r="N346"/>
      <c r="O346"/>
      <c r="P346"/>
    </row>
    <row r="347" spans="1:16" x14ac:dyDescent="0.2">
      <c r="A347" t="s">
        <v>1300</v>
      </c>
      <c r="B347" s="22" t="s">
        <v>774</v>
      </c>
      <c r="C347" s="12" t="s">
        <v>838</v>
      </c>
      <c r="D347" s="12" t="s">
        <v>828</v>
      </c>
      <c r="E347" s="12" t="s">
        <v>775</v>
      </c>
      <c r="F347" s="16" t="s">
        <v>4</v>
      </c>
      <c r="G347" s="13" t="s">
        <v>4</v>
      </c>
      <c r="H347" s="12" t="s">
        <v>26</v>
      </c>
      <c r="I347" s="25">
        <v>9046512.2899999991</v>
      </c>
      <c r="J347" s="25">
        <v>19734102.001613744</v>
      </c>
      <c r="K347" s="24">
        <f t="shared" si="10"/>
        <v>4894011.29</v>
      </c>
      <c r="L347" s="24">
        <f t="shared" si="11"/>
        <v>1950263.5</v>
      </c>
      <c r="M347" s="14"/>
      <c r="N347"/>
      <c r="O347"/>
      <c r="P347"/>
    </row>
    <row r="348" spans="1:16" x14ac:dyDescent="0.2">
      <c r="A348" t="s">
        <v>1113</v>
      </c>
      <c r="B348" s="22" t="s">
        <v>707</v>
      </c>
      <c r="C348" s="12" t="s">
        <v>838</v>
      </c>
      <c r="D348" s="12" t="s">
        <v>828</v>
      </c>
      <c r="E348" s="12" t="s">
        <v>708</v>
      </c>
      <c r="F348" s="16" t="s">
        <v>4</v>
      </c>
      <c r="G348" s="13" t="s">
        <v>4</v>
      </c>
      <c r="H348" s="12" t="s">
        <v>26</v>
      </c>
      <c r="I348" s="25">
        <v>2977457.9000000004</v>
      </c>
      <c r="J348" s="25">
        <v>6511255.9743575128</v>
      </c>
      <c r="K348" s="24">
        <f t="shared" si="10"/>
        <v>1614776.3</v>
      </c>
      <c r="L348" s="24">
        <f t="shared" si="11"/>
        <v>643488.36</v>
      </c>
      <c r="M348" s="14"/>
      <c r="N348"/>
      <c r="O348"/>
      <c r="P348"/>
    </row>
    <row r="349" spans="1:16" x14ac:dyDescent="0.2">
      <c r="A349" t="s">
        <v>1100</v>
      </c>
      <c r="B349" s="22" t="s">
        <v>709</v>
      </c>
      <c r="C349" s="12" t="s">
        <v>837</v>
      </c>
      <c r="D349" s="12" t="s">
        <v>23</v>
      </c>
      <c r="E349" s="12" t="s">
        <v>951</v>
      </c>
      <c r="F349" s="16" t="s">
        <v>710</v>
      </c>
      <c r="G349" s="13" t="s">
        <v>1</v>
      </c>
      <c r="H349" s="12" t="s">
        <v>26</v>
      </c>
      <c r="I349" s="25">
        <v>4861381.72</v>
      </c>
      <c r="J349" s="25">
        <v>5087217.8296432337</v>
      </c>
      <c r="K349" s="24">
        <f t="shared" si="10"/>
        <v>1261618.1599999999</v>
      </c>
      <c r="L349" s="24">
        <f t="shared" si="11"/>
        <v>502754.84</v>
      </c>
      <c r="M349" s="14"/>
      <c r="N349"/>
      <c r="O349"/>
      <c r="P349"/>
    </row>
    <row r="350" spans="1:16" x14ac:dyDescent="0.2">
      <c r="A350" t="s">
        <v>1256</v>
      </c>
      <c r="B350" s="22" t="s">
        <v>711</v>
      </c>
      <c r="C350" s="12" t="s">
        <v>838</v>
      </c>
      <c r="D350" s="12" t="s">
        <v>828</v>
      </c>
      <c r="E350" s="12" t="s">
        <v>952</v>
      </c>
      <c r="F350" s="16" t="s">
        <v>712</v>
      </c>
      <c r="G350" s="13" t="s">
        <v>12</v>
      </c>
      <c r="H350" s="12" t="s">
        <v>26</v>
      </c>
      <c r="I350" s="25">
        <v>4212324.33</v>
      </c>
      <c r="J350" s="25">
        <v>9214380.7057092767</v>
      </c>
      <c r="K350" s="24">
        <f t="shared" si="10"/>
        <v>2285144.9300000002</v>
      </c>
      <c r="L350" s="24">
        <f t="shared" si="11"/>
        <v>910630.25</v>
      </c>
      <c r="M350"/>
      <c r="N350"/>
      <c r="O350"/>
      <c r="P350"/>
    </row>
    <row r="351" spans="1:16" x14ac:dyDescent="0.2">
      <c r="A351" t="s">
        <v>1280</v>
      </c>
      <c r="B351" s="22" t="s">
        <v>713</v>
      </c>
      <c r="C351" s="12" t="s">
        <v>837</v>
      </c>
      <c r="D351" s="17" t="s">
        <v>23</v>
      </c>
      <c r="E351" s="12" t="s">
        <v>953</v>
      </c>
      <c r="F351" s="16" t="s">
        <v>714</v>
      </c>
      <c r="G351" s="13" t="s">
        <v>9</v>
      </c>
      <c r="H351" s="12" t="s">
        <v>26</v>
      </c>
      <c r="I351" s="25">
        <v>4057544.61</v>
      </c>
      <c r="J351" s="25">
        <v>4245064.3033651011</v>
      </c>
      <c r="K351" s="24">
        <f t="shared" si="10"/>
        <v>1052766.05</v>
      </c>
      <c r="L351" s="24">
        <f t="shared" si="11"/>
        <v>419527.27</v>
      </c>
      <c r="M351"/>
      <c r="N351"/>
      <c r="O351"/>
      <c r="P351"/>
    </row>
    <row r="352" spans="1:16" x14ac:dyDescent="0.2">
      <c r="A352" t="s">
        <v>1139</v>
      </c>
      <c r="B352" s="22" t="s">
        <v>715</v>
      </c>
      <c r="C352" s="12" t="s">
        <v>837</v>
      </c>
      <c r="D352" s="17" t="s">
        <v>23</v>
      </c>
      <c r="E352" s="12" t="s">
        <v>954</v>
      </c>
      <c r="F352" s="16" t="s">
        <v>380</v>
      </c>
      <c r="G352" s="13" t="s">
        <v>9</v>
      </c>
      <c r="H352" s="12" t="s">
        <v>26</v>
      </c>
      <c r="I352" s="25">
        <v>5711749.9299999997</v>
      </c>
      <c r="J352" s="25">
        <v>5981804.8915878218</v>
      </c>
      <c r="K352" s="24">
        <f t="shared" si="10"/>
        <v>1483473.67</v>
      </c>
      <c r="L352" s="24">
        <f t="shared" si="11"/>
        <v>591164.26</v>
      </c>
      <c r="M352"/>
      <c r="N352"/>
      <c r="O352"/>
      <c r="P352"/>
    </row>
    <row r="353" spans="1:16" x14ac:dyDescent="0.2">
      <c r="A353" t="s">
        <v>1221</v>
      </c>
      <c r="B353" s="22" t="s">
        <v>716</v>
      </c>
      <c r="C353" s="12" t="s">
        <v>838</v>
      </c>
      <c r="D353" s="17" t="s">
        <v>828</v>
      </c>
      <c r="E353" s="12" t="s">
        <v>955</v>
      </c>
      <c r="F353" s="16" t="s">
        <v>717</v>
      </c>
      <c r="G353" s="13" t="s">
        <v>9</v>
      </c>
      <c r="H353" s="12" t="s">
        <v>26</v>
      </c>
      <c r="I353" s="25">
        <v>8048074.5700000003</v>
      </c>
      <c r="J353" s="25">
        <v>17672475.15618778</v>
      </c>
      <c r="K353" s="24">
        <f t="shared" si="10"/>
        <v>4382732.6399999997</v>
      </c>
      <c r="L353" s="24">
        <f t="shared" si="11"/>
        <v>1746518.96</v>
      </c>
      <c r="M353"/>
      <c r="N353"/>
      <c r="O353"/>
      <c r="P353"/>
    </row>
    <row r="354" spans="1:16" x14ac:dyDescent="0.2">
      <c r="A354" t="s">
        <v>1028</v>
      </c>
      <c r="B354" s="22" t="s">
        <v>718</v>
      </c>
      <c r="C354" s="12" t="s">
        <v>837</v>
      </c>
      <c r="D354" s="17" t="s">
        <v>23</v>
      </c>
      <c r="E354" s="12" t="s">
        <v>956</v>
      </c>
      <c r="F354" s="16" t="s">
        <v>719</v>
      </c>
      <c r="G354" s="13" t="s">
        <v>9</v>
      </c>
      <c r="H354" s="12" t="s">
        <v>26</v>
      </c>
      <c r="I354" s="25">
        <v>2482276</v>
      </c>
      <c r="J354" s="25">
        <v>2596843.0005053817</v>
      </c>
      <c r="K354" s="24">
        <f t="shared" si="10"/>
        <v>644011.01</v>
      </c>
      <c r="L354" s="24">
        <f t="shared" si="11"/>
        <v>256638.39</v>
      </c>
      <c r="M354"/>
      <c r="N354"/>
      <c r="O354"/>
      <c r="P354"/>
    </row>
    <row r="355" spans="1:16" ht="15" customHeight="1" x14ac:dyDescent="0.2">
      <c r="A355" t="s">
        <v>1246</v>
      </c>
      <c r="B355" s="22" t="s">
        <v>776</v>
      </c>
      <c r="C355" s="12" t="s">
        <v>838</v>
      </c>
      <c r="D355" s="17" t="s">
        <v>828</v>
      </c>
      <c r="E355" s="12" t="s">
        <v>777</v>
      </c>
      <c r="F355" s="16" t="s">
        <v>60</v>
      </c>
      <c r="G355" s="13" t="s">
        <v>2</v>
      </c>
      <c r="H355" s="12" t="s">
        <v>26</v>
      </c>
      <c r="I355" s="25">
        <v>1692728.4300000002</v>
      </c>
      <c r="J355" s="25">
        <v>3698032.9327905392</v>
      </c>
      <c r="K355" s="24">
        <f t="shared" si="10"/>
        <v>917103.55</v>
      </c>
      <c r="L355" s="24">
        <f t="shared" si="11"/>
        <v>365465.76</v>
      </c>
      <c r="M355"/>
      <c r="N355"/>
      <c r="O355"/>
      <c r="P355"/>
    </row>
    <row r="356" spans="1:16" x14ac:dyDescent="0.2">
      <c r="A356" t="s">
        <v>984</v>
      </c>
      <c r="B356" s="22" t="s">
        <v>720</v>
      </c>
      <c r="C356" s="12" t="s">
        <v>838</v>
      </c>
      <c r="D356" s="17" t="s">
        <v>828</v>
      </c>
      <c r="E356" s="12" t="s">
        <v>957</v>
      </c>
      <c r="F356" s="16" t="s">
        <v>109</v>
      </c>
      <c r="G356" s="13" t="s">
        <v>9</v>
      </c>
      <c r="H356" s="12" t="s">
        <v>26</v>
      </c>
      <c r="I356" s="25">
        <v>32338915.810000002</v>
      </c>
      <c r="J356" s="25">
        <v>70793446.309479848</v>
      </c>
      <c r="K356" s="24">
        <f t="shared" si="10"/>
        <v>17556609.629999999</v>
      </c>
      <c r="L356" s="24">
        <f t="shared" si="11"/>
        <v>6996308.9400000004</v>
      </c>
      <c r="M356"/>
      <c r="N356"/>
      <c r="O356"/>
      <c r="P356"/>
    </row>
    <row r="357" spans="1:16" x14ac:dyDescent="0.2">
      <c r="A357" t="s">
        <v>1324</v>
      </c>
      <c r="B357" s="22" t="s">
        <v>958</v>
      </c>
      <c r="C357" s="12" t="s">
        <v>838</v>
      </c>
      <c r="D357" s="17" t="s">
        <v>828</v>
      </c>
      <c r="E357" s="12" t="s">
        <v>959</v>
      </c>
      <c r="F357" s="16" t="s">
        <v>120</v>
      </c>
      <c r="G357" s="13" t="s">
        <v>8</v>
      </c>
      <c r="H357" s="12" t="s">
        <v>26</v>
      </c>
      <c r="I357" s="25">
        <v>969254.64</v>
      </c>
      <c r="J357" s="25">
        <v>2144749.2928083981</v>
      </c>
      <c r="K357" s="24">
        <f t="shared" si="10"/>
        <v>531892.81999999995</v>
      </c>
      <c r="L357" s="24">
        <f t="shared" si="11"/>
        <v>211959.29</v>
      </c>
      <c r="M357"/>
      <c r="N357"/>
      <c r="O357"/>
      <c r="P357"/>
    </row>
    <row r="358" spans="1:16" x14ac:dyDescent="0.2">
      <c r="A358" t="s">
        <v>1209</v>
      </c>
      <c r="B358" s="22" t="s">
        <v>721</v>
      </c>
      <c r="C358" s="12" t="s">
        <v>837</v>
      </c>
      <c r="D358" s="17" t="s">
        <v>23</v>
      </c>
      <c r="E358" s="12" t="s">
        <v>960</v>
      </c>
      <c r="F358" s="13" t="s">
        <v>722</v>
      </c>
      <c r="G358" s="13" t="s">
        <v>9</v>
      </c>
      <c r="H358" s="12" t="s">
        <v>26</v>
      </c>
      <c r="I358" s="25">
        <v>5276798.57</v>
      </c>
      <c r="J358" s="25">
        <v>5514000.7501914296</v>
      </c>
      <c r="K358" s="24">
        <f t="shared" si="10"/>
        <v>1367459.33</v>
      </c>
      <c r="L358" s="24">
        <f t="shared" si="11"/>
        <v>544932.54</v>
      </c>
      <c r="M358"/>
      <c r="N358"/>
      <c r="O358"/>
      <c r="P358"/>
    </row>
    <row r="359" spans="1:16" ht="15" customHeight="1" x14ac:dyDescent="0.2">
      <c r="A359" t="s">
        <v>982</v>
      </c>
      <c r="B359" s="22" t="s">
        <v>723</v>
      </c>
      <c r="C359" s="13" t="s">
        <v>837</v>
      </c>
      <c r="D359" s="13" t="s">
        <v>23</v>
      </c>
      <c r="E359" s="12" t="s">
        <v>961</v>
      </c>
      <c r="F359" s="13" t="s">
        <v>328</v>
      </c>
      <c r="G359" s="13" t="s">
        <v>9</v>
      </c>
      <c r="H359" s="12" t="s">
        <v>26</v>
      </c>
      <c r="I359" s="25">
        <v>4227402.08</v>
      </c>
      <c r="J359" s="25">
        <v>4426629.4576908639</v>
      </c>
      <c r="K359" s="24">
        <f t="shared" si="10"/>
        <v>1097793.78</v>
      </c>
      <c r="L359" s="24">
        <f t="shared" si="11"/>
        <v>437470.82</v>
      </c>
      <c r="N359"/>
      <c r="O359"/>
      <c r="P359"/>
    </row>
    <row r="360" spans="1:16" ht="15" customHeight="1" x14ac:dyDescent="0.2">
      <c r="A360" t="s">
        <v>985</v>
      </c>
      <c r="B360" s="22" t="s">
        <v>778</v>
      </c>
      <c r="C360" s="13" t="s">
        <v>838</v>
      </c>
      <c r="D360" s="13" t="s">
        <v>828</v>
      </c>
      <c r="E360" s="12" t="s">
        <v>962</v>
      </c>
      <c r="F360" s="13" t="s">
        <v>109</v>
      </c>
      <c r="G360" s="13" t="s">
        <v>9</v>
      </c>
      <c r="H360" s="12" t="s">
        <v>26</v>
      </c>
      <c r="I360" s="25">
        <v>251322.95</v>
      </c>
      <c r="J360" s="25">
        <v>476810.44283114973</v>
      </c>
      <c r="K360" s="24">
        <f t="shared" si="10"/>
        <v>118247.88</v>
      </c>
      <c r="L360" s="24">
        <f t="shared" si="11"/>
        <v>47121.78</v>
      </c>
    </row>
    <row r="361" spans="1:16" ht="15" customHeight="1" x14ac:dyDescent="0.2">
      <c r="A361" t="s">
        <v>1011</v>
      </c>
      <c r="B361" s="22" t="s">
        <v>779</v>
      </c>
      <c r="C361" s="13" t="s">
        <v>838</v>
      </c>
      <c r="D361" s="13" t="s">
        <v>828</v>
      </c>
      <c r="E361" s="12" t="s">
        <v>780</v>
      </c>
      <c r="F361" s="13" t="s">
        <v>109</v>
      </c>
      <c r="G361" s="13" t="s">
        <v>9</v>
      </c>
      <c r="H361" s="12" t="s">
        <v>26</v>
      </c>
      <c r="I361" s="25">
        <v>433655.04000000004</v>
      </c>
      <c r="J361" s="25">
        <v>952214.08460469148</v>
      </c>
      <c r="K361" s="24">
        <f t="shared" si="10"/>
        <v>236146.87</v>
      </c>
      <c r="L361" s="24">
        <f t="shared" si="11"/>
        <v>94104.53</v>
      </c>
    </row>
    <row r="362" spans="1:16" ht="15" customHeight="1" x14ac:dyDescent="0.2">
      <c r="A362" t="s">
        <v>1327</v>
      </c>
      <c r="B362" s="22" t="s">
        <v>963</v>
      </c>
      <c r="C362" s="13" t="s">
        <v>838</v>
      </c>
      <c r="D362" s="13" t="s">
        <v>828</v>
      </c>
      <c r="E362" s="12" t="s">
        <v>964</v>
      </c>
      <c r="F362" s="13" t="s">
        <v>33</v>
      </c>
      <c r="G362" s="13" t="s">
        <v>4</v>
      </c>
      <c r="H362" s="12" t="s">
        <v>26</v>
      </c>
      <c r="I362" s="25">
        <v>170116.33</v>
      </c>
      <c r="J362" s="25">
        <v>376430.36495750397</v>
      </c>
      <c r="K362" s="24">
        <f t="shared" si="10"/>
        <v>93353.85</v>
      </c>
      <c r="L362" s="24">
        <f t="shared" si="11"/>
        <v>37201.51</v>
      </c>
    </row>
    <row r="363" spans="1:16" ht="15" customHeight="1" x14ac:dyDescent="0.2">
      <c r="A363" t="s">
        <v>1048</v>
      </c>
      <c r="B363" s="22" t="s">
        <v>724</v>
      </c>
      <c r="C363" s="13" t="s">
        <v>838</v>
      </c>
      <c r="D363" s="13" t="s">
        <v>828</v>
      </c>
      <c r="E363" s="12" t="s">
        <v>965</v>
      </c>
      <c r="F363" s="13" t="s">
        <v>2</v>
      </c>
      <c r="G363" s="13" t="s">
        <v>2</v>
      </c>
      <c r="H363" s="12" t="s">
        <v>26</v>
      </c>
      <c r="I363" s="25">
        <v>6881158.71</v>
      </c>
      <c r="J363" s="25">
        <v>7342761.8252435578</v>
      </c>
      <c r="K363" s="24">
        <f t="shared" si="10"/>
        <v>1820987.81</v>
      </c>
      <c r="L363" s="24">
        <f t="shared" si="11"/>
        <v>725663.64</v>
      </c>
    </row>
    <row r="364" spans="1:16" ht="15" customHeight="1" x14ac:dyDescent="0.2">
      <c r="A364" t="s">
        <v>1326</v>
      </c>
      <c r="B364" s="22" t="s">
        <v>725</v>
      </c>
      <c r="C364" s="13" t="s">
        <v>837</v>
      </c>
      <c r="D364" s="13" t="s">
        <v>23</v>
      </c>
      <c r="E364" s="12" t="s">
        <v>966</v>
      </c>
      <c r="F364" s="13" t="s">
        <v>726</v>
      </c>
      <c r="G364" s="13" t="s">
        <v>9</v>
      </c>
      <c r="H364" s="12" t="s">
        <v>26</v>
      </c>
      <c r="I364" s="25">
        <v>2366690.5700000003</v>
      </c>
      <c r="J364" s="25">
        <v>2468470.600044474</v>
      </c>
      <c r="K364" s="24">
        <f t="shared" si="10"/>
        <v>612174.94999999995</v>
      </c>
      <c r="L364" s="24">
        <f t="shared" si="11"/>
        <v>243951.72</v>
      </c>
    </row>
    <row r="365" spans="1:16" ht="15" customHeight="1" x14ac:dyDescent="0.2">
      <c r="A365" t="s">
        <v>1325</v>
      </c>
      <c r="B365" s="22" t="s">
        <v>727</v>
      </c>
      <c r="C365" s="13" t="s">
        <v>838</v>
      </c>
      <c r="D365" s="13" t="s">
        <v>828</v>
      </c>
      <c r="E365" s="12" t="s">
        <v>728</v>
      </c>
      <c r="F365" s="13" t="s">
        <v>13</v>
      </c>
      <c r="G365" s="13" t="s">
        <v>13</v>
      </c>
      <c r="H365" s="12" t="s">
        <v>26</v>
      </c>
      <c r="I365" s="25">
        <v>995087.79</v>
      </c>
      <c r="J365" s="25">
        <v>2172356.115676397</v>
      </c>
      <c r="K365" s="24">
        <f t="shared" si="10"/>
        <v>538739.25</v>
      </c>
      <c r="L365" s="24">
        <f t="shared" si="11"/>
        <v>214687.59</v>
      </c>
    </row>
    <row r="366" spans="1:16" ht="15" customHeight="1" x14ac:dyDescent="0.2">
      <c r="A366" t="s">
        <v>1099</v>
      </c>
      <c r="B366" s="22" t="s">
        <v>729</v>
      </c>
      <c r="C366" s="13" t="s">
        <v>837</v>
      </c>
      <c r="D366" s="13" t="s">
        <v>23</v>
      </c>
      <c r="E366" s="12" t="s">
        <v>967</v>
      </c>
      <c r="F366" s="13" t="s">
        <v>262</v>
      </c>
      <c r="G366" s="13" t="s">
        <v>9</v>
      </c>
      <c r="H366" s="12" t="s">
        <v>26</v>
      </c>
      <c r="I366" s="25">
        <v>2662797.7000000002</v>
      </c>
      <c r="J366" s="25">
        <v>2784842.0580664026</v>
      </c>
      <c r="K366" s="24">
        <f t="shared" si="10"/>
        <v>690634.34</v>
      </c>
      <c r="L366" s="24">
        <f t="shared" si="11"/>
        <v>275217.78000000003</v>
      </c>
    </row>
    <row r="367" spans="1:16" ht="15" customHeight="1" x14ac:dyDescent="0.2">
      <c r="A367" t="s">
        <v>1194</v>
      </c>
      <c r="B367" s="22" t="s">
        <v>730</v>
      </c>
      <c r="C367" s="13" t="s">
        <v>835</v>
      </c>
      <c r="D367" s="13" t="s">
        <v>23</v>
      </c>
      <c r="E367" s="12" t="s">
        <v>731</v>
      </c>
      <c r="F367" s="13" t="s">
        <v>732</v>
      </c>
      <c r="G367" s="13" t="s">
        <v>8</v>
      </c>
      <c r="H367" s="12" t="s">
        <v>26</v>
      </c>
      <c r="I367" s="25">
        <v>1470395.7</v>
      </c>
      <c r="J367" s="25">
        <v>1540738.5245823942</v>
      </c>
      <c r="K367" s="24">
        <f t="shared" si="10"/>
        <v>382099.56</v>
      </c>
      <c r="L367" s="24">
        <f t="shared" si="11"/>
        <v>152266.67000000001</v>
      </c>
    </row>
    <row r="368" spans="1:16" ht="15" customHeight="1" x14ac:dyDescent="0.2">
      <c r="A368" t="s">
        <v>1050</v>
      </c>
      <c r="B368" s="22" t="s">
        <v>733</v>
      </c>
      <c r="C368" s="13" t="s">
        <v>835</v>
      </c>
      <c r="D368" s="13" t="s">
        <v>23</v>
      </c>
      <c r="E368" s="12" t="s">
        <v>968</v>
      </c>
      <c r="F368" s="13" t="s">
        <v>734</v>
      </c>
      <c r="G368" s="13" t="s">
        <v>10</v>
      </c>
      <c r="H368" s="12" t="s">
        <v>26</v>
      </c>
      <c r="I368" s="25">
        <v>2654779.19</v>
      </c>
      <c r="J368" s="25">
        <v>2783502.5670474679</v>
      </c>
      <c r="K368" s="24">
        <f t="shared" si="10"/>
        <v>690302.15</v>
      </c>
      <c r="L368" s="24">
        <f t="shared" si="11"/>
        <v>275085.40999999997</v>
      </c>
    </row>
    <row r="369" spans="1:16" ht="15" customHeight="1" x14ac:dyDescent="0.2">
      <c r="A369" t="s">
        <v>1152</v>
      </c>
      <c r="B369" s="22" t="s">
        <v>781</v>
      </c>
      <c r="C369" s="13" t="s">
        <v>837</v>
      </c>
      <c r="D369" s="13" t="s">
        <v>23</v>
      </c>
      <c r="E369" s="12" t="s">
        <v>782</v>
      </c>
      <c r="F369" s="13" t="s">
        <v>477</v>
      </c>
      <c r="G369" s="13" t="s">
        <v>10</v>
      </c>
      <c r="H369" s="12" t="s">
        <v>26</v>
      </c>
      <c r="I369" s="25">
        <v>6311616.6500000004</v>
      </c>
      <c r="J369" s="25">
        <v>6605082.3300717324</v>
      </c>
      <c r="K369" s="24">
        <f t="shared" si="10"/>
        <v>1638045.02</v>
      </c>
      <c r="L369" s="24">
        <f t="shared" si="11"/>
        <v>652760.93999999994</v>
      </c>
      <c r="M369" s="14"/>
      <c r="N369"/>
      <c r="O369"/>
      <c r="P369"/>
    </row>
    <row r="370" spans="1:16" ht="15" customHeight="1" x14ac:dyDescent="0.2">
      <c r="A370" t="s">
        <v>1331</v>
      </c>
      <c r="B370" s="22" t="s">
        <v>969</v>
      </c>
      <c r="C370" s="13" t="s">
        <v>838</v>
      </c>
      <c r="D370" s="13" t="s">
        <v>828</v>
      </c>
      <c r="E370" s="12" t="s">
        <v>970</v>
      </c>
      <c r="F370" s="13" t="s">
        <v>12</v>
      </c>
      <c r="G370" s="13" t="s">
        <v>12</v>
      </c>
      <c r="H370" s="12" t="s">
        <v>26</v>
      </c>
      <c r="I370" s="25">
        <v>0</v>
      </c>
      <c r="J370" s="25">
        <v>0</v>
      </c>
      <c r="K370" s="24">
        <f t="shared" si="10"/>
        <v>0</v>
      </c>
      <c r="L370" s="24">
        <f t="shared" si="11"/>
        <v>0</v>
      </c>
      <c r="M370" s="14"/>
      <c r="N370"/>
      <c r="O370"/>
      <c r="P370"/>
    </row>
    <row r="371" spans="1:16" ht="15.6" customHeight="1" x14ac:dyDescent="0.2">
      <c r="A371" t="s">
        <v>1330</v>
      </c>
      <c r="B371" s="22" t="s">
        <v>735</v>
      </c>
      <c r="C371" s="12" t="s">
        <v>838</v>
      </c>
      <c r="D371" s="13" t="s">
        <v>828</v>
      </c>
      <c r="E371" s="12" t="s">
        <v>728</v>
      </c>
      <c r="F371" s="13" t="s">
        <v>600</v>
      </c>
      <c r="G371" s="13" t="s">
        <v>13</v>
      </c>
      <c r="H371" s="12" t="s">
        <v>26</v>
      </c>
      <c r="I371" s="25">
        <v>1007265.5499999999</v>
      </c>
      <c r="J371" s="25">
        <v>2203675.1186542814</v>
      </c>
      <c r="K371" s="24">
        <f t="shared" si="10"/>
        <v>546506.29</v>
      </c>
      <c r="L371" s="24">
        <f t="shared" si="11"/>
        <v>217782.76</v>
      </c>
      <c r="M371" s="14"/>
      <c r="N371"/>
      <c r="O371"/>
      <c r="P371"/>
    </row>
    <row r="372" spans="1:16" ht="15" customHeight="1" x14ac:dyDescent="0.2">
      <c r="A372" t="s">
        <v>1332</v>
      </c>
      <c r="B372" s="22" t="s">
        <v>971</v>
      </c>
      <c r="C372" s="12" t="s">
        <v>838</v>
      </c>
      <c r="D372" s="13" t="s">
        <v>828</v>
      </c>
      <c r="E372" s="12" t="s">
        <v>972</v>
      </c>
      <c r="F372" s="13" t="s">
        <v>2</v>
      </c>
      <c r="G372" s="13" t="s">
        <v>2</v>
      </c>
      <c r="H372" s="12" t="s">
        <v>26</v>
      </c>
      <c r="I372" s="25">
        <v>0</v>
      </c>
      <c r="J372" s="25">
        <v>0</v>
      </c>
      <c r="K372" s="24">
        <f t="shared" si="10"/>
        <v>0</v>
      </c>
      <c r="L372" s="24">
        <f t="shared" si="11"/>
        <v>0</v>
      </c>
      <c r="M372" s="14"/>
      <c r="N372"/>
      <c r="O372"/>
      <c r="P372"/>
    </row>
    <row r="373" spans="1:16" ht="15" customHeight="1" x14ac:dyDescent="0.2">
      <c r="A373" t="s">
        <v>1222</v>
      </c>
      <c r="B373" s="22" t="s">
        <v>783</v>
      </c>
      <c r="C373" s="13" t="s">
        <v>838</v>
      </c>
      <c r="D373" s="13" t="s">
        <v>863</v>
      </c>
      <c r="E373" s="12" t="s">
        <v>784</v>
      </c>
      <c r="F373" s="13" t="s">
        <v>7</v>
      </c>
      <c r="G373" s="13" t="s">
        <v>7</v>
      </c>
      <c r="H373" s="12" t="s">
        <v>26</v>
      </c>
      <c r="I373" s="25">
        <v>12835433.59</v>
      </c>
      <c r="J373" s="25">
        <v>28001560.321307383</v>
      </c>
      <c r="K373" s="24">
        <f t="shared" si="10"/>
        <v>6944321.6699999999</v>
      </c>
      <c r="L373" s="24">
        <f t="shared" si="11"/>
        <v>2767312.19</v>
      </c>
      <c r="M373" s="14"/>
      <c r="N373"/>
      <c r="O373"/>
      <c r="P373"/>
    </row>
    <row r="374" spans="1:16" ht="15" customHeight="1" x14ac:dyDescent="0.2">
      <c r="A374" t="s">
        <v>1329</v>
      </c>
      <c r="B374" s="22" t="s">
        <v>736</v>
      </c>
      <c r="C374" s="13" t="s">
        <v>838</v>
      </c>
      <c r="D374" s="13" t="s">
        <v>828</v>
      </c>
      <c r="E374" s="12" t="s">
        <v>728</v>
      </c>
      <c r="F374" s="13" t="s">
        <v>13</v>
      </c>
      <c r="G374" s="13" t="s">
        <v>13</v>
      </c>
      <c r="H374" s="12" t="s">
        <v>26</v>
      </c>
      <c r="I374" s="25">
        <v>1122403.23</v>
      </c>
      <c r="J374" s="25">
        <v>2466548.3515014355</v>
      </c>
      <c r="K374" s="24">
        <f t="shared" si="10"/>
        <v>611698.24</v>
      </c>
      <c r="L374" s="24">
        <f t="shared" si="11"/>
        <v>243761.75</v>
      </c>
      <c r="M374" s="14"/>
      <c r="N374"/>
      <c r="O374"/>
      <c r="P374"/>
    </row>
    <row r="375" spans="1:16" x14ac:dyDescent="0.2">
      <c r="A375" t="s">
        <v>1260</v>
      </c>
      <c r="B375" s="22" t="s">
        <v>785</v>
      </c>
      <c r="C375" s="13" t="s">
        <v>872</v>
      </c>
      <c r="D375" s="12" t="s">
        <v>828</v>
      </c>
      <c r="E375" s="12" t="s">
        <v>973</v>
      </c>
      <c r="F375" s="13" t="s">
        <v>786</v>
      </c>
      <c r="G375" s="13" t="s">
        <v>6</v>
      </c>
      <c r="H375" s="12" t="s">
        <v>26</v>
      </c>
      <c r="I375" s="25">
        <v>2442645.77</v>
      </c>
      <c r="J375" s="25">
        <v>4361858.0817679614</v>
      </c>
      <c r="K375" s="24">
        <f t="shared" si="10"/>
        <v>1081730.6299999999</v>
      </c>
      <c r="L375" s="24">
        <f t="shared" si="11"/>
        <v>431069.66</v>
      </c>
      <c r="M375" s="14"/>
      <c r="N375"/>
      <c r="O375"/>
      <c r="P375"/>
    </row>
    <row r="376" spans="1:16" ht="15.6" customHeight="1" x14ac:dyDescent="0.2">
      <c r="A376" t="s">
        <v>1270</v>
      </c>
      <c r="B376" s="22" t="s">
        <v>737</v>
      </c>
      <c r="C376" s="13" t="s">
        <v>838</v>
      </c>
      <c r="D376" s="13" t="s">
        <v>828</v>
      </c>
      <c r="E376" s="12" t="s">
        <v>738</v>
      </c>
      <c r="F376" s="13" t="s">
        <v>50</v>
      </c>
      <c r="G376" s="13" t="s">
        <v>12</v>
      </c>
      <c r="H376" s="12" t="s">
        <v>26</v>
      </c>
      <c r="I376" s="25">
        <v>3640263.66</v>
      </c>
      <c r="J376" s="25">
        <v>6861032.9101897348</v>
      </c>
      <c r="K376" s="24">
        <f t="shared" si="10"/>
        <v>1701520.17</v>
      </c>
      <c r="L376" s="24">
        <f t="shared" si="11"/>
        <v>678055.79</v>
      </c>
      <c r="M376" s="14"/>
      <c r="N376"/>
      <c r="O376"/>
      <c r="P376"/>
    </row>
    <row r="377" spans="1:16" ht="15.6" customHeight="1" x14ac:dyDescent="0.2">
      <c r="A377" t="s">
        <v>1335</v>
      </c>
      <c r="B377" s="22" t="s">
        <v>974</v>
      </c>
      <c r="C377" s="12" t="s">
        <v>838</v>
      </c>
      <c r="D377" s="12" t="s">
        <v>828</v>
      </c>
      <c r="E377" s="12" t="s">
        <v>975</v>
      </c>
      <c r="F377" s="12" t="s">
        <v>60</v>
      </c>
      <c r="G377" s="12" t="s">
        <v>2</v>
      </c>
      <c r="H377" s="12" t="s">
        <v>26</v>
      </c>
      <c r="I377" s="25">
        <v>1387704.5</v>
      </c>
      <c r="J377" s="25">
        <v>3070687.661769676</v>
      </c>
      <c r="K377" s="24">
        <f t="shared" si="10"/>
        <v>761523.38</v>
      </c>
      <c r="L377" s="24">
        <f t="shared" si="11"/>
        <v>303467.07</v>
      </c>
      <c r="M377" s="14"/>
      <c r="N377"/>
      <c r="O377"/>
      <c r="P377"/>
    </row>
    <row r="378" spans="1:16" ht="15.6" customHeight="1" x14ac:dyDescent="0.2">
      <c r="A378" t="s">
        <v>1328</v>
      </c>
      <c r="B378" s="22" t="s">
        <v>976</v>
      </c>
      <c r="C378" s="13" t="s">
        <v>838</v>
      </c>
      <c r="D378" s="13" t="s">
        <v>828</v>
      </c>
      <c r="E378" s="12" t="s">
        <v>138</v>
      </c>
      <c r="F378" s="13" t="s">
        <v>633</v>
      </c>
      <c r="G378" s="13" t="s">
        <v>13</v>
      </c>
      <c r="H378" s="12" t="s">
        <v>26</v>
      </c>
      <c r="I378" s="25">
        <v>1520469.65</v>
      </c>
      <c r="J378" s="25">
        <v>3339396.7114968449</v>
      </c>
      <c r="K378" s="24">
        <f t="shared" si="10"/>
        <v>828162.6</v>
      </c>
      <c r="L378" s="24">
        <f t="shared" si="11"/>
        <v>330022.8</v>
      </c>
      <c r="M378" s="14"/>
      <c r="N378"/>
      <c r="O378"/>
      <c r="P378"/>
    </row>
    <row r="379" spans="1:16" ht="15.6" customHeight="1" x14ac:dyDescent="0.2">
      <c r="A379" t="s">
        <v>1106</v>
      </c>
      <c r="B379" s="22" t="s">
        <v>739</v>
      </c>
      <c r="C379" s="13" t="s">
        <v>838</v>
      </c>
      <c r="D379" s="13" t="s">
        <v>828</v>
      </c>
      <c r="E379" s="12" t="s">
        <v>35</v>
      </c>
      <c r="F379" s="13" t="s">
        <v>600</v>
      </c>
      <c r="G379" s="13" t="s">
        <v>13</v>
      </c>
      <c r="H379" s="12" t="s">
        <v>26</v>
      </c>
      <c r="I379" s="25">
        <v>7177740.9299999997</v>
      </c>
      <c r="J379" s="25">
        <v>10158954.161987441</v>
      </c>
      <c r="K379" s="24">
        <f t="shared" si="10"/>
        <v>2519396.9500000002</v>
      </c>
      <c r="L379" s="24">
        <f t="shared" si="11"/>
        <v>1003979.68</v>
      </c>
      <c r="M379" s="14"/>
      <c r="N379"/>
      <c r="O379"/>
      <c r="P379"/>
    </row>
    <row r="380" spans="1:16" ht="15.6" customHeight="1" x14ac:dyDescent="0.2">
      <c r="A380" t="s">
        <v>991</v>
      </c>
      <c r="B380" s="22" t="s">
        <v>740</v>
      </c>
      <c r="C380" s="13" t="s">
        <v>837</v>
      </c>
      <c r="D380" s="13" t="s">
        <v>23</v>
      </c>
      <c r="E380" s="12" t="s">
        <v>741</v>
      </c>
      <c r="F380" s="13" t="s">
        <v>742</v>
      </c>
      <c r="G380" s="13" t="s">
        <v>10</v>
      </c>
      <c r="H380" s="12" t="s">
        <v>26</v>
      </c>
      <c r="I380" s="25">
        <v>1203811.71</v>
      </c>
      <c r="J380" s="25">
        <v>1259756.2919070416</v>
      </c>
      <c r="K380" s="24">
        <f t="shared" si="10"/>
        <v>312416.62</v>
      </c>
      <c r="L380" s="24">
        <f t="shared" si="11"/>
        <v>124498.02</v>
      </c>
      <c r="M380" s="14"/>
      <c r="N380"/>
      <c r="O380"/>
      <c r="P380"/>
    </row>
    <row r="381" spans="1:16" ht="15.6" customHeight="1" x14ac:dyDescent="0.2">
      <c r="A381" t="s">
        <v>1337</v>
      </c>
      <c r="B381" s="22" t="s">
        <v>977</v>
      </c>
      <c r="C381" s="13" t="s">
        <v>838</v>
      </c>
      <c r="D381" s="13" t="s">
        <v>828</v>
      </c>
      <c r="E381" s="12" t="s">
        <v>978</v>
      </c>
      <c r="F381" s="13" t="s">
        <v>120</v>
      </c>
      <c r="G381" s="13" t="s">
        <v>8</v>
      </c>
      <c r="H381" s="12" t="s">
        <v>26</v>
      </c>
      <c r="I381" s="25">
        <v>29157.02</v>
      </c>
      <c r="J381" s="25">
        <v>64518.131537859997</v>
      </c>
      <c r="K381" s="24">
        <f t="shared" si="10"/>
        <v>16000.35</v>
      </c>
      <c r="L381" s="24">
        <f t="shared" si="11"/>
        <v>6376.14</v>
      </c>
      <c r="M381"/>
      <c r="N381"/>
      <c r="O381"/>
      <c r="P381"/>
    </row>
    <row r="382" spans="1:16" ht="15.6" customHeight="1" x14ac:dyDescent="0.2">
      <c r="A382" t="s">
        <v>1333</v>
      </c>
      <c r="B382" s="22" t="s">
        <v>789</v>
      </c>
      <c r="C382" s="13" t="s">
        <v>838</v>
      </c>
      <c r="D382" s="13" t="s">
        <v>828</v>
      </c>
      <c r="E382" s="12" t="s">
        <v>392</v>
      </c>
      <c r="F382" s="13" t="s">
        <v>301</v>
      </c>
      <c r="G382" s="13" t="s">
        <v>2</v>
      </c>
      <c r="H382" s="12" t="s">
        <v>26</v>
      </c>
      <c r="I382" s="25">
        <v>3010415.2399999998</v>
      </c>
      <c r="J382" s="25">
        <v>6627669.4181234501</v>
      </c>
      <c r="K382" s="24">
        <f t="shared" si="10"/>
        <v>1643646.56</v>
      </c>
      <c r="L382" s="24">
        <f t="shared" si="11"/>
        <v>654993.15</v>
      </c>
      <c r="M382"/>
      <c r="N382"/>
      <c r="O382"/>
      <c r="P382"/>
    </row>
    <row r="383" spans="1:16" ht="15.6" customHeight="1" x14ac:dyDescent="0.2">
      <c r="A383" t="s">
        <v>1336</v>
      </c>
      <c r="B383" s="22" t="s">
        <v>979</v>
      </c>
      <c r="C383" s="13" t="s">
        <v>838</v>
      </c>
      <c r="D383" s="13" t="s">
        <v>828</v>
      </c>
      <c r="E383" s="12" t="s">
        <v>930</v>
      </c>
      <c r="F383" s="13" t="s">
        <v>12</v>
      </c>
      <c r="G383" s="13" t="s">
        <v>12</v>
      </c>
      <c r="H383" s="12" t="s">
        <v>26</v>
      </c>
      <c r="I383" s="25">
        <v>3552178.52</v>
      </c>
      <c r="J383" s="25">
        <v>7860196.992902183</v>
      </c>
      <c r="K383" s="24">
        <f t="shared" si="10"/>
        <v>1949310.53</v>
      </c>
      <c r="L383" s="24">
        <f t="shared" si="11"/>
        <v>776800.25</v>
      </c>
      <c r="M383" s="14"/>
      <c r="N383"/>
      <c r="O383"/>
      <c r="P383"/>
    </row>
    <row r="384" spans="1:16" ht="15.6" customHeight="1" x14ac:dyDescent="0.2">
      <c r="A384" t="s">
        <v>1334</v>
      </c>
      <c r="B384" s="22" t="s">
        <v>980</v>
      </c>
      <c r="C384" s="13" t="s">
        <v>838</v>
      </c>
      <c r="D384" s="13" t="s">
        <v>828</v>
      </c>
      <c r="E384" s="12" t="s">
        <v>392</v>
      </c>
      <c r="F384" s="13" t="s">
        <v>12</v>
      </c>
      <c r="G384" s="13" t="s">
        <v>12</v>
      </c>
      <c r="H384" s="12" t="s">
        <v>26</v>
      </c>
      <c r="I384" s="25">
        <v>379084.78</v>
      </c>
      <c r="J384" s="25">
        <v>838832</v>
      </c>
      <c r="K384" s="24">
        <f t="shared" si="10"/>
        <v>208028.38</v>
      </c>
      <c r="L384" s="24">
        <f t="shared" si="11"/>
        <v>82899.31</v>
      </c>
      <c r="M384" s="14"/>
      <c r="N384"/>
      <c r="O384"/>
      <c r="P384"/>
    </row>
    <row r="385" spans="1:16" ht="15.6" customHeight="1" x14ac:dyDescent="0.2">
      <c r="A385" t="s">
        <v>1095</v>
      </c>
      <c r="B385" s="22" t="s">
        <v>787</v>
      </c>
      <c r="C385" s="13" t="s">
        <v>837</v>
      </c>
      <c r="D385" s="13" t="s">
        <v>23</v>
      </c>
      <c r="E385" s="12" t="s">
        <v>788</v>
      </c>
      <c r="F385" s="13" t="s">
        <v>282</v>
      </c>
      <c r="G385" s="13" t="s">
        <v>10</v>
      </c>
      <c r="H385" s="12" t="s">
        <v>26</v>
      </c>
      <c r="I385" s="25">
        <v>647373.72</v>
      </c>
      <c r="J385" s="25">
        <v>677358</v>
      </c>
      <c r="K385" s="24">
        <f t="shared" si="10"/>
        <v>167983.2</v>
      </c>
      <c r="L385" s="24">
        <f t="shared" si="11"/>
        <v>66941.31</v>
      </c>
      <c r="M385" s="14"/>
      <c r="N385"/>
      <c r="O385"/>
      <c r="P385"/>
    </row>
    <row r="386" spans="1:16" ht="15.6" customHeight="1" x14ac:dyDescent="0.2">
      <c r="B386" s="22" t="s">
        <v>753</v>
      </c>
      <c r="C386" s="13" t="s">
        <v>981</v>
      </c>
      <c r="D386" s="13" t="s">
        <v>828</v>
      </c>
      <c r="E386" s="12" t="s">
        <v>754</v>
      </c>
      <c r="F386" s="13" t="s">
        <v>1</v>
      </c>
      <c r="G386" s="13" t="s">
        <v>1</v>
      </c>
      <c r="H386" s="12" t="s">
        <v>26</v>
      </c>
      <c r="I386" s="25">
        <v>3771237.1799999997</v>
      </c>
      <c r="J386" s="25">
        <v>6330721.7335358709</v>
      </c>
      <c r="K386" s="24">
        <f t="shared" si="10"/>
        <v>1570004.23</v>
      </c>
      <c r="L386" s="24">
        <f t="shared" si="11"/>
        <v>625646.68999999994</v>
      </c>
      <c r="M386" s="14"/>
      <c r="N386"/>
      <c r="O386"/>
      <c r="P386"/>
    </row>
    <row r="387" spans="1:16" ht="15.6" customHeight="1" x14ac:dyDescent="0.2">
      <c r="B387" s="22" t="s">
        <v>757</v>
      </c>
      <c r="C387" s="13" t="s">
        <v>981</v>
      </c>
      <c r="D387" s="13" t="s">
        <v>828</v>
      </c>
      <c r="E387" s="12" t="s">
        <v>758</v>
      </c>
      <c r="F387" s="13" t="s">
        <v>120</v>
      </c>
      <c r="G387" s="13" t="s">
        <v>8</v>
      </c>
      <c r="H387" s="12" t="s">
        <v>26</v>
      </c>
      <c r="I387" s="25">
        <v>14229916.73</v>
      </c>
      <c r="J387" s="25">
        <v>23949477.538279343</v>
      </c>
      <c r="K387" s="24">
        <f t="shared" si="10"/>
        <v>5939414.5899999999</v>
      </c>
      <c r="L387" s="24">
        <f t="shared" si="11"/>
        <v>2366856.71</v>
      </c>
      <c r="M387" s="14"/>
      <c r="N387"/>
      <c r="O387"/>
      <c r="P387"/>
    </row>
    <row r="388" spans="1:16" ht="15.6" customHeight="1" x14ac:dyDescent="0.2">
      <c r="B388" s="22" t="s">
        <v>792</v>
      </c>
      <c r="C388" s="12" t="s">
        <v>981</v>
      </c>
      <c r="D388" s="13" t="s">
        <v>828</v>
      </c>
      <c r="E388" s="12" t="s">
        <v>793</v>
      </c>
      <c r="F388" s="13" t="s">
        <v>7</v>
      </c>
      <c r="G388" s="13" t="s">
        <v>7</v>
      </c>
      <c r="H388" s="12" t="s">
        <v>26</v>
      </c>
      <c r="I388" s="25">
        <v>13568.11</v>
      </c>
      <c r="J388" s="25">
        <v>6221.4916084285524</v>
      </c>
      <c r="K388" s="24">
        <f t="shared" ref="K388:K451" si="12">ROUND(((J388/J$1)*N$1),2)</f>
        <v>1542.92</v>
      </c>
      <c r="L388" s="24">
        <f t="shared" ref="L388:L451" si="13">ROUND(K388*P$1,2)</f>
        <v>614.85</v>
      </c>
      <c r="M388" s="14"/>
      <c r="N388"/>
      <c r="O388"/>
      <c r="P388"/>
    </row>
    <row r="389" spans="1:16" ht="15.6" customHeight="1" x14ac:dyDescent="0.2">
      <c r="A389" t="s">
        <v>804</v>
      </c>
      <c r="B389" s="22" t="s">
        <v>87</v>
      </c>
      <c r="C389" s="13" t="s">
        <v>81</v>
      </c>
      <c r="D389" s="13" t="s">
        <v>828</v>
      </c>
      <c r="E389" s="12" t="s">
        <v>805</v>
      </c>
      <c r="F389" s="13" t="s">
        <v>88</v>
      </c>
      <c r="G389" s="13" t="s">
        <v>10</v>
      </c>
      <c r="H389" s="12" t="s">
        <v>26</v>
      </c>
      <c r="I389" s="25">
        <v>448088.35249794938</v>
      </c>
      <c r="J389" s="25">
        <v>448680.64249794936</v>
      </c>
      <c r="K389" s="24">
        <f t="shared" si="12"/>
        <v>111271.75</v>
      </c>
      <c r="L389" s="24">
        <f t="shared" si="13"/>
        <v>44341.79</v>
      </c>
      <c r="O389"/>
      <c r="P389"/>
    </row>
    <row r="390" spans="1:16" ht="15.6" customHeight="1" x14ac:dyDescent="0.2">
      <c r="A390" t="s">
        <v>1353</v>
      </c>
      <c r="B390" s="22" t="s">
        <v>196</v>
      </c>
      <c r="C390" s="13" t="s">
        <v>81</v>
      </c>
      <c r="D390" s="13" t="s">
        <v>828</v>
      </c>
      <c r="E390" s="12" t="s">
        <v>197</v>
      </c>
      <c r="F390" s="13" t="s">
        <v>4</v>
      </c>
      <c r="G390" s="13" t="s">
        <v>4</v>
      </c>
      <c r="H390" s="12" t="s">
        <v>26</v>
      </c>
      <c r="I390" s="25">
        <v>21930963.822996322</v>
      </c>
      <c r="J390" s="25">
        <v>24630513.022996321</v>
      </c>
      <c r="K390" s="25">
        <v>6129053.1200000001</v>
      </c>
      <c r="L390" s="25">
        <v>2442427.67</v>
      </c>
      <c r="M390" s="14"/>
      <c r="N390"/>
      <c r="O390"/>
      <c r="P390"/>
    </row>
    <row r="391" spans="1:16" ht="15.6" customHeight="1" x14ac:dyDescent="0.2">
      <c r="M391" s="14"/>
      <c r="N391"/>
      <c r="O391"/>
      <c r="P391"/>
    </row>
    <row r="392" spans="1:16" ht="15.6" customHeight="1" x14ac:dyDescent="0.2">
      <c r="M392" s="14"/>
      <c r="N392"/>
      <c r="O392"/>
      <c r="P392"/>
    </row>
    <row r="393" spans="1:16" ht="15.6" customHeight="1" x14ac:dyDescent="0.2">
      <c r="M393" s="14"/>
      <c r="N393"/>
      <c r="O393"/>
      <c r="P393"/>
    </row>
    <row r="394" spans="1:16" ht="15.6" customHeight="1" x14ac:dyDescent="0.2">
      <c r="M394" s="14"/>
      <c r="N394"/>
      <c r="O394"/>
      <c r="P394"/>
    </row>
    <row r="395" spans="1:16" ht="15.6" customHeight="1" x14ac:dyDescent="0.2">
      <c r="M395" s="14"/>
      <c r="N395"/>
      <c r="O395"/>
      <c r="P395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80D8-F37B-400D-8C3A-15906D99E757}">
  <sheetPr codeName="Sheet3"/>
  <dimension ref="A1:G6"/>
  <sheetViews>
    <sheetView workbookViewId="0">
      <selection activeCell="D9" sqref="D9"/>
    </sheetView>
  </sheetViews>
  <sheetFormatPr defaultRowHeight="15" x14ac:dyDescent="0.2"/>
  <cols>
    <col min="1" max="1" width="9.8984375" bestFit="1" customWidth="1"/>
    <col min="2" max="2" width="20.5" customWidth="1"/>
    <col min="3" max="3" width="9.19921875" bestFit="1" customWidth="1"/>
    <col min="4" max="4" width="44.19921875" bestFit="1" customWidth="1"/>
    <col min="5" max="5" width="10" bestFit="1" customWidth="1"/>
    <col min="6" max="6" width="10.296875" bestFit="1" customWidth="1"/>
    <col min="7" max="7" width="20.296875" customWidth="1"/>
  </cols>
  <sheetData>
    <row r="1" spans="1:7" ht="45" x14ac:dyDescent="0.2">
      <c r="A1" s="7" t="s">
        <v>794</v>
      </c>
      <c r="B1" s="8" t="s">
        <v>15</v>
      </c>
      <c r="C1" s="8" t="s">
        <v>16</v>
      </c>
      <c r="D1" s="8" t="s">
        <v>17</v>
      </c>
      <c r="E1" s="8" t="s">
        <v>18</v>
      </c>
      <c r="F1" s="8" t="s">
        <v>19</v>
      </c>
      <c r="G1" s="21" t="s">
        <v>795</v>
      </c>
    </row>
    <row r="2" spans="1:7" x14ac:dyDescent="0.2">
      <c r="A2" s="22" t="s">
        <v>97</v>
      </c>
      <c r="B2" s="13" t="s">
        <v>835</v>
      </c>
      <c r="C2" s="13" t="s">
        <v>23</v>
      </c>
      <c r="D2" s="12" t="s">
        <v>98</v>
      </c>
      <c r="E2" s="13" t="s">
        <v>99</v>
      </c>
      <c r="F2" s="13" t="s">
        <v>10</v>
      </c>
      <c r="G2" s="13" t="s">
        <v>1346</v>
      </c>
    </row>
    <row r="3" spans="1:7" x14ac:dyDescent="0.2">
      <c r="A3" s="22" t="s">
        <v>450</v>
      </c>
      <c r="B3" s="13" t="s">
        <v>838</v>
      </c>
      <c r="C3" s="13" t="s">
        <v>828</v>
      </c>
      <c r="D3" s="12" t="s">
        <v>451</v>
      </c>
      <c r="E3" s="13" t="s">
        <v>1</v>
      </c>
      <c r="F3" s="13" t="s">
        <v>1</v>
      </c>
      <c r="G3" s="13" t="s">
        <v>1346</v>
      </c>
    </row>
    <row r="4" spans="1:7" x14ac:dyDescent="0.2">
      <c r="A4" s="22" t="s">
        <v>552</v>
      </c>
      <c r="B4" s="13" t="s">
        <v>837</v>
      </c>
      <c r="C4" s="13" t="s">
        <v>23</v>
      </c>
      <c r="D4" s="12" t="s">
        <v>553</v>
      </c>
      <c r="E4" s="13" t="s">
        <v>554</v>
      </c>
      <c r="F4" s="13" t="s">
        <v>13</v>
      </c>
      <c r="G4" s="12" t="s">
        <v>1346</v>
      </c>
    </row>
    <row r="5" spans="1:7" x14ac:dyDescent="0.2">
      <c r="A5" s="22" t="s">
        <v>602</v>
      </c>
      <c r="B5" s="13" t="s">
        <v>838</v>
      </c>
      <c r="C5" s="13" t="s">
        <v>828</v>
      </c>
      <c r="D5" s="12" t="s">
        <v>921</v>
      </c>
      <c r="E5" s="13" t="s">
        <v>2</v>
      </c>
      <c r="F5" s="13" t="s">
        <v>2</v>
      </c>
      <c r="G5" s="32" t="s">
        <v>1346</v>
      </c>
    </row>
    <row r="6" spans="1:7" x14ac:dyDescent="0.2">
      <c r="A6" s="22" t="s">
        <v>796</v>
      </c>
      <c r="B6" s="12" t="s">
        <v>981</v>
      </c>
      <c r="C6" s="13" t="s">
        <v>828</v>
      </c>
      <c r="D6" s="12" t="s">
        <v>797</v>
      </c>
      <c r="E6" s="13" t="s">
        <v>7</v>
      </c>
      <c r="F6" s="13" t="s">
        <v>7</v>
      </c>
      <c r="G6" s="32" t="s">
        <v>1346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3" ma:contentTypeDescription="Create a new document." ma:contentTypeScope="" ma:versionID="94795ee6ce4d698db26acf48898208dd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f416201679758b6474531a3fb99e5a1c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66c82d-602b-473b-b347-900e046777c0">
      <Terms xmlns="http://schemas.microsoft.com/office/infopath/2007/PartnerControls"/>
    </lcf76f155ced4ddcb4097134ff3c332f>
    <TaxCatchAll xmlns="d853a810-d2a2-4c28-9ad9-9100c9a22e04" xsi:nil="true"/>
    <Project_x0020_ID xmlns="f366c82d-602b-473b-b347-900e046777c0" xsi:nil="true"/>
  </documentManagement>
</p:properties>
</file>

<file path=customXml/itemProps1.xml><?xml version="1.0" encoding="utf-8"?>
<ds:datastoreItem xmlns:ds="http://schemas.openxmlformats.org/officeDocument/2006/customXml" ds:itemID="{54FB11AA-DA17-47F9-AABC-970E2341AA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78ECDE-3645-4A74-B2B0-B5E74E4458B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2E51FB-C412-4406-96C3-F4E370DE7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9E4FFE-CE79-413B-BE47-95FFA2D4B7FC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ca57990e-3efc-4d80-9727-ef3d4b56c3e9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92d3b7a5-8da5-4615-950f-0681d7046a28"/>
    <ds:schemaRef ds:uri="http://schemas.microsoft.com/office/2006/metadata/properties"/>
    <ds:schemaRef ds:uri="f366c82d-602b-473b-b347-900e046777c0"/>
    <ds:schemaRef ds:uri="d853a810-d2a2-4c28-9ad9-9100c9a22e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</vt:lpstr>
      <vt:lpstr>UC DY13 Advanced Summary by SDA</vt:lpstr>
      <vt:lpstr>UC DY 13 Advanced Calculation</vt:lpstr>
      <vt:lpstr>Removed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2023-01-12T21:36:38Z</dcterms:created>
  <dcterms:modified xsi:type="dcterms:W3CDTF">2024-01-17T19:26:45Z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MediaServiceImageTags">
    <vt:lpwstr/>
  </property>
</Properties>
</file>