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minton\Desktop\UC Protocol Files\"/>
    </mc:Choice>
  </mc:AlternateContent>
  <bookViews>
    <workbookView xWindow="9588" yWindow="-96" windowWidth="9660" windowHeight="10392" tabRatio="943" activeTab="7"/>
  </bookViews>
  <sheets>
    <sheet name="Cover Page" sheetId="7" r:id="rId1"/>
    <sheet name="Exhibit 1-General &amp; Statistical" sheetId="2" r:id="rId2"/>
    <sheet name="Exhibit 2-Direct Medical" sheetId="1" r:id="rId3"/>
    <sheet name="Exhibit 3- Report Certification" sheetId="3" r:id="rId4"/>
    <sheet name="Exhibit 4-Certifiction of Funds" sheetId="4" r:id="rId5"/>
    <sheet name="Exhibit 5-Schedule A" sheetId="5" r:id="rId6"/>
    <sheet name="Exhibit 6-Schedule B" sheetId="6" r:id="rId7"/>
    <sheet name="Exhibit 7 Schedule C " sheetId="10" r:id="rId8"/>
  </sheets>
  <externalReferences>
    <externalReference r:id="rId9"/>
    <externalReference r:id="rId10"/>
    <externalReference r:id="rId11"/>
  </externalReferences>
  <definedNames>
    <definedName name="_2_PZVPAYH_Output_Query">#REF!</definedName>
    <definedName name="_P">[1]Oct!#REF!</definedName>
    <definedName name="ADJ">#REF!</definedName>
    <definedName name="adjtop">#REF!</definedName>
    <definedName name="Admin">#REF!</definedName>
    <definedName name="AlloExp">#REF!</definedName>
    <definedName name="Approved">[1]Oct!#REF!</definedName>
    <definedName name="AssignedTotalByProgram">#REF!</definedName>
    <definedName name="AssignedTotalByProgramAll">#REF!</definedName>
    <definedName name="AssignedTotalByService">#REF!</definedName>
    <definedName name="AssignServiceServices">#REF!</definedName>
    <definedName name="AssignServiceTotals">#REF!</definedName>
    <definedName name="AssignTotals">#REF!</definedName>
    <definedName name="CountyNumber">#REF!</definedName>
    <definedName name="data">#REF!</definedName>
    <definedName name="data31">'[2]3100'!$M$13:$O$179</definedName>
    <definedName name="data32">'[2]3200'!$M$13:$O$173</definedName>
    <definedName name="data33">'[2]3300'!$M$13:$O$174</definedName>
    <definedName name="data36">'[2]3600'!$M$13:$O$144</definedName>
    <definedName name="data37">'[2]3700'!$M$13:$O$174</definedName>
    <definedName name="data42">'[2]4200'!$M$13:$O$131</definedName>
    <definedName name="data44">'[2]4400'!$M$13:$O$180</definedName>
    <definedName name="data46">'[2]4600'!$M$13:$O$179</definedName>
    <definedName name="data47">'[2]4700'!$M$13:$O$179</definedName>
    <definedName name="data51">'[2]5100'!$M$13:$O$179</definedName>
    <definedName name="data6350">#REF!</definedName>
    <definedName name="data6670">#REF!</definedName>
    <definedName name="data80">'[2]8780'!$M$13:$O$179</definedName>
    <definedName name="data81">'[2]8781'!$M$13:$O$163</definedName>
    <definedName name="data83">'[2]8783'!$M$13:$O$225</definedName>
    <definedName name="data84">'[2]8784'!$M$13:$O$164</definedName>
    <definedName name="data85">'[2]8785'!$M$13:$O$164</definedName>
    <definedName name="data90">'[2]8790'!$M$13:$O$165</definedName>
    <definedName name="data9998">'[2]9998'!$M$13:$O$164</definedName>
    <definedName name="datafund">'[2]Sum by Obj'!#REF!</definedName>
    <definedName name="DirectLaborCostAll">#REF!</definedName>
    <definedName name="DLC1All">#REF!</definedName>
    <definedName name="DLC2All">#REF!</definedName>
    <definedName name="DLC3All">#REF!</definedName>
    <definedName name="DLC3TotalCosts">#REF!</definedName>
    <definedName name="DLCAvgUnitCosts">#REF!</definedName>
    <definedName name="ExpAllo">#REF!</definedName>
    <definedName name="Expenditure">#REF!</definedName>
    <definedName name="ExpMed">#REF!</definedName>
    <definedName name="ExpPerc">#REF!</definedName>
    <definedName name="ExpTot">#REF!</definedName>
    <definedName name="FirstProgram">#REF!</definedName>
    <definedName name="FirstService">#REF!</definedName>
    <definedName name="GrandTotal1">#REF!</definedName>
    <definedName name="GrandTotal2">#REF!</definedName>
    <definedName name="GrandTotal3">#REF!</definedName>
    <definedName name="GrandTotal4">#REF!</definedName>
    <definedName name="GrandTotal5">#REF!</definedName>
    <definedName name="holidaysrem">'[2]Sum by Obj'!$M$24</definedName>
    <definedName name="holidaysytd">'[2]Sum by Obj'!$M$23</definedName>
    <definedName name="Indirect">#REF!</definedName>
    <definedName name="j">[1]Oct!#REF!</definedName>
    <definedName name="jkl">#REF!</definedName>
    <definedName name="k">[1]Oct!#REF!</definedName>
    <definedName name="l">[1]Oct!#REF!</definedName>
    <definedName name="LaborCostAll">#REF!</definedName>
    <definedName name="LaborCostTotals">#REF!</definedName>
    <definedName name="LaborDisciplines">#REF!</definedName>
    <definedName name="LaborMinutesServices">#REF!</definedName>
    <definedName name="LaborMinutesServicesAll">#REF!</definedName>
    <definedName name="LaborName">#REF!</definedName>
    <definedName name="LaborNameMinutes">#REF!</definedName>
    <definedName name="MedExp">#REF!</definedName>
    <definedName name="moremaining">'[2]Sum by Obj'!$M$16</definedName>
    <definedName name="moytd">'[2]Sum by Obj'!$M$15</definedName>
    <definedName name="NewExp">#REF!</definedName>
    <definedName name="NewParent">#REF!</definedName>
    <definedName name="NewSupportExp">#REF!</definedName>
    <definedName name="NonLaborCosts">#REF!</definedName>
    <definedName name="NonLaborTotalCostAll">#REF!</definedName>
    <definedName name="NonLaborTotalCosts">#REF!</definedName>
    <definedName name="OverUnderAllocationData">#REF!</definedName>
    <definedName name="ParentAssignment">#REF!</definedName>
    <definedName name="ParentParent">#REF!</definedName>
    <definedName name="pctpp">[1]Oct!#REF!</definedName>
    <definedName name="PercExp">#REF!</definedName>
    <definedName name="pfpadj">#REF!</definedName>
    <definedName name="ppremaining">'[2]Sum by Obj'!$M$14</definedName>
    <definedName name="ppytd">'[2]Sum by Obj'!$M$13</definedName>
    <definedName name="prem">#REF!</definedName>
    <definedName name="_xlnm.Print_Area" localSheetId="0">'Cover Page'!$A$1:$D$43</definedName>
    <definedName name="_xlnm.Print_Area" localSheetId="1">'Exhibit 1-General &amp; Statistical'!$A$1:$D$51</definedName>
    <definedName name="_xlnm.Print_Area" localSheetId="2">'Exhibit 2-Direct Medical'!$A$1:$V$119</definedName>
    <definedName name="_xlnm.Print_Area" localSheetId="4">'Exhibit 4-Certifiction of Funds'!$A$1:$V$49</definedName>
    <definedName name="_xlnm.Print_Area" localSheetId="6">'Exhibit 6-Schedule B'!$A$1:$P$300</definedName>
    <definedName name="_xlnm.Print_Titles" localSheetId="6">'Exhibit 6-Schedule B'!$1:$11</definedName>
    <definedName name="PROGRAM">#REF!</definedName>
    <definedName name="Program1">#REF!</definedName>
    <definedName name="Program1Data">#REF!</definedName>
    <definedName name="Program2">#REF!</definedName>
    <definedName name="Program2Data">#REF!</definedName>
    <definedName name="Program3">#REF!</definedName>
    <definedName name="Program3Data">#REF!</definedName>
    <definedName name="Program4">#REF!</definedName>
    <definedName name="Program4Data">#REF!</definedName>
    <definedName name="Program5">#REF!</definedName>
    <definedName name="Program5Data">#REF!</definedName>
    <definedName name="programinfotoclear">#REF!</definedName>
    <definedName name="ProgramLookup">#REF!</definedName>
    <definedName name="ProgramNamesAll">#REF!</definedName>
    <definedName name="programnamestoclear">#REF!</definedName>
    <definedName name="Provider_Name">'[3]A-Cover Page'!#REF!</definedName>
    <definedName name="Service0">#REF!</definedName>
    <definedName name="ServiceAssignTotal">#REF!</definedName>
    <definedName name="ServiceNameAssign">#REF!</definedName>
    <definedName name="Services1">#REF!</definedName>
    <definedName name="Services2">#REF!</definedName>
    <definedName name="Services3">#REF!</definedName>
    <definedName name="Services4">#REF!</definedName>
    <definedName name="Services5">#REF!</definedName>
    <definedName name="ServicesPull">#REF!</definedName>
    <definedName name="SumSupportExp">#REF!</definedName>
    <definedName name="SupportExp">#REF!</definedName>
    <definedName name="SupportI">#REF!</definedName>
    <definedName name="SupportID">#REF!</definedName>
    <definedName name="supportII">#REF!</definedName>
    <definedName name="supportIII">#REF!</definedName>
    <definedName name="supportIV">#REF!</definedName>
    <definedName name="supportIX">#REF!</definedName>
    <definedName name="SupportParent">#REF!</definedName>
    <definedName name="supportV">#REF!</definedName>
    <definedName name="supportVI">#REF!</definedName>
    <definedName name="supportVII">#REF!</definedName>
    <definedName name="supportVIII">#REF!</definedName>
    <definedName name="supportX">#REF!</definedName>
    <definedName name="TotalExp">#REF!</definedName>
    <definedName name="TotalServiceByService">#REF!</definedName>
    <definedName name="TotExp">#REF!</definedName>
    <definedName name="TotMedExp">#REF!</definedName>
  </definedNames>
  <calcPr calcId="152511"/>
</workbook>
</file>

<file path=xl/calcChain.xml><?xml version="1.0" encoding="utf-8"?>
<calcChain xmlns="http://schemas.openxmlformats.org/spreadsheetml/2006/main">
  <c r="V52" i="1" l="1"/>
  <c r="D34" i="2"/>
  <c r="V69" i="1"/>
  <c r="V66" i="1" l="1"/>
  <c r="V12" i="1" l="1"/>
  <c r="C14" i="2" l="1"/>
  <c r="C13" i="2"/>
  <c r="B4" i="3" l="1"/>
  <c r="I8" i="4" s="1"/>
  <c r="C4" i="5" s="1"/>
  <c r="C4" i="6" s="1"/>
  <c r="C4" i="10" s="1"/>
  <c r="B4" i="2"/>
  <c r="P4" i="1" s="1"/>
  <c r="U4" i="1"/>
  <c r="T4" i="1"/>
  <c r="S4" i="1"/>
  <c r="R4" i="1"/>
  <c r="Q4" i="1"/>
  <c r="D6" i="2"/>
  <c r="V62" i="1"/>
  <c r="D6" i="1" l="1"/>
  <c r="V64" i="1" l="1"/>
  <c r="A2" i="10"/>
  <c r="J28" i="5"/>
  <c r="J41" i="5"/>
  <c r="P299" i="6"/>
  <c r="V56" i="1" s="1"/>
  <c r="V59" i="1" s="1"/>
  <c r="O297" i="6"/>
  <c r="O299" i="6" s="1"/>
  <c r="N297" i="6"/>
  <c r="P295" i="6"/>
  <c r="P294" i="6"/>
  <c r="P293" i="6"/>
  <c r="P292" i="6"/>
  <c r="P291" i="6"/>
  <c r="P290" i="6"/>
  <c r="P289" i="6"/>
  <c r="P288" i="6"/>
  <c r="P287" i="6"/>
  <c r="P286" i="6"/>
  <c r="P285" i="6"/>
  <c r="P284" i="6"/>
  <c r="P283" i="6"/>
  <c r="P282" i="6"/>
  <c r="P281" i="6"/>
  <c r="P280" i="6"/>
  <c r="P279" i="6"/>
  <c r="P278" i="6"/>
  <c r="P277" i="6"/>
  <c r="P276" i="6"/>
  <c r="P275" i="6"/>
  <c r="P274" i="6"/>
  <c r="O271" i="6"/>
  <c r="N271" i="6"/>
  <c r="P269" i="6"/>
  <c r="P268" i="6"/>
  <c r="P267" i="6"/>
  <c r="P266" i="6"/>
  <c r="P265" i="6"/>
  <c r="P264" i="6"/>
  <c r="P263" i="6"/>
  <c r="P262" i="6"/>
  <c r="P261" i="6"/>
  <c r="P260" i="6"/>
  <c r="P259" i="6"/>
  <c r="P258" i="6"/>
  <c r="P257" i="6"/>
  <c r="P256" i="6"/>
  <c r="P255" i="6"/>
  <c r="P254" i="6"/>
  <c r="P253" i="6"/>
  <c r="P252" i="6"/>
  <c r="P251" i="6"/>
  <c r="P250" i="6"/>
  <c r="P249" i="6"/>
  <c r="P248" i="6"/>
  <c r="O219" i="6"/>
  <c r="N219" i="6"/>
  <c r="P217" i="6"/>
  <c r="P216" i="6"/>
  <c r="P215" i="6"/>
  <c r="P214" i="6"/>
  <c r="P213" i="6"/>
  <c r="P212" i="6"/>
  <c r="P211" i="6"/>
  <c r="P210" i="6"/>
  <c r="P209" i="6"/>
  <c r="P208" i="6"/>
  <c r="P207" i="6"/>
  <c r="P206" i="6"/>
  <c r="P205" i="6"/>
  <c r="P204" i="6"/>
  <c r="P203" i="6"/>
  <c r="P202" i="6"/>
  <c r="P201" i="6"/>
  <c r="P200" i="6"/>
  <c r="P199" i="6"/>
  <c r="P198" i="6"/>
  <c r="P197" i="6"/>
  <c r="P196" i="6"/>
  <c r="O245" i="6"/>
  <c r="N245" i="6"/>
  <c r="P243" i="6"/>
  <c r="P242" i="6"/>
  <c r="P241" i="6"/>
  <c r="P240" i="6"/>
  <c r="P239" i="6"/>
  <c r="P238" i="6"/>
  <c r="P237" i="6"/>
  <c r="P236" i="6"/>
  <c r="P235" i="6"/>
  <c r="P234" i="6"/>
  <c r="P233" i="6"/>
  <c r="P232" i="6"/>
  <c r="P231" i="6"/>
  <c r="P230" i="6"/>
  <c r="P229" i="6"/>
  <c r="P228" i="6"/>
  <c r="P227" i="6"/>
  <c r="P226" i="6"/>
  <c r="P225" i="6"/>
  <c r="P224" i="6"/>
  <c r="P223" i="6"/>
  <c r="P222" i="6"/>
  <c r="O193" i="6"/>
  <c r="N193" i="6"/>
  <c r="P191" i="6"/>
  <c r="P190" i="6"/>
  <c r="P189" i="6"/>
  <c r="P188" i="6"/>
  <c r="P187" i="6"/>
  <c r="P186" i="6"/>
  <c r="P185" i="6"/>
  <c r="P184" i="6"/>
  <c r="P183" i="6"/>
  <c r="P182" i="6"/>
  <c r="P181" i="6"/>
  <c r="P180" i="6"/>
  <c r="P179" i="6"/>
  <c r="P178" i="6"/>
  <c r="P177" i="6"/>
  <c r="P176" i="6"/>
  <c r="P175" i="6"/>
  <c r="P174" i="6"/>
  <c r="P173" i="6"/>
  <c r="P172" i="6"/>
  <c r="P171" i="6"/>
  <c r="P170" i="6"/>
  <c r="O167" i="6"/>
  <c r="N167" i="6"/>
  <c r="P165" i="6"/>
  <c r="P164" i="6"/>
  <c r="P163" i="6"/>
  <c r="P162" i="6"/>
  <c r="P161" i="6"/>
  <c r="P160" i="6"/>
  <c r="P159" i="6"/>
  <c r="P158" i="6"/>
  <c r="P157" i="6"/>
  <c r="P156" i="6"/>
  <c r="P155" i="6"/>
  <c r="P154" i="6"/>
  <c r="P153" i="6"/>
  <c r="P152" i="6"/>
  <c r="P151" i="6"/>
  <c r="P150" i="6"/>
  <c r="P149" i="6"/>
  <c r="P148" i="6"/>
  <c r="P147" i="6"/>
  <c r="P146" i="6"/>
  <c r="P145" i="6"/>
  <c r="P144" i="6"/>
  <c r="O141" i="6"/>
  <c r="N141" i="6"/>
  <c r="P139" i="6"/>
  <c r="P138" i="6"/>
  <c r="P137" i="6"/>
  <c r="P136" i="6"/>
  <c r="P135" i="6"/>
  <c r="P134" i="6"/>
  <c r="P133" i="6"/>
  <c r="P132" i="6"/>
  <c r="P131" i="6"/>
  <c r="P130" i="6"/>
  <c r="P129" i="6"/>
  <c r="P128" i="6"/>
  <c r="P127" i="6"/>
  <c r="P126" i="6"/>
  <c r="P125" i="6"/>
  <c r="P124" i="6"/>
  <c r="P123" i="6"/>
  <c r="P122" i="6"/>
  <c r="P121" i="6"/>
  <c r="P120" i="6"/>
  <c r="P119" i="6"/>
  <c r="P118" i="6"/>
  <c r="O115" i="6"/>
  <c r="N115" i="6"/>
  <c r="P113" i="6"/>
  <c r="P112" i="6"/>
  <c r="P111" i="6"/>
  <c r="P110" i="6"/>
  <c r="P109" i="6"/>
  <c r="P108" i="6"/>
  <c r="P107" i="6"/>
  <c r="P106" i="6"/>
  <c r="P105" i="6"/>
  <c r="P104" i="6"/>
  <c r="P103" i="6"/>
  <c r="P102" i="6"/>
  <c r="P101" i="6"/>
  <c r="P100" i="6"/>
  <c r="P99" i="6"/>
  <c r="P98" i="6"/>
  <c r="P97" i="6"/>
  <c r="P96" i="6"/>
  <c r="P95" i="6"/>
  <c r="P94" i="6"/>
  <c r="P93" i="6"/>
  <c r="P92" i="6"/>
  <c r="O89" i="6"/>
  <c r="N89" i="6"/>
  <c r="P87" i="6"/>
  <c r="P86" i="6"/>
  <c r="P85" i="6"/>
  <c r="P84" i="6"/>
  <c r="P83" i="6"/>
  <c r="P82" i="6"/>
  <c r="P81" i="6"/>
  <c r="P80" i="6"/>
  <c r="P79" i="6"/>
  <c r="P78" i="6"/>
  <c r="P77" i="6"/>
  <c r="P76" i="6"/>
  <c r="P75" i="6"/>
  <c r="P74" i="6"/>
  <c r="P73" i="6"/>
  <c r="P72" i="6"/>
  <c r="P71" i="6"/>
  <c r="P70" i="6"/>
  <c r="P69" i="6"/>
  <c r="P68" i="6"/>
  <c r="P67" i="6"/>
  <c r="P66" i="6"/>
  <c r="O63" i="6"/>
  <c r="N63" i="6"/>
  <c r="P61" i="6"/>
  <c r="P60" i="6"/>
  <c r="P59" i="6"/>
  <c r="P58" i="6"/>
  <c r="P57" i="6"/>
  <c r="P56" i="6"/>
  <c r="P55" i="6"/>
  <c r="P54" i="6"/>
  <c r="P53" i="6"/>
  <c r="P52" i="6"/>
  <c r="P51" i="6"/>
  <c r="P50" i="6"/>
  <c r="P49" i="6"/>
  <c r="P48" i="6"/>
  <c r="P47" i="6"/>
  <c r="P46" i="6"/>
  <c r="P45" i="6"/>
  <c r="P44" i="6"/>
  <c r="P43" i="6"/>
  <c r="P42" i="6"/>
  <c r="P41" i="6"/>
  <c r="P40" i="6"/>
  <c r="O37" i="6"/>
  <c r="N37" i="6"/>
  <c r="L297" i="6"/>
  <c r="K297" i="6"/>
  <c r="J297" i="6"/>
  <c r="I297" i="6"/>
  <c r="H297" i="6"/>
  <c r="G297" i="6"/>
  <c r="L89" i="6"/>
  <c r="K89" i="6"/>
  <c r="J89" i="6"/>
  <c r="I89" i="6"/>
  <c r="H89" i="6"/>
  <c r="G89" i="6"/>
  <c r="V16" i="1" s="1"/>
  <c r="L271" i="6"/>
  <c r="K271" i="6"/>
  <c r="J271" i="6"/>
  <c r="I271" i="6"/>
  <c r="H271" i="6"/>
  <c r="G271" i="6"/>
  <c r="L245" i="6"/>
  <c r="K245" i="6"/>
  <c r="J245" i="6"/>
  <c r="I245" i="6"/>
  <c r="H245" i="6"/>
  <c r="G245" i="6"/>
  <c r="V28" i="1"/>
  <c r="L219" i="6"/>
  <c r="K219" i="6"/>
  <c r="J219" i="6"/>
  <c r="I219" i="6"/>
  <c r="H219" i="6"/>
  <c r="G219" i="6"/>
  <c r="V26" i="1" s="1"/>
  <c r="L193" i="6"/>
  <c r="K193" i="6"/>
  <c r="J193" i="6"/>
  <c r="I193" i="6"/>
  <c r="H193" i="6"/>
  <c r="G193" i="6"/>
  <c r="V24" i="1" s="1"/>
  <c r="L167" i="6"/>
  <c r="K167" i="6"/>
  <c r="J167" i="6"/>
  <c r="I167" i="6"/>
  <c r="H167" i="6"/>
  <c r="G167" i="6"/>
  <c r="V22" i="1" s="1"/>
  <c r="L141" i="6"/>
  <c r="K141" i="6"/>
  <c r="J141" i="6"/>
  <c r="I141" i="6"/>
  <c r="H141" i="6"/>
  <c r="G141" i="6"/>
  <c r="V20" i="1" s="1"/>
  <c r="L115" i="6"/>
  <c r="K115" i="6"/>
  <c r="J115" i="6"/>
  <c r="I115" i="6"/>
  <c r="H115" i="6"/>
  <c r="G115" i="6"/>
  <c r="V18" i="1" s="1"/>
  <c r="L63" i="6"/>
  <c r="K63" i="6"/>
  <c r="J63" i="6"/>
  <c r="I63" i="6"/>
  <c r="H63" i="6"/>
  <c r="G63" i="6"/>
  <c r="V14" i="1" s="1"/>
  <c r="P15" i="6"/>
  <c r="P16" i="6"/>
  <c r="P17" i="6"/>
  <c r="P18" i="6"/>
  <c r="P19" i="6"/>
  <c r="P20" i="6"/>
  <c r="P21" i="6"/>
  <c r="P22" i="6"/>
  <c r="P23" i="6"/>
  <c r="P24" i="6"/>
  <c r="P25" i="6"/>
  <c r="P26" i="6"/>
  <c r="P27" i="6"/>
  <c r="P28" i="6"/>
  <c r="P29" i="6"/>
  <c r="P30" i="6"/>
  <c r="P31" i="6"/>
  <c r="P32" i="6"/>
  <c r="P33" i="6"/>
  <c r="P34" i="6"/>
  <c r="P35" i="6"/>
  <c r="P14" i="6"/>
  <c r="H37" i="6"/>
  <c r="I37" i="6"/>
  <c r="J37" i="6"/>
  <c r="K37" i="6"/>
  <c r="L37" i="6"/>
  <c r="G37" i="6"/>
  <c r="J54" i="5"/>
  <c r="A2" i="5"/>
  <c r="A2" i="3"/>
  <c r="A2" i="4"/>
  <c r="A2" i="6"/>
  <c r="H8" i="5"/>
  <c r="L2" i="10" s="1"/>
  <c r="C8" i="5"/>
  <c r="I2" i="6" s="1"/>
  <c r="L6" i="4"/>
  <c r="D6" i="4"/>
  <c r="K9" i="3"/>
  <c r="C9" i="3"/>
  <c r="M6" i="1"/>
  <c r="J56" i="5" l="1"/>
  <c r="J299" i="6"/>
  <c r="V34" i="1" s="1"/>
  <c r="L2" i="6"/>
  <c r="V32" i="1"/>
  <c r="I2" i="10"/>
  <c r="H299" i="6"/>
  <c r="L299" i="6"/>
  <c r="V36" i="1" s="1"/>
  <c r="K299" i="6"/>
  <c r="V35" i="1" s="1"/>
  <c r="N299" i="6"/>
  <c r="G299" i="6"/>
  <c r="I299" i="6"/>
  <c r="V33" i="1" s="1"/>
  <c r="V30" i="1"/>
  <c r="V41" i="1" l="1"/>
  <c r="V54" i="1" s="1"/>
  <c r="V63" i="1" s="1"/>
  <c r="V65" i="1" s="1"/>
  <c r="V67" i="1" s="1"/>
  <c r="R14" i="4" l="1"/>
  <c r="V68" i="1"/>
  <c r="V70" i="1" s="1"/>
  <c r="V72" i="1" l="1"/>
</calcChain>
</file>

<file path=xl/sharedStrings.xml><?xml version="1.0" encoding="utf-8"?>
<sst xmlns="http://schemas.openxmlformats.org/spreadsheetml/2006/main" count="406" uniqueCount="278">
  <si>
    <t xml:space="preserve">TEXAS AMBULANCE SERVICES COST REPORT </t>
  </si>
  <si>
    <t>Complete Shaded Areas Only</t>
  </si>
  <si>
    <t>9-Digit TPI:</t>
  </si>
  <si>
    <t>10-Digit NPI:</t>
  </si>
  <si>
    <t>AMBULANCE SERVICES</t>
  </si>
  <si>
    <t>PAYROLL EXPENSES</t>
  </si>
  <si>
    <t>9-1-1 Call Technicians - Hours</t>
  </si>
  <si>
    <t>9-1-1 Call Technicians - Salaries &amp; Wages</t>
  </si>
  <si>
    <t>(From Worksheet B)</t>
  </si>
  <si>
    <t>$</t>
  </si>
  <si>
    <t>Paramedics - Hours</t>
  </si>
  <si>
    <t>Paramedics - Salaries &amp; Wages</t>
  </si>
  <si>
    <t>Training Coordinators - Hours</t>
  </si>
  <si>
    <t>Training Coordinators - Salaries &amp; Wages</t>
  </si>
  <si>
    <t>Quality Assurance Techs - Hours</t>
  </si>
  <si>
    <t>Quality Assurance Techs - Salaries &amp; Wages</t>
  </si>
  <si>
    <t>Safety Officer - Hours</t>
  </si>
  <si>
    <t>Safety Officer - Salaries &amp; Wages</t>
  </si>
  <si>
    <t>Billing/Account Reps - Hours</t>
  </si>
  <si>
    <t>Billing/Account Reps - Salaries &amp; Wages</t>
  </si>
  <si>
    <t>CPR Technicians - Hours</t>
  </si>
  <si>
    <t>CPR Technicians - Salaries &amp; Wages</t>
  </si>
  <si>
    <t>Medical Director - Hours</t>
  </si>
  <si>
    <t>Medical Director - Salaries &amp; Wages</t>
  </si>
  <si>
    <t>Director - Hours</t>
  </si>
  <si>
    <t>Director - Salaries &amp; Wages</t>
  </si>
  <si>
    <t>Public Information Officer - Hours</t>
  </si>
  <si>
    <t>Public Information Officer - Salaries &amp; Wages</t>
  </si>
  <si>
    <t>Contracted EMT/Paramedics - Hours</t>
  </si>
  <si>
    <t>Contracted  EMT/Paramedics Compensation</t>
  </si>
  <si>
    <t>Employee Benefits</t>
  </si>
  <si>
    <t>(Describe in Explanation Box)</t>
  </si>
  <si>
    <t>Employer Retirement Contribution</t>
  </si>
  <si>
    <t>Employer FICA Payroll Taxes</t>
  </si>
  <si>
    <t>Employer Medicare Payroll Taxes</t>
  </si>
  <si>
    <t>State Unemployment Payroll Taxes</t>
  </si>
  <si>
    <t>Federal Unemployment Payroll Taxes</t>
  </si>
  <si>
    <t>Unemployment Compensation (Reimbursing Employer)</t>
  </si>
  <si>
    <t>OTHER COSTS</t>
  </si>
  <si>
    <t>Support Services (IT, Dispatch, Call Handling, etc.)</t>
  </si>
  <si>
    <t>Other (Schedule A and Other)</t>
  </si>
  <si>
    <t>TOTAL Staff and Direct Medical Other Costs  (sum items 2.29 and 2.34)</t>
  </si>
  <si>
    <t>REDUCTIONS:</t>
  </si>
  <si>
    <t>TOTAL Reductions  (sum items 2.36 and 2.37)</t>
  </si>
  <si>
    <t>GENERAL AND STATISTICAL INFORMATION</t>
  </si>
  <si>
    <t>GENERAL PROVIDER INFORMATION</t>
  </si>
  <si>
    <t>Physical Address of Accounting Records:</t>
  </si>
  <si>
    <t>Reporting Period - Beginning</t>
  </si>
  <si>
    <t>Reporting Period - Ending</t>
  </si>
  <si>
    <t>Is Reporting Period less than a full year?</t>
  </si>
  <si>
    <t xml:space="preserve">Reviewed by: </t>
  </si>
  <si>
    <t>Approved by:</t>
  </si>
  <si>
    <t>Settlement Date:</t>
  </si>
  <si>
    <t>Equals Settlement Amount</t>
  </si>
  <si>
    <t>Multiplied by FMAP for appropriate fiscal year</t>
  </si>
  <si>
    <t>Equals Amount due to Provider</t>
  </si>
  <si>
    <t>COST SETTLEMENT  CALCULATION:</t>
  </si>
  <si>
    <t>To be completed by HHSC Staff only.</t>
  </si>
  <si>
    <t xml:space="preserve">9-Digit TPI: </t>
  </si>
  <si>
    <t xml:space="preserve">10-Digit NPI: </t>
  </si>
  <si>
    <t>Cost Report Certification</t>
  </si>
  <si>
    <t xml:space="preserve">  AS SIGNER OF THIS COST REPORT, I HEREBY CERTIFY THAT:</t>
  </si>
  <si>
    <t>l</t>
  </si>
  <si>
    <t>I have read the note below, the cover letter and all the instructions applicable to this cost report.</t>
  </si>
  <si>
    <t>I have reviewed this entire cost report after its preparation.</t>
  </si>
  <si>
    <t>To the best of my knowledge and belief, this cost report is true, correct and complete, and was prepared in</t>
  </si>
  <si>
    <t>accordance with and all the instructions applicable to this cost report.</t>
  </si>
  <si>
    <t>This cost report was prepared from the books and records of the Ambulance Services provider.</t>
  </si>
  <si>
    <t>NOTE:</t>
  </si>
  <si>
    <t xml:space="preserve"> </t>
  </si>
  <si>
    <t xml:space="preserve"> SIGNER IDENTIFICATION</t>
  </si>
  <si>
    <t>Printed/Typed Name of Signer</t>
  </si>
  <si>
    <t>Title of Signer</t>
  </si>
  <si>
    <t>Name of Provider:</t>
  </si>
  <si>
    <t>Address of Signer (street or P.O. Box, city, state, 9-digit zip):</t>
  </si>
  <si>
    <t>Phone Number (including area code)</t>
  </si>
  <si>
    <t>FAX Number (including area code)</t>
  </si>
  <si>
    <t xml:space="preserve">Email: </t>
  </si>
  <si>
    <t>SIGNATURE OF SIGNER</t>
  </si>
  <si>
    <t>DATE</t>
  </si>
  <si>
    <t>SIGNER AUTHORITY:</t>
  </si>
  <si>
    <t>CFO</t>
  </si>
  <si>
    <t xml:space="preserve"> Other Officer (describe)</t>
  </si>
  <si>
    <t>(check one)</t>
  </si>
  <si>
    <t>Business Officer</t>
  </si>
  <si>
    <t>Director</t>
  </si>
  <si>
    <t>Subscribed and sworn before me,</t>
  </si>
  <si>
    <t>, a notary public on</t>
  </si>
  <si>
    <t>day / month / year</t>
  </si>
  <si>
    <t xml:space="preserve">       NOTARY SEAL</t>
  </si>
  <si>
    <t>NOTARY SIGNATURE</t>
  </si>
  <si>
    <t>NOTARY PUBLIC,</t>
  </si>
  <si>
    <t>COMMISSION EXPIRES</t>
  </si>
  <si>
    <t>STATE OF</t>
  </si>
  <si>
    <t>Certification Of Funds</t>
  </si>
  <si>
    <t>Total Computable</t>
  </si>
  <si>
    <t>INTENTIONAL MISREPRESENTATION OR FALSIFICATION OF ANY INFORMATION CONTAINED HEREIN MAY BE PUNISHABLE BY FINE AND/OR IMPRISONMENT UNDER FEDERAL AND/STATE LAW.</t>
  </si>
  <si>
    <t>CERTIFICATION STATEMENT BY OFFICER OF THE PROVIDER</t>
  </si>
  <si>
    <t>I HEREBY CERTIFY that for the reporting period:</t>
  </si>
  <si>
    <t>From:</t>
  </si>
  <si>
    <t>To:</t>
  </si>
  <si>
    <t>I have examined this statement, the accompanying supporting exhibits, the allocation of expenses and services, and the worksheets for the above indicated reporting period and to the best of my knowledge and belief they are true and correct statements prepared from the books and records of the Provider in accordance with applicable instructions.</t>
  </si>
  <si>
    <t>The expenditures included in this statement are based on the actual cost of recorded expenditures.</t>
  </si>
  <si>
    <t>The required amount of state and/or local funds were available and used to pay for total computable allowable expenditures included in this statement, and such state and/or local funds were in accordance with all applicable federal requirements for the non-federal share match of expenditures (including that the funds were not Federal funds in origin, or are Federal funds authorized by Federal law to be used to match other Federal funds, and that the claimed expenditures were not used to meet matching requirements under other Federally funded programs).</t>
  </si>
  <si>
    <t>Federal matching funds are being claimed on this report in accordance with the cost report instructions provided by the Texas Health and Human Services Commission effective for the above indicated reporting period.</t>
  </si>
  <si>
    <t>I am the officer authorized by the referenced government agency to submit this form and I have made a good faith effort to assure that all information reported is true and accurate.</t>
  </si>
  <si>
    <t>I understand that this information will be used as a basis for claims for Federal funds, and possibly State funds, and that falsification and concealment of a material fact may be prosecuted under Federal or State civil or criminal law.</t>
  </si>
  <si>
    <t>SIGNATURE</t>
  </si>
  <si>
    <t xml:space="preserve"> Other Agent/Representative (describe)</t>
  </si>
  <si>
    <t>Notary Signature</t>
  </si>
  <si>
    <t>Notary Public, State Of</t>
  </si>
  <si>
    <t>Commission Expires</t>
  </si>
  <si>
    <t>SCHEDULE A
DEPRECIATION -- AMBULANCE SERVICES -- (Straight-Line Method Only)</t>
  </si>
  <si>
    <t>A</t>
  </si>
  <si>
    <t>B</t>
  </si>
  <si>
    <t>C</t>
  </si>
  <si>
    <t>D</t>
  </si>
  <si>
    <t>E</t>
  </si>
  <si>
    <t>F</t>
  </si>
  <si>
    <t>Description</t>
  </si>
  <si>
    <t>Month/Year</t>
  </si>
  <si>
    <t>Years of</t>
  </si>
  <si>
    <t>Prior Period</t>
  </si>
  <si>
    <t>Depreciation</t>
  </si>
  <si>
    <t>of Asset</t>
  </si>
  <si>
    <t>Placed in</t>
  </si>
  <si>
    <t>Useful</t>
  </si>
  <si>
    <t>Cost</t>
  </si>
  <si>
    <t>Accumulated</t>
  </si>
  <si>
    <t>For Reporting</t>
  </si>
  <si>
    <t>Service</t>
  </si>
  <si>
    <t>Life</t>
  </si>
  <si>
    <t>Period</t>
  </si>
  <si>
    <t>VEHICLES:</t>
  </si>
  <si>
    <t>Total All Vehicles</t>
  </si>
  <si>
    <t>TOTAL . . . . . . . . . . . . . . . . . . . . . . . . . . . . . . . .</t>
  </si>
  <si>
    <t>EQUIPMENT:</t>
  </si>
  <si>
    <t>Total All Equipment</t>
  </si>
  <si>
    <t>BUILDING:</t>
  </si>
  <si>
    <t>Total All Building</t>
  </si>
  <si>
    <t>Total Ambulance Services Depreciation   . . . . . . . . . . . . . . . . . . . . . . . . . . . . . . . . . . . . . . . . . .</t>
  </si>
  <si>
    <t>Depreciation Schedule</t>
  </si>
  <si>
    <t>COST By Discipline for Direct Medical Services</t>
  </si>
  <si>
    <t>WORKSHEET  B
PAYROLL AND BENEFITS</t>
  </si>
  <si>
    <t xml:space="preserve">E M P L O Y E  E  I N F O R M A T I O N </t>
  </si>
  <si>
    <t>P A Y R O L   A N D  B E N E F I T S</t>
  </si>
  <si>
    <t>F E D   F U N D I N G   R E D U C T I O N</t>
  </si>
  <si>
    <t>Employee #</t>
  </si>
  <si>
    <t>Last Name</t>
  </si>
  <si>
    <t>First Name</t>
  </si>
  <si>
    <t>Job Title /
Credentials</t>
  </si>
  <si>
    <t xml:space="preserve"> (E)mployee or (C)ontracted</t>
  </si>
  <si>
    <t>Gross Salary</t>
  </si>
  <si>
    <t>Contractor Payments</t>
  </si>
  <si>
    <t>Employer - FICA Payroll Taxes</t>
  </si>
  <si>
    <t>Employer - Medicare Payroll Taxes</t>
  </si>
  <si>
    <t>Position Fully or Partially Funded By Fed Funds or Grants?
Yes or No</t>
  </si>
  <si>
    <t>If Yes, Amount of Federal Funding</t>
  </si>
  <si>
    <t>Other Amounts To Be Removed</t>
  </si>
  <si>
    <t>Total Reduction</t>
  </si>
  <si>
    <t>9-1-1 CALL TECHNICIANS</t>
  </si>
  <si>
    <t>TOTAL</t>
  </si>
  <si>
    <t>PARAMEDICS</t>
  </si>
  <si>
    <t>All Other Paramedics</t>
  </si>
  <si>
    <t>TRAINING COORDINATORS</t>
  </si>
  <si>
    <t>All Other Training Coordinators</t>
  </si>
  <si>
    <t>QUALITY ASSURANCE TECHS</t>
  </si>
  <si>
    <t>All Other Quality Assurance Techs</t>
  </si>
  <si>
    <t>SAFETY OFFICER</t>
  </si>
  <si>
    <t>All Other Safety Officer</t>
  </si>
  <si>
    <t>BILLING / ACCOUNT REPS</t>
  </si>
  <si>
    <t>All Other Billing / Account Reps</t>
  </si>
  <si>
    <t>CPR TECHNICIANS</t>
  </si>
  <si>
    <t>All Other CPR Technicians</t>
  </si>
  <si>
    <t>MEDICAL DIRECTOR</t>
  </si>
  <si>
    <t>All Other Medical Director</t>
  </si>
  <si>
    <t>DIRECTOR</t>
  </si>
  <si>
    <t>All Other Director</t>
  </si>
  <si>
    <t>PUBLIC INFORMATION OFFICER</t>
  </si>
  <si>
    <t>All Other Public Information Officer</t>
  </si>
  <si>
    <t>TOTAL BENEFITS AND REDUCTIONS</t>
  </si>
  <si>
    <t>.</t>
  </si>
  <si>
    <t>Statistical Information</t>
  </si>
  <si>
    <t>Reporting Period:</t>
  </si>
  <si>
    <t>PROVIDER INFORMATION</t>
  </si>
  <si>
    <t>Provider Name:</t>
  </si>
  <si>
    <t>Street Address:</t>
  </si>
  <si>
    <t>Mailing Address:</t>
  </si>
  <si>
    <t>Phone Number:</t>
  </si>
  <si>
    <t>FAX Number:</t>
  </si>
  <si>
    <t>Email:</t>
  </si>
  <si>
    <t>BUSINESS MANAGER / FINANCIAL DIRECTOR</t>
  </si>
  <si>
    <t>Name:</t>
  </si>
  <si>
    <t>Title:</t>
  </si>
  <si>
    <t>REPORT PREPARER IDENTIFICATION</t>
  </si>
  <si>
    <t>LOCATION OF ACCOUNTING RECORDS THAT SUPPORT THIS REPORT</t>
  </si>
  <si>
    <t>Physical Address:</t>
  </si>
  <si>
    <t>COST REPORT FOR:</t>
  </si>
  <si>
    <r>
      <t xml:space="preserve">Total  Allowable Costs for Period of Service </t>
    </r>
    <r>
      <rPr>
        <sz val="8"/>
        <color indexed="57"/>
        <rFont val="Arial"/>
        <family val="2"/>
      </rPr>
      <t xml:space="preserve">               (Total Costs Less Other Non-Medicaid Federal Funds Reductions  (item 2.35 less item 2.38))</t>
    </r>
    <r>
      <rPr>
        <sz val="10"/>
        <color indexed="12"/>
        <rFont val="Arial"/>
        <family val="2"/>
      </rPr>
      <t xml:space="preserve"> </t>
    </r>
  </si>
  <si>
    <t xml:space="preserve">Period of Service for Applicable Cost Report Period </t>
  </si>
  <si>
    <r>
      <t>Divided by Total Billed Charges for Period of Service</t>
    </r>
    <r>
      <rPr>
        <u/>
        <sz val="10"/>
        <color indexed="12"/>
        <rFont val="Arial"/>
        <family val="2"/>
      </rPr>
      <t xml:space="preserve"> (provided by Govt. Agency)</t>
    </r>
  </si>
  <si>
    <t>Amount</t>
  </si>
  <si>
    <t>Total Billed Charges for Reporting Period  (All Sources)</t>
  </si>
  <si>
    <t>Total Allowable Costs for Reporting Period  (Exhibit 2 - Direct Medical 2.  )</t>
  </si>
  <si>
    <t>●</t>
  </si>
  <si>
    <t>The expenditures on this cost report have not been claimed on any other cost report.</t>
  </si>
  <si>
    <t>I understand that this information will be used as a basis for claims for Federal funds, and possibly State funds, and that</t>
  </si>
  <si>
    <t>falsification and concealment of a material fact may be prosecuted under Federal and State civil or criminal law.</t>
  </si>
  <si>
    <t>This statement is of expenditures that the undersigned certifies are allocable and allowable to the State Medicaid program under Title XIX of the Social Security Act (the Act), and in accordance with all procedures, instructions and guidance issued by the single state agency and in effect during the cost report federal fiscal year.</t>
  </si>
  <si>
    <t>EXPLANATION BOX</t>
  </si>
  <si>
    <t>I understand that this information will be used as a basis for claims for Federal funds, and possibly State funds, and that falsification and concealment of a material fact may be prosecuted under Federal and State civil or criminal law.</t>
  </si>
  <si>
    <t>Equals Cost to Charge Ratio (CCR) (Ratio is based on lesser of cost or billed charges)</t>
  </si>
  <si>
    <t>2.30.b.</t>
  </si>
  <si>
    <t>2.30.a.</t>
  </si>
  <si>
    <t>Supplies &amp; Materials Medical</t>
  </si>
  <si>
    <t>Equipment Non Medical</t>
  </si>
  <si>
    <t>Equipment Medical</t>
  </si>
  <si>
    <t>Supplies &amp; Materials Non-Medical</t>
  </si>
  <si>
    <t>2.31.a.</t>
  </si>
  <si>
    <t>2.31.b.</t>
  </si>
  <si>
    <t>Supplies &amp; Materials:</t>
  </si>
  <si>
    <t>Equipment:</t>
  </si>
  <si>
    <t>a.</t>
  </si>
  <si>
    <t>b</t>
  </si>
  <si>
    <t>c</t>
  </si>
  <si>
    <t xml:space="preserve">Does your agency have an approved Indirect Cost Rate? </t>
  </si>
  <si>
    <t>Will you be utilizing an Indirect Cost Rate?</t>
  </si>
  <si>
    <t>If yes, what is your agency  indirect cost rate</t>
  </si>
  <si>
    <t>Cost Allocation Information</t>
  </si>
  <si>
    <t>Does your agency have an approved Cost Allocation Plan (CAP)</t>
  </si>
  <si>
    <t>Cost Allocation Methodologies Employed by the Governmental Entity</t>
  </si>
  <si>
    <t xml:space="preserve">A. </t>
  </si>
  <si>
    <t xml:space="preserve">C.  </t>
  </si>
  <si>
    <t xml:space="preserve"> Please provide a list of personnel cost worksheets that support your  CAP or IDCR</t>
  </si>
  <si>
    <t xml:space="preserve">B.  </t>
  </si>
  <si>
    <r>
      <t xml:space="preserve">Total Direct Medical / </t>
    </r>
    <r>
      <rPr>
        <sz val="10"/>
        <rFont val="Arial"/>
        <family val="2"/>
      </rPr>
      <t>Other Costs  (sum items 2.30 through 2.33)</t>
    </r>
  </si>
  <si>
    <t>Expenditures submitted to the Texas HHSC for FFY</t>
  </si>
  <si>
    <t>Title of Preparer/Contracted Vendor</t>
  </si>
  <si>
    <t>Vendor Company Name (if applicable)</t>
  </si>
  <si>
    <t>Printed/Typed Name of Signer (Agency Representative)</t>
  </si>
  <si>
    <t>Other (Identify)</t>
  </si>
  <si>
    <t>Printed/Typed Name of Report Preparer/Contracted Vendor</t>
  </si>
  <si>
    <t xml:space="preserve"> 9-1-1 Call Technicians</t>
  </si>
  <si>
    <t>Agency Name:</t>
  </si>
  <si>
    <t>Other (Enter as Negative)</t>
  </si>
  <si>
    <t>Agency/Business Name:</t>
  </si>
  <si>
    <t>D.</t>
  </si>
  <si>
    <t xml:space="preserve"> If you entered "yes" on Page 1 Line 1.06 and  your agency has an approved Cost Allocation Plan (CAP), please provide a copy of the approval letter received from the Cognizant Agency</t>
  </si>
  <si>
    <t>If you entered "yes" on Page 2, Line 1.08 and 1.09 and your agency has an approved Indirect Cost Rate (IDCR), please provide a copy of the certificate of indirect costs received from the Cognizant Agency</t>
  </si>
  <si>
    <t xml:space="preserve">Detailed Explanation:  </t>
  </si>
  <si>
    <t>Provider :</t>
  </si>
  <si>
    <t>If yes, please provide the name of the Cognizant Agency who approved the CAP</t>
  </si>
  <si>
    <r>
      <t xml:space="preserve">Other Federal Funds and Grants </t>
    </r>
    <r>
      <rPr>
        <sz val="8"/>
        <color indexed="12"/>
        <rFont val="Arial"/>
        <family val="2"/>
      </rPr>
      <t>(Non Medicaid)</t>
    </r>
  </si>
  <si>
    <t>This COST REPORT CERTIFICATION must be signed by an individual legally responsible for the authorized agent, i.e., ambulance service provider representative, such as Chief Financial Officer or other official of the Governmental Entity.  Misrepresentation or falsification of any information contained in this report may be punishable by fine and/or imprisonment under federal and/or state law.</t>
  </si>
  <si>
    <t>Governmental Agency/Provider Name:</t>
  </si>
  <si>
    <t xml:space="preserve"> (Examples:  Allocation of Personnel Worksheet, Time Distribution Report, Statement of Employee Benefits, etc.)</t>
  </si>
  <si>
    <t>If you entered "NO" on Page 2 Line 1.06 or Page 2 Line 1.08, enter in detail the  allocation methodology that will be used for allocating costs on the cost report.</t>
  </si>
  <si>
    <t>Period of Service</t>
  </si>
  <si>
    <t>Total Staff Costs  (sum items 2.00 thru 2.28)</t>
  </si>
  <si>
    <t>COST REPORT for FFY 2017</t>
  </si>
  <si>
    <t>Total Allowable Billed Charges (equals the lesser of 2.42 or 2.43 if 2.41 &gt;100%)</t>
  </si>
  <si>
    <r>
      <t xml:space="preserve">The cost report will include only allocable expenditures related to Uninsured (Uncompensated Care) as </t>
    </r>
    <r>
      <rPr>
        <b/>
        <sz val="12"/>
        <color indexed="10"/>
        <rFont val="Times New Roman"/>
        <family val="1"/>
      </rPr>
      <t xml:space="preserve">defined and approved in the </t>
    </r>
    <r>
      <rPr>
        <b/>
        <sz val="12"/>
        <color indexed="10"/>
        <rFont val="Calibri"/>
        <family val="2"/>
      </rPr>
      <t xml:space="preserve">Texas Healthcare Transformation and Quality Improvement 1115 Waiver Program.  </t>
    </r>
  </si>
  <si>
    <t>FFY 2020</t>
  </si>
  <si>
    <t xml:space="preserve">Charity (Uninsured) Services </t>
  </si>
  <si>
    <t>Total Billed Charges Associated with Charity (Uninsured) Cost Claims</t>
  </si>
  <si>
    <t>Charity (Uninsured) Reimbursement  (Enter as a Negative)</t>
  </si>
  <si>
    <t>CCR Multiplied by Total Billed Charges Equals Total Computable (Charity [Uninsured] for Ambulance Services)</t>
  </si>
  <si>
    <t>Medicare Billed Amounts</t>
  </si>
  <si>
    <t xml:space="preserve"> -   </t>
  </si>
  <si>
    <t>Other Third Party Coverage Billed Amounts</t>
  </si>
  <si>
    <t>Self Pay, County/City Indigent Recipient Program Billed Amounts</t>
  </si>
  <si>
    <t>Additional Cost-to-Charge Ratio Data</t>
  </si>
  <si>
    <t>Medicare Reimbursements (Enter as Negative)</t>
  </si>
  <si>
    <t>Other Third Party Reimbursements (Enter as Negative)</t>
  </si>
  <si>
    <t>Self Pay, County/City Indigent Recipient Program Reimbursements (Enter as Negative)</t>
  </si>
  <si>
    <r>
      <t xml:space="preserve">Less Uninsured (Uncompensated Care) and Other Source Fees Collected for Period of Service </t>
    </r>
    <r>
      <rPr>
        <sz val="8"/>
        <color indexed="57"/>
        <rFont val="Arial"/>
        <family val="2"/>
      </rPr>
      <t xml:space="preserve">                   </t>
    </r>
  </si>
  <si>
    <t>Charity (Uninsured) Charges Amount</t>
  </si>
  <si>
    <t>(From Schedule 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</si>
</sst>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
    <numFmt numFmtId="165" formatCode="_(* #,##0_);_(* \(#,##0\);_(* &quot;-&quot;??_);_(@_)"/>
    <numFmt numFmtId="166" formatCode="mm/dd/yy;@"/>
    <numFmt numFmtId="167" formatCode="_$* #,##0.00_$;[Red]_$* \(#,##0.00\);_$* &quot;0.00&quot;_$;_$@_$"/>
    <numFmt numFmtId="168" formatCode="0.00_)"/>
    <numFmt numFmtId="169" formatCode="0.&quot;$&quot;"/>
  </numFmts>
  <fonts count="70" x14ac:knownFonts="1">
    <font>
      <sz val="10"/>
      <name val="Arial"/>
    </font>
    <font>
      <sz val="10"/>
      <name val="Arial"/>
      <family val="2"/>
    </font>
    <font>
      <b/>
      <sz val="10"/>
      <name val="Arial"/>
      <family val="2"/>
    </font>
    <font>
      <sz val="10"/>
      <name val="Times New Roman"/>
      <family val="1"/>
    </font>
    <font>
      <sz val="10"/>
      <name val="Arial"/>
      <family val="2"/>
    </font>
    <font>
      <sz val="10"/>
      <color indexed="8"/>
      <name val="Arial"/>
      <family val="2"/>
    </font>
    <font>
      <b/>
      <sz val="12"/>
      <name val="Arial"/>
      <family val="2"/>
    </font>
    <font>
      <sz val="12"/>
      <name val="Arial"/>
      <family val="2"/>
    </font>
    <font>
      <b/>
      <sz val="11"/>
      <name val="Arial"/>
      <family val="2"/>
    </font>
    <font>
      <sz val="18"/>
      <name val="Arial"/>
      <family val="2"/>
    </font>
    <font>
      <sz val="8"/>
      <color indexed="12"/>
      <name val="Arial"/>
      <family val="2"/>
    </font>
    <font>
      <sz val="10"/>
      <color indexed="12"/>
      <name val="Arial"/>
      <family val="2"/>
    </font>
    <font>
      <sz val="8"/>
      <name val="Arial"/>
      <family val="2"/>
    </font>
    <font>
      <i/>
      <sz val="8"/>
      <name val="Arial"/>
      <family val="2"/>
    </font>
    <font>
      <b/>
      <sz val="12"/>
      <name val="Times New Roman"/>
      <family val="1"/>
    </font>
    <font>
      <b/>
      <sz val="14"/>
      <name val="Arial"/>
      <family val="2"/>
    </font>
    <font>
      <sz val="14"/>
      <name val="Arial"/>
      <family val="2"/>
    </font>
    <font>
      <u/>
      <sz val="10"/>
      <color indexed="12"/>
      <name val="Arial"/>
      <family val="2"/>
    </font>
    <font>
      <sz val="8"/>
      <color indexed="57"/>
      <name val="Arial"/>
      <family val="2"/>
    </font>
    <font>
      <sz val="9"/>
      <name val="Arial"/>
      <family val="2"/>
    </font>
    <font>
      <b/>
      <sz val="10"/>
      <name val="Times New Roman"/>
      <family val="1"/>
    </font>
    <font>
      <b/>
      <sz val="18"/>
      <name val="Arial"/>
      <family val="2"/>
    </font>
    <font>
      <sz val="8"/>
      <name val="Wingdings"/>
      <charset val="2"/>
    </font>
    <font>
      <sz val="11"/>
      <name val="Arial"/>
      <family val="2"/>
    </font>
    <font>
      <sz val="14"/>
      <color indexed="10"/>
      <name val="Arial"/>
      <family val="2"/>
    </font>
    <font>
      <sz val="11"/>
      <color indexed="8"/>
      <name val="Calibri"/>
      <family val="2"/>
    </font>
    <font>
      <sz val="11"/>
      <color indexed="9"/>
      <name val="Calibri"/>
      <family val="2"/>
    </font>
    <font>
      <b/>
      <i/>
      <sz val="12"/>
      <name val="Times New Roman"/>
      <family val="1"/>
    </font>
    <font>
      <sz val="11"/>
      <color indexed="20"/>
      <name val="Calibri"/>
      <family val="2"/>
    </font>
    <font>
      <b/>
      <sz val="11"/>
      <color indexed="52"/>
      <name val="Calibri"/>
      <family val="2"/>
    </font>
    <font>
      <u/>
      <sz val="10"/>
      <name val="Times New Roman"/>
      <family val="1"/>
    </font>
    <font>
      <b/>
      <sz val="11"/>
      <color indexed="9"/>
      <name val="Calibri"/>
      <family val="2"/>
    </font>
    <font>
      <b/>
      <sz val="10"/>
      <name val="Tms Rmn"/>
    </font>
    <font>
      <sz val="10"/>
      <name val="Tms Rmn"/>
    </font>
    <font>
      <b/>
      <i/>
      <u/>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7"/>
      <name val="Small Fonts"/>
      <family val="2"/>
    </font>
    <font>
      <b/>
      <i/>
      <sz val="16"/>
      <name val="Helv"/>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Arial"/>
      <family val="2"/>
    </font>
    <font>
      <b/>
      <sz val="9"/>
      <name val="Arial"/>
      <family val="2"/>
    </font>
    <font>
      <b/>
      <sz val="8"/>
      <name val="Arial"/>
      <family val="2"/>
    </font>
    <font>
      <b/>
      <sz val="10"/>
      <color indexed="12"/>
      <name val="Arial"/>
      <family val="2"/>
    </font>
    <font>
      <sz val="12"/>
      <color indexed="8"/>
      <name val="Arial"/>
      <family val="2"/>
    </font>
    <font>
      <sz val="12"/>
      <color indexed="10"/>
      <name val="Arial"/>
      <family val="2"/>
    </font>
    <font>
      <b/>
      <sz val="16"/>
      <color indexed="10"/>
      <name val="Arial"/>
      <family val="2"/>
    </font>
    <font>
      <b/>
      <sz val="12"/>
      <color indexed="10"/>
      <name val="Arial"/>
      <family val="2"/>
    </font>
    <font>
      <sz val="9"/>
      <color indexed="8"/>
      <name val="Arial"/>
      <family val="2"/>
    </font>
    <font>
      <sz val="9"/>
      <color indexed="10"/>
      <name val="Arial"/>
      <family val="2"/>
    </font>
    <font>
      <sz val="8"/>
      <name val="Arial"/>
      <family val="2"/>
    </font>
    <font>
      <b/>
      <sz val="14"/>
      <name val="Times New Roman"/>
      <family val="1"/>
    </font>
    <font>
      <sz val="12"/>
      <name val="Times New Roman"/>
      <family val="1"/>
    </font>
    <font>
      <b/>
      <sz val="12"/>
      <color indexed="10"/>
      <name val="Times New Roman"/>
      <family val="1"/>
    </font>
    <font>
      <b/>
      <sz val="12"/>
      <color indexed="10"/>
      <name val="Calibri"/>
      <family val="2"/>
    </font>
    <font>
      <sz val="10"/>
      <color theme="0"/>
      <name val="Arial"/>
      <family val="2"/>
    </font>
    <font>
      <sz val="14"/>
      <color theme="0"/>
      <name val="Arial"/>
      <family val="2"/>
    </font>
    <font>
      <b/>
      <sz val="12"/>
      <color rgb="FFFF0000"/>
      <name val="Times New Roman"/>
      <family val="1"/>
    </font>
    <font>
      <b/>
      <u/>
      <sz val="12"/>
      <name val="Times New Roman"/>
      <family val="1"/>
    </font>
    <font>
      <sz val="10"/>
      <color theme="7" tint="0.3999755851924192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8"/>
      </patternFill>
    </fill>
    <fill>
      <patternFill patternType="solid">
        <fgColor rgb="FFFFFF99"/>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style="medium">
        <color indexed="64"/>
      </right>
      <top style="thin">
        <color indexed="55"/>
      </top>
      <bottom/>
      <diagonal/>
    </border>
    <border>
      <left style="thin">
        <color indexed="64"/>
      </left>
      <right style="medium">
        <color indexed="64"/>
      </right>
      <top style="thin">
        <color indexed="55"/>
      </top>
      <bottom style="thin">
        <color indexed="64"/>
      </bottom>
      <diagonal/>
    </border>
    <border>
      <left style="medium">
        <color indexed="64"/>
      </left>
      <right style="thin">
        <color indexed="64"/>
      </right>
      <top style="thin">
        <color indexed="55"/>
      </top>
      <bottom style="thin">
        <color indexed="64"/>
      </bottom>
      <diagonal/>
    </border>
    <border>
      <left style="thin">
        <color indexed="64"/>
      </left>
      <right style="thin">
        <color indexed="64"/>
      </right>
      <top style="thin">
        <color indexed="55"/>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55"/>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bottom style="thin">
        <color indexed="55"/>
      </bottom>
      <diagonal/>
    </border>
    <border>
      <left style="thin">
        <color indexed="64"/>
      </left>
      <right style="thin">
        <color indexed="64"/>
      </right>
      <top/>
      <bottom style="thin">
        <color indexed="55"/>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78">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Fill="0" applyBorder="0" applyProtection="0">
      <alignment horizontal="left"/>
    </xf>
    <xf numFmtId="0" fontId="28" fillId="3" borderId="0" applyNumberFormat="0" applyBorder="0" applyAlignment="0" applyProtection="0"/>
    <xf numFmtId="0" fontId="29" fillId="20" borderId="1" applyNumberFormat="0" applyAlignment="0" applyProtection="0"/>
    <xf numFmtId="0" fontId="30" fillId="0" borderId="0" applyNumberFormat="0" applyFill="0" applyBorder="0" applyProtection="0">
      <alignment horizontal="left"/>
    </xf>
    <xf numFmtId="0" fontId="31" fillId="21" borderId="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7" fontId="3" fillId="0" borderId="3" applyFill="0" applyBorder="0" applyAlignment="0" applyProtection="0"/>
    <xf numFmtId="164" fontId="32" fillId="22" borderId="4"/>
    <xf numFmtId="0" fontId="33" fillId="0" borderId="0" applyFont="0" applyFill="0"/>
    <xf numFmtId="44" fontId="1" fillId="0" borderId="0" applyFont="0" applyFill="0" applyBorder="0" applyAlignment="0" applyProtection="0"/>
    <xf numFmtId="0" fontId="34" fillId="0" borderId="5" applyNumberFormat="0" applyFill="0" applyBorder="0" applyProtection="0">
      <alignment horizontal="left"/>
    </xf>
    <xf numFmtId="0" fontId="35" fillId="0" borderId="0" applyNumberFormat="0" applyFill="0" applyBorder="0" applyAlignment="0" applyProtection="0"/>
    <xf numFmtId="0" fontId="36" fillId="4" borderId="0" applyNumberFormat="0" applyBorder="0" applyAlignment="0" applyProtection="0"/>
    <xf numFmtId="38" fontId="12" fillId="23"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alignment vertical="top"/>
      <protection locked="0"/>
    </xf>
    <xf numFmtId="0" fontId="40" fillId="7" borderId="1" applyNumberFormat="0" applyAlignment="0" applyProtection="0"/>
    <xf numFmtId="10" fontId="12" fillId="24" borderId="9" applyNumberFormat="0" applyBorder="0" applyAlignment="0" applyProtection="0"/>
    <xf numFmtId="0" fontId="41" fillId="0" borderId="10" applyNumberFormat="0" applyFill="0" applyAlignment="0" applyProtection="0"/>
    <xf numFmtId="0" fontId="42" fillId="25" borderId="0" applyNumberFormat="0" applyBorder="0" applyAlignment="0" applyProtection="0"/>
    <xf numFmtId="37" fontId="43" fillId="0" borderId="0"/>
    <xf numFmtId="168" fontId="4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 fillId="0" borderId="0"/>
    <xf numFmtId="0" fontId="1" fillId="0" borderId="0"/>
    <xf numFmtId="0" fontId="4" fillId="0" borderId="0"/>
    <xf numFmtId="0" fontId="1" fillId="0" borderId="0"/>
    <xf numFmtId="0" fontId="1" fillId="0" borderId="0"/>
    <xf numFmtId="0" fontId="3" fillId="0" borderId="0"/>
    <xf numFmtId="0" fontId="5" fillId="0" borderId="0"/>
    <xf numFmtId="0" fontId="3" fillId="0" borderId="0"/>
    <xf numFmtId="0" fontId="4" fillId="26" borderId="11" applyNumberFormat="0" applyFont="0" applyAlignment="0" applyProtection="0"/>
    <xf numFmtId="0" fontId="1" fillId="26" borderId="11" applyNumberFormat="0" applyFont="0" applyAlignment="0" applyProtection="0"/>
    <xf numFmtId="0" fontId="46" fillId="20" borderId="12" applyNumberFormat="0" applyAlignment="0" applyProtection="0"/>
    <xf numFmtId="9" fontId="1" fillId="0" borderId="0" applyFont="0" applyFill="0" applyBorder="0" applyAlignment="0" applyProtection="0"/>
    <xf numFmtId="10" fontId="4" fillId="0" borderId="0" applyFont="0" applyFill="0" applyBorder="0" applyAlignment="0" applyProtection="0"/>
    <xf numFmtId="10" fontId="1" fillId="0" borderId="0" applyFont="0" applyFill="0" applyBorder="0" applyAlignment="0" applyProtection="0"/>
    <xf numFmtId="0" fontId="47" fillId="0" borderId="0" applyNumberFormat="0" applyFill="0" applyBorder="0" applyAlignment="0" applyProtection="0"/>
    <xf numFmtId="0" fontId="48" fillId="0" borderId="13" applyNumberFormat="0" applyFill="0" applyAlignment="0" applyProtection="0"/>
    <xf numFmtId="0" fontId="49" fillId="0" borderId="0" applyNumberFormat="0" applyFill="0" applyBorder="0" applyAlignment="0" applyProtection="0"/>
  </cellStyleXfs>
  <cellXfs count="787">
    <xf numFmtId="0" fontId="0" fillId="0" borderId="0" xfId="0"/>
    <xf numFmtId="0" fontId="2" fillId="0" borderId="14" xfId="68" applyFont="1" applyBorder="1" applyAlignment="1" applyProtection="1"/>
    <xf numFmtId="0" fontId="2" fillId="0" borderId="15" xfId="68" applyFont="1" applyFill="1" applyBorder="1" applyAlignment="1" applyProtection="1">
      <alignment horizontal="centerContinuous"/>
    </xf>
    <xf numFmtId="0" fontId="4" fillId="0" borderId="15" xfId="68" applyFont="1" applyBorder="1" applyAlignment="1" applyProtection="1">
      <alignment horizontal="centerContinuous"/>
    </xf>
    <xf numFmtId="0" fontId="4" fillId="0" borderId="15" xfId="68" applyFont="1" applyFill="1" applyBorder="1" applyAlignment="1" applyProtection="1">
      <alignment horizontal="centerContinuous"/>
    </xf>
    <xf numFmtId="0" fontId="4" fillId="0" borderId="15" xfId="68" applyFont="1" applyBorder="1" applyProtection="1"/>
    <xf numFmtId="0" fontId="4" fillId="0" borderId="0" xfId="68" applyFont="1" applyProtection="1"/>
    <xf numFmtId="0" fontId="2" fillId="0" borderId="3" xfId="68" applyFont="1" applyBorder="1" applyAlignment="1" applyProtection="1"/>
    <xf numFmtId="0" fontId="2" fillId="0" borderId="0" xfId="68" applyFont="1" applyFill="1" applyBorder="1" applyAlignment="1" applyProtection="1">
      <alignment horizontal="centerContinuous"/>
    </xf>
    <xf numFmtId="0" fontId="4" fillId="0" borderId="0" xfId="68" applyFont="1" applyFill="1" applyBorder="1" applyAlignment="1" applyProtection="1">
      <alignment horizontal="centerContinuous"/>
    </xf>
    <xf numFmtId="0" fontId="4" fillId="0" borderId="0" xfId="68" applyFont="1" applyFill="1" applyBorder="1" applyAlignment="1" applyProtection="1">
      <alignment horizontal="right"/>
    </xf>
    <xf numFmtId="0" fontId="4" fillId="0" borderId="0" xfId="68" applyFont="1" applyFill="1" applyBorder="1" applyAlignment="1" applyProtection="1">
      <alignment horizontal="left"/>
    </xf>
    <xf numFmtId="0" fontId="7" fillId="0" borderId="0" xfId="68" applyFont="1" applyFill="1" applyBorder="1" applyAlignment="1" applyProtection="1">
      <alignment horizontal="centerContinuous"/>
    </xf>
    <xf numFmtId="0" fontId="6" fillId="0" borderId="0" xfId="68" applyFont="1" applyFill="1" applyBorder="1" applyAlignment="1" applyProtection="1">
      <alignment vertical="center"/>
    </xf>
    <xf numFmtId="0" fontId="4" fillId="0" borderId="0" xfId="68" applyFont="1" applyFill="1" applyBorder="1" applyAlignment="1" applyProtection="1">
      <alignment horizontal="center"/>
    </xf>
    <xf numFmtId="0" fontId="4" fillId="0" borderId="0" xfId="0" applyFont="1" applyBorder="1" applyProtection="1"/>
    <xf numFmtId="0" fontId="21" fillId="0" borderId="0" xfId="0" applyFont="1" applyBorder="1" applyAlignment="1" applyProtection="1"/>
    <xf numFmtId="0" fontId="4" fillId="0" borderId="16" xfId="0" applyFont="1" applyFill="1" applyBorder="1" applyProtection="1"/>
    <xf numFmtId="0" fontId="7" fillId="0" borderId="0" xfId="0" applyFont="1" applyBorder="1" applyProtection="1"/>
    <xf numFmtId="0" fontId="4" fillId="0" borderId="15" xfId="0" applyFont="1" applyBorder="1" applyProtection="1"/>
    <xf numFmtId="0" fontId="4" fillId="0" borderId="17" xfId="0" applyFont="1" applyBorder="1" applyProtection="1"/>
    <xf numFmtId="0" fontId="19" fillId="0" borderId="0" xfId="0" applyFont="1" applyBorder="1" applyProtection="1"/>
    <xf numFmtId="0" fontId="4" fillId="0" borderId="20" xfId="0" applyFont="1" applyBorder="1" applyProtection="1"/>
    <xf numFmtId="0" fontId="19" fillId="0" borderId="14" xfId="0" applyFont="1" applyBorder="1" applyProtection="1"/>
    <xf numFmtId="0" fontId="19" fillId="0" borderId="14" xfId="0" applyFont="1" applyBorder="1" applyAlignment="1" applyProtection="1">
      <alignment horizontal="left" vertical="center"/>
    </xf>
    <xf numFmtId="0" fontId="4" fillId="0" borderId="0" xfId="0" applyFont="1" applyBorder="1" applyAlignment="1" applyProtection="1"/>
    <xf numFmtId="0" fontId="19" fillId="0" borderId="17" xfId="0" applyFont="1" applyBorder="1" applyAlignment="1" applyProtection="1">
      <alignment horizontal="left" vertical="center"/>
    </xf>
    <xf numFmtId="0" fontId="19" fillId="0" borderId="0" xfId="0" applyFont="1" applyBorder="1" applyAlignment="1" applyProtection="1">
      <alignment horizontal="centerContinuous"/>
    </xf>
    <xf numFmtId="15" fontId="7" fillId="0" borderId="0" xfId="0" quotePrefix="1" applyNumberFormat="1" applyFont="1" applyBorder="1" applyAlignment="1" applyProtection="1">
      <alignment horizontal="centerContinuous"/>
    </xf>
    <xf numFmtId="0" fontId="7" fillId="0" borderId="0" xfId="0" applyFont="1" applyBorder="1" applyAlignment="1" applyProtection="1">
      <alignment horizontal="centerContinuous"/>
    </xf>
    <xf numFmtId="49" fontId="8" fillId="27" borderId="9" xfId="0" applyNumberFormat="1" applyFont="1" applyFill="1" applyBorder="1" applyAlignment="1" applyProtection="1">
      <alignment horizontal="centerContinuous"/>
      <protection locked="0"/>
    </xf>
    <xf numFmtId="0" fontId="19" fillId="0" borderId="0" xfId="0" applyFont="1" applyBorder="1" applyAlignment="1" applyProtection="1"/>
    <xf numFmtId="0" fontId="4" fillId="0" borderId="0" xfId="0" applyFont="1" applyBorder="1" applyAlignment="1" applyProtection="1">
      <alignment horizontal="centerContinuous" vertical="top"/>
    </xf>
    <xf numFmtId="0" fontId="7" fillId="0" borderId="0" xfId="0" applyFont="1" applyBorder="1" applyAlignment="1" applyProtection="1">
      <alignment vertical="top"/>
    </xf>
    <xf numFmtId="0" fontId="12" fillId="0" borderId="0" xfId="0" applyFont="1" applyBorder="1" applyAlignment="1" applyProtection="1">
      <alignment horizontal="centerContinuous"/>
    </xf>
    <xf numFmtId="0" fontId="4" fillId="0" borderId="0" xfId="0" applyFont="1" applyBorder="1" applyAlignment="1" applyProtection="1">
      <alignment horizontal="centerContinuous"/>
    </xf>
    <xf numFmtId="0" fontId="23" fillId="0" borderId="0" xfId="0" applyFont="1" applyBorder="1" applyAlignment="1" applyProtection="1">
      <alignment horizontal="centerContinuous"/>
    </xf>
    <xf numFmtId="0" fontId="4" fillId="0" borderId="15" xfId="68" applyFont="1" applyFill="1" applyBorder="1" applyAlignment="1" applyProtection="1">
      <alignment horizontal="right"/>
    </xf>
    <xf numFmtId="0" fontId="4" fillId="0" borderId="15" xfId="68" applyFont="1" applyFill="1" applyBorder="1" applyAlignment="1" applyProtection="1">
      <alignment horizontal="left"/>
    </xf>
    <xf numFmtId="0" fontId="4" fillId="0" borderId="0" xfId="68" applyFont="1" applyBorder="1" applyAlignment="1" applyProtection="1">
      <alignment horizontal="centerContinuous"/>
    </xf>
    <xf numFmtId="0" fontId="4" fillId="0" borderId="0" xfId="68" applyFont="1" applyBorder="1" applyAlignment="1" applyProtection="1">
      <alignment horizontal="left"/>
    </xf>
    <xf numFmtId="0" fontId="4" fillId="0" borderId="0" xfId="68" applyFont="1" applyBorder="1" applyProtection="1"/>
    <xf numFmtId="0" fontId="2" fillId="0" borderId="0" xfId="0" applyFont="1" applyBorder="1" applyAlignment="1" applyProtection="1"/>
    <xf numFmtId="0" fontId="4" fillId="0" borderId="0" xfId="0" applyFont="1" applyProtection="1"/>
    <xf numFmtId="0" fontId="6" fillId="0" borderId="0" xfId="0" applyFont="1" applyBorder="1" applyAlignment="1" applyProtection="1">
      <alignment horizontal="centerContinuous"/>
    </xf>
    <xf numFmtId="0" fontId="6" fillId="0" borderId="0" xfId="0" applyFont="1" applyFill="1" applyBorder="1" applyAlignment="1" applyProtection="1">
      <alignment horizontal="centerContinuous"/>
    </xf>
    <xf numFmtId="0" fontId="23" fillId="0" borderId="0" xfId="0" quotePrefix="1" applyFont="1" applyBorder="1" applyAlignment="1" applyProtection="1"/>
    <xf numFmtId="0" fontId="19" fillId="0" borderId="15" xfId="0" applyFont="1" applyBorder="1" applyAlignment="1" applyProtection="1">
      <alignment horizontal="left"/>
    </xf>
    <xf numFmtId="0" fontId="19" fillId="0" borderId="0" xfId="0" applyFont="1" applyBorder="1" applyAlignment="1" applyProtection="1">
      <alignment horizontal="left"/>
    </xf>
    <xf numFmtId="0" fontId="19" fillId="0" borderId="0" xfId="0" applyFont="1" applyBorder="1" applyAlignment="1" applyProtection="1">
      <alignment horizontal="left" vertical="center"/>
    </xf>
    <xf numFmtId="0" fontId="4" fillId="0" borderId="0" xfId="0" applyFont="1" applyBorder="1" applyAlignment="1" applyProtection="1">
      <alignment vertical="top"/>
    </xf>
    <xf numFmtId="49" fontId="4" fillId="27" borderId="9" xfId="61" applyNumberFormat="1" applyFont="1" applyFill="1" applyBorder="1" applyAlignment="1" applyProtection="1">
      <alignment horizontal="right"/>
      <protection locked="0"/>
    </xf>
    <xf numFmtId="44" fontId="4" fillId="27" borderId="9" xfId="38" applyFont="1" applyFill="1" applyBorder="1" applyAlignment="1" applyProtection="1">
      <alignment horizontal="right"/>
      <protection locked="0"/>
    </xf>
    <xf numFmtId="49" fontId="4" fillId="27" borderId="23" xfId="61" applyNumberFormat="1" applyFont="1" applyFill="1" applyBorder="1" applyAlignment="1" applyProtection="1">
      <alignment horizontal="right"/>
      <protection locked="0"/>
    </xf>
    <xf numFmtId="44" fontId="4" fillId="27" borderId="23" xfId="38" applyFont="1" applyFill="1" applyBorder="1" applyAlignment="1" applyProtection="1">
      <alignment horizontal="right"/>
      <protection locked="0"/>
    </xf>
    <xf numFmtId="0" fontId="53" fillId="0" borderId="15" xfId="68" applyFont="1" applyFill="1" applyBorder="1" applyAlignment="1" applyProtection="1"/>
    <xf numFmtId="0" fontId="4" fillId="0" borderId="15" xfId="61" applyFont="1" applyFill="1" applyBorder="1" applyAlignment="1" applyProtection="1"/>
    <xf numFmtId="0" fontId="4" fillId="0" borderId="15" xfId="68" applyFont="1" applyFill="1" applyBorder="1" applyAlignment="1" applyProtection="1"/>
    <xf numFmtId="0" fontId="4" fillId="0" borderId="15" xfId="68" applyFont="1" applyBorder="1" applyAlignment="1" applyProtection="1"/>
    <xf numFmtId="49" fontId="54" fillId="0" borderId="15" xfId="68" applyNumberFormat="1" applyFont="1" applyBorder="1" applyAlignment="1" applyProtection="1">
      <alignment horizontal="right"/>
    </xf>
    <xf numFmtId="0" fontId="4" fillId="0" borderId="20" xfId="68" applyFont="1" applyFill="1" applyBorder="1" applyAlignment="1" applyProtection="1">
      <alignment horizontal="centerContinuous"/>
    </xf>
    <xf numFmtId="0" fontId="4" fillId="0" borderId="20" xfId="68" applyFont="1" applyBorder="1" applyProtection="1"/>
    <xf numFmtId="0" fontId="4" fillId="0" borderId="20" xfId="68" applyFont="1" applyFill="1" applyBorder="1" applyAlignment="1" applyProtection="1">
      <alignment horizontal="left"/>
    </xf>
    <xf numFmtId="0" fontId="55" fillId="0" borderId="3" xfId="61" applyFont="1" applyFill="1" applyBorder="1" applyProtection="1"/>
    <xf numFmtId="0" fontId="56" fillId="0" borderId="0" xfId="61" applyFont="1" applyFill="1" applyBorder="1" applyProtection="1"/>
    <xf numFmtId="0" fontId="7" fillId="0" borderId="0" xfId="61" applyFont="1" applyFill="1" applyBorder="1" applyProtection="1"/>
    <xf numFmtId="0" fontId="7" fillId="0" borderId="0" xfId="61" applyFont="1" applyFill="1" applyBorder="1" applyAlignment="1" applyProtection="1">
      <alignment horizontal="center"/>
    </xf>
    <xf numFmtId="0" fontId="7" fillId="0" borderId="0" xfId="61" applyFont="1" applyFill="1" applyProtection="1"/>
    <xf numFmtId="9" fontId="59" fillId="23" borderId="24" xfId="61" applyNumberFormat="1" applyFont="1" applyFill="1" applyBorder="1" applyProtection="1"/>
    <xf numFmtId="0" fontId="19" fillId="27" borderId="25" xfId="61" applyFont="1" applyFill="1" applyBorder="1" applyProtection="1">
      <protection locked="0"/>
    </xf>
    <xf numFmtId="0" fontId="19" fillId="27" borderId="26" xfId="67" applyFont="1" applyFill="1" applyBorder="1" applyAlignment="1" applyProtection="1">
      <alignment horizontal="left" wrapText="1"/>
      <protection locked="0"/>
    </xf>
    <xf numFmtId="0" fontId="19" fillId="27" borderId="27" xfId="61" applyFont="1" applyFill="1" applyBorder="1" applyAlignment="1" applyProtection="1">
      <alignment horizontal="center"/>
      <protection locked="0"/>
    </xf>
    <xf numFmtId="44" fontId="19" fillId="27" borderId="25" xfId="38" applyFont="1" applyFill="1" applyBorder="1" applyProtection="1">
      <protection locked="0"/>
    </xf>
    <xf numFmtId="44" fontId="19" fillId="27" borderId="26" xfId="38" applyFont="1" applyFill="1" applyBorder="1" applyProtection="1">
      <protection locked="0"/>
    </xf>
    <xf numFmtId="44" fontId="19" fillId="27" borderId="25" xfId="38" applyFont="1" applyFill="1" applyBorder="1" applyAlignment="1" applyProtection="1">
      <alignment horizontal="center"/>
      <protection locked="0"/>
    </xf>
    <xf numFmtId="0" fontId="19" fillId="27" borderId="28" xfId="61" applyFont="1" applyFill="1" applyBorder="1" applyProtection="1">
      <protection locked="0"/>
    </xf>
    <xf numFmtId="0" fontId="19" fillId="27" borderId="29" xfId="67" applyFont="1" applyFill="1" applyBorder="1" applyAlignment="1" applyProtection="1">
      <alignment horizontal="left" wrapText="1"/>
      <protection locked="0"/>
    </xf>
    <xf numFmtId="0" fontId="19" fillId="27" borderId="30" xfId="61" applyFont="1" applyFill="1" applyBorder="1" applyAlignment="1" applyProtection="1">
      <alignment horizontal="center"/>
      <protection locked="0"/>
    </xf>
    <xf numFmtId="44" fontId="19" fillId="27" borderId="28" xfId="38" applyFont="1" applyFill="1" applyBorder="1" applyProtection="1">
      <protection locked="0"/>
    </xf>
    <xf numFmtId="44" fontId="19" fillId="27" borderId="29" xfId="38" applyFont="1" applyFill="1" applyBorder="1" applyProtection="1">
      <protection locked="0"/>
    </xf>
    <xf numFmtId="44" fontId="19" fillId="27" borderId="28" xfId="38" applyFont="1" applyFill="1" applyBorder="1" applyAlignment="1" applyProtection="1">
      <alignment horizontal="center"/>
      <protection locked="0"/>
    </xf>
    <xf numFmtId="0" fontId="19" fillId="27" borderId="31" xfId="61" applyFont="1" applyFill="1" applyBorder="1" applyAlignment="1" applyProtection="1">
      <alignment horizontal="center"/>
      <protection locked="0"/>
    </xf>
    <xf numFmtId="44" fontId="19" fillId="27" borderId="32" xfId="38" applyFont="1" applyFill="1" applyBorder="1" applyProtection="1">
      <protection locked="0"/>
    </xf>
    <xf numFmtId="44" fontId="19" fillId="27" borderId="33" xfId="38" applyFont="1" applyFill="1" applyBorder="1" applyProtection="1">
      <protection locked="0"/>
    </xf>
    <xf numFmtId="44" fontId="19" fillId="0" borderId="31" xfId="38" applyFont="1" applyFill="1" applyBorder="1" applyProtection="1"/>
    <xf numFmtId="0" fontId="55" fillId="0" borderId="0" xfId="61" applyFont="1" applyFill="1" applyBorder="1" applyProtection="1"/>
    <xf numFmtId="0" fontId="55" fillId="0" borderId="22" xfId="61" applyFont="1" applyFill="1" applyBorder="1" applyProtection="1"/>
    <xf numFmtId="0" fontId="55" fillId="0" borderId="0" xfId="61" applyFont="1" applyFill="1" applyProtection="1"/>
    <xf numFmtId="0" fontId="7" fillId="0" borderId="0" xfId="61" applyFont="1" applyFill="1" applyAlignment="1" applyProtection="1">
      <alignment horizontal="center"/>
    </xf>
    <xf numFmtId="0" fontId="4" fillId="0" borderId="0" xfId="66" applyFont="1" applyFill="1" applyBorder="1" applyProtection="1"/>
    <xf numFmtId="0" fontId="3" fillId="29" borderId="38" xfId="0" applyFont="1" applyFill="1" applyBorder="1" applyAlignment="1" applyProtection="1">
      <alignment horizontal="center" vertical="center"/>
    </xf>
    <xf numFmtId="0" fontId="4" fillId="29" borderId="0" xfId="0" applyFont="1" applyFill="1" applyBorder="1" applyProtection="1"/>
    <xf numFmtId="0" fontId="7" fillId="29" borderId="38" xfId="0" applyFont="1" applyFill="1" applyBorder="1" applyProtection="1"/>
    <xf numFmtId="165" fontId="6" fillId="27" borderId="41" xfId="30" applyNumberFormat="1" applyFont="1" applyFill="1" applyBorder="1" applyAlignment="1" applyProtection="1">
      <protection locked="0"/>
    </xf>
    <xf numFmtId="0" fontId="4" fillId="0" borderId="35" xfId="68" applyFont="1" applyBorder="1" applyAlignment="1" applyProtection="1">
      <alignment horizontal="centerContinuous"/>
    </xf>
    <xf numFmtId="0" fontId="4" fillId="0" borderId="35" xfId="68" applyFont="1" applyFill="1" applyBorder="1" applyAlignment="1" applyProtection="1">
      <alignment horizontal="centerContinuous"/>
    </xf>
    <xf numFmtId="0" fontId="4" fillId="0" borderId="35" xfId="68" applyFont="1" applyBorder="1" applyProtection="1"/>
    <xf numFmtId="0" fontId="4" fillId="0" borderId="42" xfId="68" applyFont="1" applyFill="1" applyBorder="1" applyAlignment="1" applyProtection="1">
      <alignment horizontal="centerContinuous"/>
    </xf>
    <xf numFmtId="0" fontId="4" fillId="0" borderId="38" xfId="68" applyFont="1" applyFill="1" applyBorder="1" applyAlignment="1" applyProtection="1">
      <alignment horizontal="left"/>
    </xf>
    <xf numFmtId="0" fontId="1" fillId="0" borderId="0" xfId="68" applyFont="1" applyFill="1" applyBorder="1" applyAlignment="1" applyProtection="1">
      <alignment horizontal="centerContinuous"/>
    </xf>
    <xf numFmtId="0" fontId="1" fillId="0" borderId="0" xfId="68" applyFont="1" applyFill="1" applyBorder="1" applyAlignment="1" applyProtection="1">
      <alignment horizontal="left"/>
    </xf>
    <xf numFmtId="0" fontId="1" fillId="0" borderId="0" xfId="68" applyFont="1" applyFill="1" applyBorder="1" applyAlignment="1" applyProtection="1"/>
    <xf numFmtId="0" fontId="14" fillId="0" borderId="0" xfId="0" applyFont="1" applyBorder="1" applyAlignment="1" applyProtection="1">
      <alignment horizontal="left"/>
      <protection hidden="1"/>
    </xf>
    <xf numFmtId="0" fontId="14" fillId="0" borderId="0" xfId="0" applyFont="1" applyFill="1" applyBorder="1" applyAlignment="1" applyProtection="1">
      <alignment horizontal="left" wrapText="1"/>
      <protection hidden="1"/>
    </xf>
    <xf numFmtId="0" fontId="6" fillId="0" borderId="0" xfId="0" applyFont="1" applyBorder="1" applyAlignment="1" applyProtection="1">
      <alignment horizontal="left" vertical="center"/>
      <protection hidden="1"/>
    </xf>
    <xf numFmtId="0" fontId="16" fillId="0" borderId="9" xfId="0" applyFont="1" applyFill="1" applyBorder="1" applyAlignment="1" applyProtection="1">
      <alignment horizontal="left"/>
      <protection hidden="1"/>
    </xf>
    <xf numFmtId="0" fontId="0" fillId="0" borderId="0" xfId="0" applyBorder="1" applyProtection="1">
      <protection hidden="1"/>
    </xf>
    <xf numFmtId="165" fontId="6" fillId="27" borderId="48" xfId="30" applyNumberFormat="1" applyFont="1" applyFill="1" applyBorder="1" applyAlignment="1" applyProtection="1">
      <protection locked="0"/>
    </xf>
    <xf numFmtId="165" fontId="6" fillId="27" borderId="49" xfId="30" applyNumberFormat="1" applyFont="1" applyFill="1" applyBorder="1" applyAlignment="1" applyProtection="1">
      <protection locked="0"/>
    </xf>
    <xf numFmtId="2" fontId="7" fillId="0" borderId="40" xfId="0" applyNumberFormat="1" applyFont="1" applyBorder="1" applyAlignment="1" applyProtection="1">
      <alignment horizontal="left"/>
      <protection hidden="1"/>
    </xf>
    <xf numFmtId="0" fontId="7" fillId="0" borderId="50" xfId="0" applyFont="1" applyBorder="1" applyAlignment="1" applyProtection="1">
      <alignment horizontal="left"/>
      <protection hidden="1"/>
    </xf>
    <xf numFmtId="0" fontId="7" fillId="0" borderId="39" xfId="0" applyFont="1" applyBorder="1" applyAlignment="1" applyProtection="1">
      <alignment horizontal="left" vertical="center"/>
      <protection hidden="1"/>
    </xf>
    <xf numFmtId="0" fontId="16" fillId="0" borderId="23" xfId="0" applyFont="1" applyFill="1" applyBorder="1" applyAlignment="1" applyProtection="1">
      <alignment horizontal="left"/>
      <protection hidden="1"/>
    </xf>
    <xf numFmtId="0" fontId="2" fillId="23" borderId="52" xfId="0" applyFont="1" applyFill="1" applyBorder="1" applyProtection="1">
      <protection hidden="1"/>
    </xf>
    <xf numFmtId="0" fontId="2" fillId="0" borderId="9" xfId="0" applyFont="1" applyBorder="1" applyAlignment="1" applyProtection="1">
      <alignment horizontal="left"/>
      <protection hidden="1"/>
    </xf>
    <xf numFmtId="0" fontId="2" fillId="0" borderId="37" xfId="0" applyFont="1" applyBorder="1" applyAlignment="1" applyProtection="1">
      <alignment horizontal="left" vertical="center"/>
      <protection hidden="1"/>
    </xf>
    <xf numFmtId="43" fontId="2" fillId="29" borderId="49" xfId="30" applyFont="1" applyFill="1" applyBorder="1" applyAlignment="1" applyProtection="1"/>
    <xf numFmtId="0" fontId="14" fillId="0" borderId="0" xfId="0" applyFont="1" applyBorder="1" applyAlignment="1" applyProtection="1">
      <alignment horizontal="right"/>
      <protection hidden="1"/>
    </xf>
    <xf numFmtId="0" fontId="14" fillId="29" borderId="0" xfId="0" applyFont="1" applyFill="1" applyBorder="1" applyAlignment="1" applyProtection="1">
      <alignment horizontal="left" wrapText="1"/>
      <protection hidden="1"/>
    </xf>
    <xf numFmtId="0" fontId="6" fillId="0" borderId="0" xfId="68" applyFont="1" applyBorder="1" applyAlignment="1" applyProtection="1">
      <alignment horizontal="right"/>
      <protection hidden="1"/>
    </xf>
    <xf numFmtId="0" fontId="7" fillId="0" borderId="0" xfId="0" applyFont="1" applyBorder="1" applyAlignment="1" applyProtection="1">
      <alignment vertical="center"/>
      <protection hidden="1"/>
    </xf>
    <xf numFmtId="0" fontId="2" fillId="0" borderId="9" xfId="0" applyFont="1" applyBorder="1" applyAlignment="1" applyProtection="1">
      <alignment horizontal="left" vertical="center"/>
      <protection hidden="1"/>
    </xf>
    <xf numFmtId="0" fontId="7" fillId="0" borderId="50" xfId="0" applyFont="1" applyBorder="1" applyAlignment="1" applyProtection="1">
      <alignment horizontal="left" vertical="center"/>
      <protection hidden="1"/>
    </xf>
    <xf numFmtId="0" fontId="52" fillId="29" borderId="0" xfId="0" applyFont="1" applyFill="1" applyBorder="1" applyAlignment="1" applyProtection="1">
      <alignment horizontal="left" wrapText="1"/>
      <protection hidden="1"/>
    </xf>
    <xf numFmtId="0" fontId="6" fillId="0" borderId="53" xfId="0" applyFont="1" applyBorder="1" applyAlignment="1" applyProtection="1">
      <alignment horizontal="left"/>
      <protection hidden="1"/>
    </xf>
    <xf numFmtId="0" fontId="14" fillId="0" borderId="35" xfId="0" applyFont="1" applyBorder="1" applyAlignment="1" applyProtection="1">
      <alignment horizontal="left"/>
      <protection hidden="1"/>
    </xf>
    <xf numFmtId="0" fontId="14" fillId="0" borderId="54" xfId="0" applyFont="1" applyBorder="1" applyAlignment="1" applyProtection="1">
      <alignment horizontal="left"/>
      <protection hidden="1"/>
    </xf>
    <xf numFmtId="0" fontId="6" fillId="0" borderId="38" xfId="68" applyFont="1" applyBorder="1" applyAlignment="1" applyProtection="1">
      <protection hidden="1"/>
    </xf>
    <xf numFmtId="0" fontId="14" fillId="0" borderId="42" xfId="0" applyFont="1" applyBorder="1" applyAlignment="1" applyProtection="1">
      <alignment horizontal="left"/>
      <protection hidden="1"/>
    </xf>
    <xf numFmtId="0" fontId="14" fillId="0" borderId="38" xfId="0" applyFont="1" applyFill="1" applyBorder="1" applyAlignment="1" applyProtection="1">
      <alignment horizontal="left" wrapText="1"/>
      <protection hidden="1"/>
    </xf>
    <xf numFmtId="0" fontId="14" fillId="0" borderId="42" xfId="0" applyFont="1" applyFill="1" applyBorder="1" applyAlignment="1" applyProtection="1">
      <alignment horizontal="left"/>
      <protection hidden="1"/>
    </xf>
    <xf numFmtId="0" fontId="6" fillId="0" borderId="38" xfId="0" applyFont="1" applyBorder="1" applyAlignment="1" applyProtection="1">
      <alignment horizontal="left"/>
      <protection hidden="1"/>
    </xf>
    <xf numFmtId="0" fontId="6" fillId="0" borderId="38" xfId="0" applyFont="1" applyBorder="1" applyAlignment="1" applyProtection="1">
      <alignment horizontal="right"/>
      <protection hidden="1"/>
    </xf>
    <xf numFmtId="0" fontId="7" fillId="0" borderId="38" xfId="0" applyFont="1" applyBorder="1" applyAlignment="1" applyProtection="1">
      <alignment horizontal="left"/>
      <protection hidden="1"/>
    </xf>
    <xf numFmtId="0" fontId="52" fillId="29" borderId="42" xfId="0" applyFont="1" applyFill="1" applyBorder="1" applyAlignment="1" applyProtection="1">
      <alignment horizontal="left" wrapText="1"/>
      <protection hidden="1"/>
    </xf>
    <xf numFmtId="0" fontId="7" fillId="0" borderId="38" xfId="0" applyFont="1" applyBorder="1" applyAlignment="1" applyProtection="1">
      <alignment vertical="center"/>
      <protection hidden="1"/>
    </xf>
    <xf numFmtId="0" fontId="6" fillId="0" borderId="42" xfId="0" applyFont="1" applyFill="1" applyBorder="1" applyAlignment="1" applyProtection="1">
      <alignment horizontal="left" wrapText="1"/>
      <protection hidden="1"/>
    </xf>
    <xf numFmtId="0" fontId="0" fillId="0" borderId="38" xfId="0" applyBorder="1" applyProtection="1">
      <protection hidden="1"/>
    </xf>
    <xf numFmtId="0" fontId="0" fillId="0" borderId="42" xfId="0" applyBorder="1" applyProtection="1">
      <protection hidden="1"/>
    </xf>
    <xf numFmtId="165" fontId="6" fillId="23" borderId="42" xfId="30" applyNumberFormat="1" applyFont="1" applyFill="1" applyBorder="1" applyAlignment="1" applyProtection="1"/>
    <xf numFmtId="165" fontId="6" fillId="0" borderId="42" xfId="30" applyNumberFormat="1" applyFont="1" applyFill="1" applyBorder="1" applyAlignment="1" applyProtection="1"/>
    <xf numFmtId="0" fontId="2" fillId="0" borderId="53" xfId="68" applyFont="1" applyBorder="1" applyAlignment="1" applyProtection="1"/>
    <xf numFmtId="0" fontId="2" fillId="0" borderId="35" xfId="68" applyFont="1" applyFill="1" applyBorder="1" applyAlignment="1" applyProtection="1">
      <alignment horizontal="centerContinuous"/>
    </xf>
    <xf numFmtId="49" fontId="5" fillId="0" borderId="54" xfId="68" applyNumberFormat="1" applyFont="1" applyFill="1" applyBorder="1" applyAlignment="1" applyProtection="1">
      <alignment horizontal="right"/>
    </xf>
    <xf numFmtId="0" fontId="2" fillId="0" borderId="38" xfId="68" applyFont="1" applyBorder="1" applyAlignment="1" applyProtection="1"/>
    <xf numFmtId="0" fontId="6" fillId="0" borderId="38" xfId="68" applyFont="1" applyFill="1" applyBorder="1" applyAlignment="1" applyProtection="1">
      <alignment horizontal="left"/>
    </xf>
    <xf numFmtId="0" fontId="7" fillId="0" borderId="42" xfId="68" applyFont="1" applyFill="1" applyBorder="1" applyAlignment="1" applyProtection="1">
      <alignment horizontal="centerContinuous"/>
    </xf>
    <xf numFmtId="0" fontId="6" fillId="23" borderId="56" xfId="68" applyFont="1" applyFill="1" applyBorder="1" applyAlignment="1" applyProtection="1">
      <alignment horizontal="centerContinuous" vertical="center"/>
    </xf>
    <xf numFmtId="0" fontId="6" fillId="29" borderId="38" xfId="0" applyFont="1" applyFill="1" applyBorder="1" applyAlignment="1" applyProtection="1">
      <alignment horizontal="left"/>
      <protection hidden="1"/>
    </xf>
    <xf numFmtId="0" fontId="6" fillId="29" borderId="0" xfId="0" applyFont="1" applyFill="1" applyBorder="1" applyAlignment="1" applyProtection="1">
      <alignment horizontal="left"/>
      <protection hidden="1"/>
    </xf>
    <xf numFmtId="0" fontId="6" fillId="29" borderId="42" xfId="0" applyFont="1" applyFill="1" applyBorder="1" applyAlignment="1" applyProtection="1">
      <alignment horizontal="left"/>
      <protection hidden="1"/>
    </xf>
    <xf numFmtId="0" fontId="2" fillId="0" borderId="36" xfId="0" applyFont="1" applyBorder="1" applyAlignment="1" applyProtection="1">
      <alignment horizontal="left" vertical="center"/>
      <protection hidden="1"/>
    </xf>
    <xf numFmtId="2" fontId="7" fillId="0" borderId="39" xfId="0" applyNumberFormat="1" applyFont="1" applyBorder="1" applyAlignment="1" applyProtection="1">
      <alignment horizontal="left" vertical="center"/>
      <protection hidden="1"/>
    </xf>
    <xf numFmtId="0" fontId="7" fillId="0" borderId="40" xfId="0" applyFont="1" applyBorder="1" applyAlignment="1" applyProtection="1">
      <alignment horizontal="left"/>
      <protection hidden="1"/>
    </xf>
    <xf numFmtId="0" fontId="2" fillId="0" borderId="38" xfId="68" applyFont="1" applyBorder="1" applyAlignment="1" applyProtection="1">
      <protection hidden="1"/>
    </xf>
    <xf numFmtId="0" fontId="2" fillId="0" borderId="0" xfId="68" applyFont="1" applyBorder="1" applyAlignment="1" applyProtection="1">
      <protection hidden="1"/>
    </xf>
    <xf numFmtId="1" fontId="2" fillId="0" borderId="0" xfId="68" applyNumberFormat="1" applyFont="1" applyFill="1" applyBorder="1" applyAlignment="1" applyProtection="1">
      <protection hidden="1"/>
    </xf>
    <xf numFmtId="49" fontId="2" fillId="0" borderId="0" xfId="68" applyNumberFormat="1" applyFont="1" applyFill="1" applyBorder="1" applyAlignment="1" applyProtection="1">
      <protection hidden="1"/>
    </xf>
    <xf numFmtId="0" fontId="2" fillId="0" borderId="42" xfId="68" applyFont="1" applyBorder="1" applyAlignment="1" applyProtection="1">
      <protection hidden="1"/>
    </xf>
    <xf numFmtId="0" fontId="1" fillId="0" borderId="42" xfId="68" applyFont="1" applyFill="1" applyBorder="1" applyAlignment="1" applyProtection="1">
      <alignment horizontal="centerContinuous"/>
    </xf>
    <xf numFmtId="0" fontId="6" fillId="23" borderId="57" xfId="68" applyFont="1" applyFill="1" applyBorder="1" applyAlignment="1" applyProtection="1">
      <alignment horizontal="centerContinuous" vertical="center"/>
    </xf>
    <xf numFmtId="0" fontId="4" fillId="0" borderId="42" xfId="68" applyFont="1" applyBorder="1" applyProtection="1"/>
    <xf numFmtId="0" fontId="4" fillId="0" borderId="38" xfId="0" applyFont="1" applyBorder="1" applyProtection="1"/>
    <xf numFmtId="0" fontId="4" fillId="0" borderId="42" xfId="0" applyFont="1" applyBorder="1" applyProtection="1"/>
    <xf numFmtId="0" fontId="2" fillId="0" borderId="56" xfId="0" applyFont="1" applyFill="1" applyBorder="1" applyProtection="1"/>
    <xf numFmtId="0" fontId="4" fillId="0" borderId="43" xfId="0" applyFont="1" applyFill="1" applyBorder="1" applyProtection="1"/>
    <xf numFmtId="0" fontId="7" fillId="0" borderId="38" xfId="0" applyFont="1" applyBorder="1" applyProtection="1"/>
    <xf numFmtId="0" fontId="22" fillId="0" borderId="38" xfId="0" applyFont="1" applyBorder="1" applyAlignment="1" applyProtection="1">
      <alignment horizontal="center" vertical="center"/>
    </xf>
    <xf numFmtId="0" fontId="22" fillId="0" borderId="38" xfId="0" applyFont="1" applyBorder="1" applyAlignment="1" applyProtection="1">
      <alignment horizontal="center"/>
    </xf>
    <xf numFmtId="0" fontId="4" fillId="29" borderId="42" xfId="0" applyFont="1" applyFill="1" applyBorder="1" applyProtection="1"/>
    <xf numFmtId="0" fontId="4" fillId="0" borderId="45" xfId="0" applyFont="1" applyBorder="1" applyProtection="1"/>
    <xf numFmtId="0" fontId="7" fillId="0" borderId="58" xfId="0" applyFont="1" applyBorder="1" applyProtection="1"/>
    <xf numFmtId="0" fontId="4" fillId="0" borderId="44" xfId="0" applyFont="1" applyBorder="1" applyProtection="1"/>
    <xf numFmtId="0" fontId="19" fillId="0" borderId="38" xfId="0" applyFont="1" applyBorder="1" applyAlignment="1" applyProtection="1">
      <alignment horizontal="left"/>
    </xf>
    <xf numFmtId="0" fontId="19" fillId="0" borderId="57" xfId="0" applyFont="1" applyBorder="1" applyAlignment="1" applyProtection="1">
      <alignment horizontal="left" vertical="center"/>
    </xf>
    <xf numFmtId="0" fontId="4" fillId="0" borderId="42" xfId="0" applyFont="1" applyBorder="1" applyAlignment="1" applyProtection="1"/>
    <xf numFmtId="0" fontId="19" fillId="0" borderId="38" xfId="0" applyFont="1" applyBorder="1" applyAlignment="1" applyProtection="1">
      <alignment horizontal="centerContinuous"/>
    </xf>
    <xf numFmtId="0" fontId="19" fillId="0" borderId="38" xfId="0" applyFont="1" applyBorder="1" applyAlignment="1" applyProtection="1"/>
    <xf numFmtId="0" fontId="19" fillId="0" borderId="42" xfId="0" applyFont="1" applyBorder="1" applyAlignment="1" applyProtection="1"/>
    <xf numFmtId="0" fontId="19" fillId="0" borderId="38" xfId="0" applyFont="1" applyBorder="1" applyProtection="1"/>
    <xf numFmtId="0" fontId="23" fillId="0" borderId="38" xfId="0" applyFont="1" applyBorder="1" applyProtection="1"/>
    <xf numFmtId="0" fontId="23" fillId="0" borderId="38" xfId="0" applyFont="1" applyBorder="1" applyAlignment="1" applyProtection="1">
      <alignment horizontal="center"/>
    </xf>
    <xf numFmtId="0" fontId="4" fillId="0" borderId="42" xfId="0" applyFont="1" applyBorder="1" applyAlignment="1" applyProtection="1">
      <alignment horizontal="centerContinuous" vertical="top"/>
    </xf>
    <xf numFmtId="0" fontId="23" fillId="0" borderId="38" xfId="0" applyFont="1" applyBorder="1" applyAlignment="1" applyProtection="1">
      <alignment horizontal="left"/>
    </xf>
    <xf numFmtId="0" fontId="12" fillId="0" borderId="42" xfId="0" applyFont="1" applyBorder="1" applyAlignment="1" applyProtection="1">
      <alignment horizontal="centerContinuous"/>
    </xf>
    <xf numFmtId="0" fontId="4" fillId="0" borderId="47" xfId="0" applyFont="1" applyBorder="1" applyAlignment="1" applyProtection="1">
      <alignment horizontal="centerContinuous"/>
    </xf>
    <xf numFmtId="0" fontId="4" fillId="0" borderId="5" xfId="0" applyFont="1" applyBorder="1" applyAlignment="1" applyProtection="1">
      <alignment horizontal="centerContinuous"/>
    </xf>
    <xf numFmtId="0" fontId="4" fillId="0" borderId="46" xfId="0" applyFont="1" applyBorder="1" applyAlignment="1" applyProtection="1">
      <alignment horizontal="centerContinuous"/>
    </xf>
    <xf numFmtId="0" fontId="4" fillId="0" borderId="54" xfId="68" applyFont="1" applyFill="1" applyBorder="1" applyAlignment="1" applyProtection="1">
      <alignment horizontal="centerContinuous"/>
    </xf>
    <xf numFmtId="44" fontId="4" fillId="27" borderId="43" xfId="38" applyFont="1" applyFill="1" applyBorder="1" applyAlignment="1" applyProtection="1">
      <alignment horizontal="right"/>
      <protection locked="0"/>
    </xf>
    <xf numFmtId="44" fontId="4" fillId="27" borderId="44" xfId="38" applyFont="1" applyFill="1" applyBorder="1" applyAlignment="1" applyProtection="1">
      <alignment horizontal="right"/>
      <protection locked="0"/>
    </xf>
    <xf numFmtId="0" fontId="4" fillId="0" borderId="35" xfId="68" applyFont="1" applyFill="1" applyBorder="1" applyAlignment="1" applyProtection="1">
      <alignment horizontal="right"/>
    </xf>
    <xf numFmtId="0" fontId="53" fillId="0" borderId="35" xfId="68" applyFont="1" applyFill="1" applyBorder="1" applyAlignment="1" applyProtection="1"/>
    <xf numFmtId="0" fontId="4" fillId="0" borderId="35" xfId="61" applyFont="1" applyFill="1" applyBorder="1" applyAlignment="1" applyProtection="1"/>
    <xf numFmtId="0" fontId="4" fillId="0" borderId="35" xfId="68" applyFont="1" applyFill="1" applyBorder="1" applyAlignment="1" applyProtection="1"/>
    <xf numFmtId="0" fontId="4" fillId="0" borderId="35" xfId="68" applyFont="1" applyBorder="1" applyAlignment="1" applyProtection="1"/>
    <xf numFmtId="0" fontId="4" fillId="0" borderId="54" xfId="68" applyFont="1" applyFill="1" applyBorder="1" applyAlignment="1" applyProtection="1">
      <alignment horizontal="left"/>
    </xf>
    <xf numFmtId="0" fontId="4" fillId="0" borderId="42" xfId="68" applyFont="1" applyBorder="1" applyAlignment="1" applyProtection="1">
      <alignment horizontal="left"/>
    </xf>
    <xf numFmtId="0" fontId="1" fillId="0" borderId="0" xfId="0" applyFont="1" applyBorder="1" applyProtection="1"/>
    <xf numFmtId="0" fontId="2" fillId="0" borderId="58" xfId="0" applyFont="1" applyFill="1" applyBorder="1" applyProtection="1"/>
    <xf numFmtId="0" fontId="4" fillId="0" borderId="20" xfId="0" applyFont="1" applyFill="1" applyBorder="1" applyProtection="1"/>
    <xf numFmtId="0" fontId="4" fillId="0" borderId="0" xfId="0" applyFont="1" applyFill="1" applyBorder="1" applyProtection="1"/>
    <xf numFmtId="0" fontId="4" fillId="0" borderId="44" xfId="0" applyFont="1" applyFill="1" applyBorder="1" applyProtection="1"/>
    <xf numFmtId="0" fontId="6" fillId="0" borderId="57" xfId="0" applyFont="1" applyBorder="1" applyAlignment="1" applyProtection="1">
      <alignment horizontal="right" vertical="top"/>
    </xf>
    <xf numFmtId="0" fontId="0" fillId="31" borderId="0" xfId="0" applyFill="1" applyBorder="1" applyProtection="1"/>
    <xf numFmtId="0" fontId="4" fillId="31" borderId="0" xfId="0" applyFont="1" applyFill="1" applyBorder="1" applyProtection="1"/>
    <xf numFmtId="44" fontId="19" fillId="31" borderId="59" xfId="38" applyFont="1" applyFill="1" applyBorder="1" applyProtection="1"/>
    <xf numFmtId="10" fontId="59" fillId="0" borderId="51" xfId="61" applyNumberFormat="1" applyFont="1" applyFill="1" applyBorder="1" applyProtection="1"/>
    <xf numFmtId="10" fontId="59" fillId="0" borderId="54" xfId="61" applyNumberFormat="1" applyFont="1" applyFill="1" applyBorder="1" applyProtection="1"/>
    <xf numFmtId="38" fontId="19" fillId="0" borderId="42" xfId="61" applyNumberFormat="1" applyFont="1" applyFill="1" applyBorder="1" applyProtection="1"/>
    <xf numFmtId="0" fontId="55" fillId="0" borderId="47" xfId="61" applyFont="1" applyFill="1" applyBorder="1" applyProtection="1"/>
    <xf numFmtId="0" fontId="54" fillId="0" borderId="5" xfId="67" applyFont="1" applyFill="1" applyBorder="1" applyAlignment="1" applyProtection="1">
      <alignment horizontal="left" wrapText="1"/>
    </xf>
    <xf numFmtId="0" fontId="7" fillId="0" borderId="5" xfId="61" applyFont="1" applyFill="1" applyBorder="1" applyAlignment="1" applyProtection="1">
      <alignment horizontal="center"/>
    </xf>
    <xf numFmtId="0" fontId="7" fillId="0" borderId="5" xfId="61" applyFont="1" applyFill="1" applyBorder="1" applyProtection="1"/>
    <xf numFmtId="0" fontId="7" fillId="0" borderId="46" xfId="61" applyFont="1" applyFill="1" applyBorder="1" applyProtection="1"/>
    <xf numFmtId="0" fontId="2" fillId="33" borderId="36" xfId="0" applyFont="1" applyFill="1" applyBorder="1" applyAlignment="1" applyProtection="1">
      <alignment horizontal="left"/>
      <protection hidden="1"/>
    </xf>
    <xf numFmtId="0" fontId="2" fillId="33" borderId="9" xfId="0" applyFont="1" applyFill="1" applyBorder="1" applyAlignment="1" applyProtection="1">
      <alignment horizontal="left"/>
      <protection hidden="1"/>
    </xf>
    <xf numFmtId="0" fontId="6" fillId="0" borderId="38" xfId="0" applyFont="1" applyBorder="1" applyAlignment="1" applyProtection="1">
      <alignment horizontal="left"/>
    </xf>
    <xf numFmtId="0" fontId="6" fillId="0" borderId="50" xfId="0" applyFont="1" applyBorder="1" applyAlignment="1" applyProtection="1">
      <alignment horizontal="left"/>
    </xf>
    <xf numFmtId="0" fontId="6" fillId="34" borderId="50" xfId="0" applyFont="1" applyFill="1" applyBorder="1" applyAlignment="1" applyProtection="1">
      <alignment horizontal="left"/>
    </xf>
    <xf numFmtId="0" fontId="6" fillId="23" borderId="38" xfId="0" applyFont="1" applyFill="1" applyBorder="1" applyAlignment="1" applyProtection="1"/>
    <xf numFmtId="0" fontId="6" fillId="0" borderId="0" xfId="0" applyFont="1" applyFill="1" applyBorder="1" applyAlignment="1" applyProtection="1">
      <alignment horizontal="left"/>
    </xf>
    <xf numFmtId="0" fontId="0" fillId="0" borderId="38" xfId="0" applyBorder="1" applyProtection="1"/>
    <xf numFmtId="0" fontId="0" fillId="0" borderId="0" xfId="0" applyBorder="1" applyProtection="1"/>
    <xf numFmtId="0" fontId="0" fillId="0" borderId="0" xfId="0" applyProtection="1"/>
    <xf numFmtId="0" fontId="0" fillId="0" borderId="47" xfId="0" applyBorder="1" applyProtection="1"/>
    <xf numFmtId="0" fontId="0" fillId="0" borderId="5" xfId="0" applyBorder="1" applyProtection="1"/>
    <xf numFmtId="0" fontId="1" fillId="0" borderId="0" xfId="0" applyFont="1" applyProtection="1"/>
    <xf numFmtId="0" fontId="0" fillId="0" borderId="0" xfId="0" applyAlignment="1" applyProtection="1"/>
    <xf numFmtId="0" fontId="1" fillId="23" borderId="15" xfId="0" applyFont="1" applyFill="1" applyBorder="1" applyAlignment="1" applyProtection="1">
      <alignment horizontal="centerContinuous"/>
    </xf>
    <xf numFmtId="0" fontId="1" fillId="23" borderId="45" xfId="0" applyFont="1" applyFill="1" applyBorder="1" applyAlignment="1" applyProtection="1">
      <alignment horizontal="centerContinuous"/>
    </xf>
    <xf numFmtId="0" fontId="0" fillId="0" borderId="53" xfId="0" applyBorder="1" applyProtection="1"/>
    <xf numFmtId="0" fontId="0" fillId="0" borderId="35" xfId="0" applyBorder="1" applyProtection="1"/>
    <xf numFmtId="0" fontId="0" fillId="0" borderId="54" xfId="0" applyBorder="1" applyProtection="1"/>
    <xf numFmtId="0" fontId="1" fillId="0" borderId="53" xfId="0" applyFont="1" applyBorder="1" applyAlignment="1" applyProtection="1">
      <alignment vertical="top" wrapText="1"/>
    </xf>
    <xf numFmtId="0" fontId="1" fillId="0" borderId="38" xfId="0" applyFont="1" applyBorder="1" applyAlignment="1" applyProtection="1">
      <alignment vertical="top" wrapText="1"/>
    </xf>
    <xf numFmtId="0" fontId="1" fillId="0" borderId="38" xfId="65" applyFont="1" applyBorder="1" applyAlignment="1" applyProtection="1">
      <alignment vertical="top"/>
    </xf>
    <xf numFmtId="0" fontId="1" fillId="0" borderId="0" xfId="65" applyFont="1" applyBorder="1" applyAlignment="1" applyProtection="1">
      <alignment horizontal="left"/>
    </xf>
    <xf numFmtId="0" fontId="1" fillId="0" borderId="0" xfId="65" applyFont="1" applyBorder="1" applyAlignment="1" applyProtection="1"/>
    <xf numFmtId="0" fontId="1" fillId="0" borderId="42" xfId="65" applyFont="1" applyBorder="1" applyAlignment="1" applyProtection="1"/>
    <xf numFmtId="0" fontId="1" fillId="0" borderId="47" xfId="65" applyBorder="1" applyProtection="1"/>
    <xf numFmtId="169" fontId="6" fillId="23" borderId="4" xfId="61" applyNumberFormat="1" applyFont="1" applyFill="1" applyBorder="1" applyAlignment="1" applyProtection="1">
      <alignment horizontal="centerContinuous" vertical="center" wrapText="1"/>
    </xf>
    <xf numFmtId="0" fontId="50" fillId="23" borderId="16" xfId="61" applyFont="1" applyFill="1" applyBorder="1" applyAlignment="1" applyProtection="1">
      <alignment horizontal="centerContinuous" vertical="center"/>
    </xf>
    <xf numFmtId="0" fontId="50" fillId="23" borderId="19" xfId="61" applyFont="1" applyFill="1" applyBorder="1" applyAlignment="1" applyProtection="1">
      <alignment horizontal="centerContinuous" vertical="center"/>
    </xf>
    <xf numFmtId="0" fontId="4" fillId="0" borderId="0" xfId="61" applyFont="1" applyProtection="1"/>
    <xf numFmtId="44" fontId="19" fillId="0" borderId="39" xfId="38" applyFont="1" applyFill="1" applyBorder="1" applyProtection="1"/>
    <xf numFmtId="44" fontId="19" fillId="23" borderId="39" xfId="38" applyFont="1" applyFill="1" applyBorder="1" applyProtection="1"/>
    <xf numFmtId="44" fontId="19" fillId="0" borderId="37" xfId="38" applyFont="1" applyFill="1" applyBorder="1" applyProtection="1"/>
    <xf numFmtId="44" fontId="19" fillId="0" borderId="49" xfId="38" applyFont="1" applyFill="1" applyBorder="1" applyProtection="1"/>
    <xf numFmtId="38" fontId="19" fillId="31" borderId="39" xfId="31" applyNumberFormat="1" applyFont="1" applyFill="1" applyBorder="1" applyProtection="1"/>
    <xf numFmtId="9" fontId="19" fillId="23" borderId="39" xfId="61" applyNumberFormat="1" applyFont="1" applyFill="1" applyBorder="1" applyProtection="1"/>
    <xf numFmtId="38" fontId="19" fillId="31" borderId="61" xfId="31" applyNumberFormat="1" applyFont="1" applyFill="1" applyBorder="1" applyProtection="1"/>
    <xf numFmtId="0" fontId="4" fillId="0" borderId="38" xfId="61" applyFont="1" applyBorder="1" applyProtection="1"/>
    <xf numFmtId="0" fontId="4" fillId="0" borderId="0" xfId="61" applyFont="1" applyBorder="1" applyProtection="1"/>
    <xf numFmtId="0" fontId="4" fillId="0" borderId="42" xfId="61" applyFont="1" applyBorder="1" applyProtection="1"/>
    <xf numFmtId="169" fontId="6" fillId="23" borderId="56" xfId="61" applyNumberFormat="1" applyFont="1" applyFill="1" applyBorder="1" applyAlignment="1" applyProtection="1">
      <alignment horizontal="centerContinuous" vertical="center" wrapText="1"/>
    </xf>
    <xf numFmtId="0" fontId="50" fillId="23" borderId="43" xfId="61" applyFont="1" applyFill="1" applyBorder="1" applyAlignment="1" applyProtection="1">
      <alignment horizontal="centerContinuous" vertical="center"/>
    </xf>
    <xf numFmtId="0" fontId="2" fillId="23" borderId="56" xfId="61" applyFont="1" applyFill="1" applyBorder="1" applyAlignment="1" applyProtection="1">
      <alignment horizontal="center"/>
    </xf>
    <xf numFmtId="0" fontId="2" fillId="23" borderId="16" xfId="61" applyFont="1" applyFill="1" applyBorder="1" applyAlignment="1" applyProtection="1">
      <alignment horizontal="center"/>
    </xf>
    <xf numFmtId="0" fontId="2" fillId="23" borderId="9" xfId="61" applyFont="1" applyFill="1" applyBorder="1" applyAlignment="1" applyProtection="1">
      <alignment horizontal="center"/>
    </xf>
    <xf numFmtId="0" fontId="2" fillId="23" borderId="48" xfId="61" applyFont="1" applyFill="1" applyBorder="1" applyAlignment="1" applyProtection="1">
      <alignment horizontal="centerContinuous"/>
    </xf>
    <xf numFmtId="0" fontId="4" fillId="0" borderId="0" xfId="61" applyFont="1" applyAlignment="1" applyProtection="1">
      <alignment horizontal="center"/>
    </xf>
    <xf numFmtId="0" fontId="19" fillId="0" borderId="38" xfId="61" applyFont="1" applyBorder="1" applyProtection="1"/>
    <xf numFmtId="0" fontId="19" fillId="0" borderId="0" xfId="61" applyFont="1" applyBorder="1" applyProtection="1"/>
    <xf numFmtId="0" fontId="51" fillId="0" borderId="0" xfId="61" applyFont="1" applyBorder="1" applyAlignment="1" applyProtection="1">
      <alignment horizontal="center"/>
    </xf>
    <xf numFmtId="0" fontId="19" fillId="0" borderId="18" xfId="61" applyFont="1" applyBorder="1" applyProtection="1"/>
    <xf numFmtId="0" fontId="51" fillId="0" borderId="62" xfId="61" applyFont="1" applyBorder="1" applyAlignment="1" applyProtection="1">
      <alignment horizontal="center"/>
    </xf>
    <xf numFmtId="0" fontId="51" fillId="0" borderId="60" xfId="61" applyFont="1" applyBorder="1" applyAlignment="1" applyProtection="1">
      <alignment horizontal="center"/>
    </xf>
    <xf numFmtId="0" fontId="51" fillId="0" borderId="45" xfId="61" applyFont="1" applyBorder="1" applyAlignment="1" applyProtection="1">
      <alignment horizontal="centerContinuous"/>
    </xf>
    <xf numFmtId="0" fontId="51" fillId="0" borderId="42" xfId="61" applyFont="1" applyBorder="1" applyAlignment="1" applyProtection="1">
      <alignment horizontal="centerContinuous"/>
    </xf>
    <xf numFmtId="0" fontId="51" fillId="0" borderId="57" xfId="61" applyFont="1" applyBorder="1" applyAlignment="1" applyProtection="1"/>
    <xf numFmtId="0" fontId="4" fillId="0" borderId="15" xfId="61" applyFont="1" applyBorder="1" applyAlignment="1" applyProtection="1">
      <alignment horizontal="center" vertical="center"/>
    </xf>
    <xf numFmtId="0" fontId="2" fillId="0" borderId="15" xfId="61" applyFont="1" applyBorder="1" applyAlignment="1" applyProtection="1"/>
    <xf numFmtId="0" fontId="52" fillId="0" borderId="15" xfId="61" applyFont="1" applyBorder="1" applyProtection="1"/>
    <xf numFmtId="0" fontId="52" fillId="0" borderId="4" xfId="61" applyFont="1" applyBorder="1" applyProtection="1"/>
    <xf numFmtId="38" fontId="2" fillId="31" borderId="48" xfId="61" applyNumberFormat="1" applyFont="1" applyFill="1" applyBorder="1" applyProtection="1"/>
    <xf numFmtId="0" fontId="52" fillId="0" borderId="0" xfId="61" applyFont="1" applyProtection="1"/>
    <xf numFmtId="0" fontId="4" fillId="0" borderId="42" xfId="61" applyFont="1" applyBorder="1" applyAlignment="1" applyProtection="1">
      <alignment horizontal="left"/>
    </xf>
    <xf numFmtId="0" fontId="2" fillId="0" borderId="38" xfId="66" applyFont="1" applyFill="1" applyBorder="1" applyProtection="1"/>
    <xf numFmtId="0" fontId="4" fillId="0" borderId="0" xfId="61" applyFont="1" applyBorder="1" applyAlignment="1" applyProtection="1">
      <alignment horizontal="left"/>
    </xf>
    <xf numFmtId="49" fontId="4" fillId="0" borderId="0" xfId="61" applyNumberFormat="1" applyFont="1" applyBorder="1" applyAlignment="1" applyProtection="1">
      <alignment horizontal="right"/>
    </xf>
    <xf numFmtId="38" fontId="4" fillId="0" borderId="0" xfId="61" applyNumberFormat="1" applyFont="1" applyBorder="1" applyAlignment="1" applyProtection="1">
      <alignment horizontal="right"/>
    </xf>
    <xf numFmtId="0" fontId="15" fillId="0" borderId="0" xfId="0" applyFont="1" applyBorder="1" applyProtection="1"/>
    <xf numFmtId="0" fontId="15" fillId="0" borderId="0" xfId="0" applyFont="1" applyProtection="1"/>
    <xf numFmtId="0" fontId="6" fillId="0" borderId="0" xfId="0" applyFont="1" applyBorder="1" applyAlignment="1" applyProtection="1">
      <alignment horizontal="left"/>
    </xf>
    <xf numFmtId="0" fontId="14" fillId="0" borderId="38"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5" fillId="0" borderId="42" xfId="0" applyFont="1" applyBorder="1" applyProtection="1"/>
    <xf numFmtId="0" fontId="15" fillId="0" borderId="0" xfId="0" applyFont="1" applyAlignment="1" applyProtection="1">
      <alignment horizontal="center"/>
    </xf>
    <xf numFmtId="0" fontId="6" fillId="0" borderId="38" xfId="0" applyFont="1" applyBorder="1" applyAlignment="1" applyProtection="1">
      <alignment horizontal="right"/>
    </xf>
    <xf numFmtId="0" fontId="0" fillId="0" borderId="0" xfId="0" applyFill="1" applyBorder="1" applyAlignment="1" applyProtection="1">
      <alignment horizontal="left"/>
    </xf>
    <xf numFmtId="0" fontId="0" fillId="0" borderId="42" xfId="0" applyFill="1" applyBorder="1" applyAlignment="1" applyProtection="1">
      <alignment horizontal="left"/>
    </xf>
    <xf numFmtId="14" fontId="6" fillId="0" borderId="0" xfId="0" applyNumberFormat="1" applyFont="1" applyBorder="1" applyAlignment="1" applyProtection="1">
      <alignment horizontal="right"/>
    </xf>
    <xf numFmtId="0" fontId="6" fillId="23" borderId="0" xfId="0" applyFont="1" applyFill="1" applyBorder="1" applyAlignment="1" applyProtection="1"/>
    <xf numFmtId="0" fontId="0" fillId="23" borderId="0" xfId="0" applyFill="1" applyBorder="1" applyAlignment="1" applyProtection="1">
      <alignment horizontal="left"/>
    </xf>
    <xf numFmtId="0" fontId="0" fillId="23" borderId="42" xfId="0" applyFill="1" applyBorder="1" applyAlignment="1" applyProtection="1">
      <alignment horizontal="left"/>
    </xf>
    <xf numFmtId="0" fontId="6" fillId="0" borderId="47" xfId="0" applyFont="1" applyBorder="1" applyAlignment="1" applyProtection="1">
      <alignment horizontal="left"/>
    </xf>
    <xf numFmtId="0" fontId="4" fillId="27" borderId="20" xfId="0" applyFont="1" applyFill="1" applyBorder="1" applyProtection="1">
      <protection locked="0"/>
    </xf>
    <xf numFmtId="0" fontId="4" fillId="27" borderId="44" xfId="0" applyFont="1" applyFill="1" applyBorder="1" applyProtection="1">
      <protection locked="0"/>
    </xf>
    <xf numFmtId="0" fontId="19" fillId="27" borderId="64" xfId="61" applyFont="1" applyFill="1" applyBorder="1" applyProtection="1">
      <protection locked="0"/>
    </xf>
    <xf numFmtId="0" fontId="19" fillId="27" borderId="65" xfId="67" applyFont="1" applyFill="1" applyBorder="1" applyAlignment="1" applyProtection="1">
      <alignment horizontal="left" wrapText="1"/>
      <protection locked="0"/>
    </xf>
    <xf numFmtId="0" fontId="19" fillId="27" borderId="59" xfId="61" applyFont="1" applyFill="1" applyBorder="1" applyAlignment="1" applyProtection="1">
      <alignment horizontal="center"/>
      <protection locked="0"/>
    </xf>
    <xf numFmtId="44" fontId="19" fillId="27" borderId="64" xfId="38" applyFont="1" applyFill="1" applyBorder="1" applyProtection="1">
      <protection locked="0"/>
    </xf>
    <xf numFmtId="44" fontId="19" fillId="27" borderId="65" xfId="38" applyFont="1" applyFill="1" applyBorder="1" applyProtection="1">
      <protection locked="0"/>
    </xf>
    <xf numFmtId="44" fontId="19" fillId="27" borderId="59" xfId="38" applyFont="1" applyFill="1" applyBorder="1" applyProtection="1">
      <protection locked="0"/>
    </xf>
    <xf numFmtId="44" fontId="19" fillId="27" borderId="64" xfId="38" applyFont="1" applyFill="1" applyBorder="1" applyAlignment="1" applyProtection="1">
      <alignment horizontal="center"/>
      <protection locked="0"/>
    </xf>
    <xf numFmtId="44" fontId="19" fillId="27" borderId="27" xfId="38" applyFont="1" applyFill="1" applyBorder="1" applyProtection="1">
      <protection locked="0"/>
    </xf>
    <xf numFmtId="44" fontId="19" fillId="27" borderId="30" xfId="38" applyFont="1" applyFill="1" applyBorder="1" applyProtection="1">
      <protection locked="0"/>
    </xf>
    <xf numFmtId="44" fontId="19" fillId="27" borderId="31" xfId="38" applyFont="1" applyFill="1" applyBorder="1" applyProtection="1">
      <protection locked="0"/>
    </xf>
    <xf numFmtId="0" fontId="19" fillId="27" borderId="9" xfId="0" applyFont="1" applyFill="1" applyBorder="1" applyAlignment="1" applyProtection="1">
      <protection locked="0"/>
    </xf>
    <xf numFmtId="43" fontId="2" fillId="27" borderId="48" xfId="30" applyFont="1" applyFill="1" applyBorder="1" applyAlignment="1" applyProtection="1">
      <protection locked="0"/>
    </xf>
    <xf numFmtId="39" fontId="2" fillId="29" borderId="48" xfId="31" applyNumberFormat="1" applyFont="1" applyFill="1" applyBorder="1" applyAlignment="1" applyProtection="1">
      <protection hidden="1"/>
    </xf>
    <xf numFmtId="0" fontId="15" fillId="0" borderId="0" xfId="0" applyFont="1" applyFill="1" applyProtection="1"/>
    <xf numFmtId="0" fontId="2" fillId="0" borderId="53" xfId="68" applyNumberFormat="1" applyFont="1" applyBorder="1" applyAlignment="1" applyProtection="1"/>
    <xf numFmtId="0" fontId="2" fillId="0" borderId="35" xfId="68" applyNumberFormat="1" applyFont="1" applyFill="1" applyBorder="1" applyAlignment="1" applyProtection="1">
      <alignment horizontal="centerContinuous"/>
    </xf>
    <xf numFmtId="0" fontId="4" fillId="0" borderId="35" xfId="68" applyNumberFormat="1" applyFont="1" applyBorder="1" applyAlignment="1" applyProtection="1">
      <alignment horizontal="centerContinuous"/>
    </xf>
    <xf numFmtId="0" fontId="4" fillId="0" borderId="35" xfId="68" applyNumberFormat="1" applyFont="1" applyFill="1" applyBorder="1" applyAlignment="1" applyProtection="1">
      <alignment horizontal="centerContinuous"/>
    </xf>
    <xf numFmtId="0" fontId="4" fillId="0" borderId="35" xfId="68" applyNumberFormat="1" applyFont="1" applyBorder="1" applyProtection="1"/>
    <xf numFmtId="0" fontId="5" fillId="0" borderId="54" xfId="68" applyNumberFormat="1" applyFont="1" applyFill="1" applyBorder="1" applyAlignment="1" applyProtection="1">
      <alignment horizontal="right"/>
    </xf>
    <xf numFmtId="0" fontId="4" fillId="0" borderId="0" xfId="68" applyNumberFormat="1" applyFont="1" applyProtection="1"/>
    <xf numFmtId="0" fontId="2" fillId="0" borderId="38" xfId="68" applyNumberFormat="1" applyFont="1" applyBorder="1" applyAlignment="1" applyProtection="1"/>
    <xf numFmtId="0" fontId="2" fillId="0" borderId="0" xfId="68" applyNumberFormat="1" applyFont="1" applyFill="1" applyBorder="1" applyAlignment="1" applyProtection="1">
      <alignment horizontal="centerContinuous"/>
    </xf>
    <xf numFmtId="0" fontId="4" fillId="0" borderId="0" xfId="68" applyNumberFormat="1" applyFont="1" applyFill="1" applyBorder="1" applyAlignment="1" applyProtection="1">
      <alignment horizontal="centerContinuous"/>
    </xf>
    <xf numFmtId="0" fontId="4" fillId="0" borderId="42" xfId="68" applyNumberFormat="1" applyFont="1" applyFill="1" applyBorder="1" applyAlignment="1" applyProtection="1">
      <alignment horizontal="centerContinuous"/>
    </xf>
    <xf numFmtId="0" fontId="4" fillId="27" borderId="0" xfId="68" applyNumberFormat="1" applyFont="1" applyFill="1" applyBorder="1" applyAlignment="1" applyProtection="1">
      <alignment horizontal="centerContinuous"/>
    </xf>
    <xf numFmtId="0" fontId="4" fillId="0" borderId="0" xfId="68" applyNumberFormat="1" applyFont="1" applyFill="1" applyProtection="1"/>
    <xf numFmtId="0" fontId="4" fillId="0" borderId="38" xfId="68" applyNumberFormat="1" applyFont="1" applyFill="1" applyBorder="1" applyAlignment="1" applyProtection="1">
      <alignment horizontal="left"/>
    </xf>
    <xf numFmtId="0" fontId="4" fillId="0" borderId="0" xfId="68" applyNumberFormat="1" applyFont="1" applyFill="1" applyBorder="1" applyAlignment="1" applyProtection="1">
      <alignment horizontal="right"/>
    </xf>
    <xf numFmtId="0" fontId="4" fillId="0" borderId="0" xfId="68" applyNumberFormat="1" applyFont="1" applyFill="1" applyBorder="1" applyAlignment="1" applyProtection="1">
      <alignment horizontal="left"/>
    </xf>
    <xf numFmtId="0" fontId="6" fillId="0" borderId="38" xfId="68" applyNumberFormat="1" applyFont="1" applyFill="1" applyBorder="1" applyAlignment="1" applyProtection="1">
      <alignment horizontal="left"/>
    </xf>
    <xf numFmtId="0" fontId="7" fillId="0" borderId="0" xfId="68" applyNumberFormat="1" applyFont="1" applyFill="1" applyBorder="1" applyAlignment="1" applyProtection="1">
      <alignment horizontal="centerContinuous"/>
    </xf>
    <xf numFmtId="0" fontId="6" fillId="0" borderId="0" xfId="68" applyNumberFormat="1" applyFont="1" applyFill="1" applyBorder="1" applyAlignment="1" applyProtection="1">
      <alignment vertical="center"/>
    </xf>
    <xf numFmtId="0" fontId="7" fillId="0" borderId="42" xfId="68" applyNumberFormat="1" applyFont="1" applyFill="1" applyBorder="1" applyAlignment="1" applyProtection="1">
      <alignment horizontal="centerContinuous"/>
    </xf>
    <xf numFmtId="0" fontId="6" fillId="23" borderId="56" xfId="68" applyNumberFormat="1" applyFont="1" applyFill="1" applyBorder="1" applyAlignment="1" applyProtection="1">
      <alignment horizontal="centerContinuous" vertical="center"/>
    </xf>
    <xf numFmtId="0" fontId="4" fillId="0" borderId="42" xfId="66" applyNumberFormat="1" applyFont="1" applyFill="1" applyBorder="1" applyAlignment="1" applyProtection="1">
      <alignment horizontal="centerContinuous"/>
    </xf>
    <xf numFmtId="0" fontId="4" fillId="27" borderId="20" xfId="30" applyNumberFormat="1" applyFont="1" applyFill="1" applyBorder="1" applyAlignment="1" applyProtection="1">
      <alignment horizontal="right"/>
      <protection locked="0"/>
    </xf>
    <xf numFmtId="0" fontId="4" fillId="0" borderId="42" xfId="66" applyNumberFormat="1" applyFont="1" applyFill="1" applyBorder="1" applyAlignment="1" applyProtection="1">
      <alignment horizontal="right"/>
    </xf>
    <xf numFmtId="0" fontId="4" fillId="0" borderId="44" xfId="66" applyNumberFormat="1" applyFont="1" applyFill="1" applyBorder="1" applyAlignment="1" applyProtection="1">
      <alignment horizontal="right"/>
    </xf>
    <xf numFmtId="0" fontId="4" fillId="27" borderId="20" xfId="66" applyNumberFormat="1" applyFont="1" applyFill="1" applyBorder="1" applyAlignment="1" applyProtection="1">
      <alignment horizontal="right"/>
      <protection locked="0"/>
    </xf>
    <xf numFmtId="0" fontId="4" fillId="27" borderId="44" xfId="66" applyNumberFormat="1" applyFont="1" applyFill="1" applyBorder="1" applyAlignment="1" applyProtection="1">
      <alignment horizontal="right"/>
      <protection locked="0"/>
    </xf>
    <xf numFmtId="0" fontId="4" fillId="0" borderId="42" xfId="66" applyNumberFormat="1" applyFont="1" applyFill="1" applyBorder="1" applyAlignment="1" applyProtection="1"/>
    <xf numFmtId="0" fontId="4" fillId="0" borderId="42" xfId="66" applyNumberFormat="1" applyFont="1" applyFill="1" applyBorder="1" applyProtection="1"/>
    <xf numFmtId="0" fontId="4" fillId="29" borderId="44" xfId="66" applyNumberFormat="1" applyFont="1" applyFill="1" applyBorder="1" applyAlignment="1" applyProtection="1">
      <alignment horizontal="right"/>
    </xf>
    <xf numFmtId="0" fontId="1" fillId="27" borderId="44" xfId="66" applyNumberFormat="1" applyFont="1" applyFill="1" applyBorder="1" applyAlignment="1" applyProtection="1">
      <alignment horizontal="right"/>
      <protection locked="0"/>
    </xf>
    <xf numFmtId="0" fontId="4" fillId="0" borderId="46" xfId="66" applyNumberFormat="1" applyFont="1" applyFill="1" applyBorder="1" applyProtection="1"/>
    <xf numFmtId="0" fontId="4" fillId="0" borderId="43" xfId="66" applyNumberFormat="1" applyFont="1" applyFill="1" applyBorder="1" applyProtection="1"/>
    <xf numFmtId="0" fontId="4" fillId="0" borderId="44" xfId="66" applyNumberFormat="1" applyFont="1" applyFill="1" applyBorder="1" applyProtection="1"/>
    <xf numFmtId="0" fontId="65" fillId="28" borderId="56" xfId="66" applyNumberFormat="1" applyFont="1" applyFill="1" applyBorder="1" applyProtection="1"/>
    <xf numFmtId="0" fontId="65" fillId="28" borderId="16" xfId="66" applyNumberFormat="1" applyFont="1" applyFill="1" applyBorder="1" applyProtection="1"/>
    <xf numFmtId="0" fontId="4" fillId="28" borderId="16" xfId="66" applyNumberFormat="1" applyFont="1" applyFill="1" applyBorder="1" applyProtection="1"/>
    <xf numFmtId="0" fontId="4" fillId="28" borderId="43" xfId="66" applyNumberFormat="1" applyFont="1" applyFill="1" applyBorder="1" applyProtection="1"/>
    <xf numFmtId="0" fontId="4" fillId="0" borderId="0" xfId="66" applyNumberFormat="1" applyFont="1" applyFill="1" applyBorder="1" applyProtection="1"/>
    <xf numFmtId="0" fontId="4" fillId="0" borderId="15" xfId="66" applyNumberFormat="1" applyFont="1" applyFill="1" applyBorder="1" applyAlignment="1" applyProtection="1"/>
    <xf numFmtId="0" fontId="66" fillId="28" borderId="53" xfId="66" applyNumberFormat="1" applyFont="1" applyFill="1" applyBorder="1" applyProtection="1"/>
    <xf numFmtId="0" fontId="65" fillId="28" borderId="35" xfId="66" applyNumberFormat="1" applyFont="1" applyFill="1" applyBorder="1" applyProtection="1"/>
    <xf numFmtId="0" fontId="4" fillId="28" borderId="35" xfId="66" applyNumberFormat="1" applyFont="1" applyFill="1" applyBorder="1" applyProtection="1"/>
    <xf numFmtId="0" fontId="4" fillId="28" borderId="54" xfId="66" applyNumberFormat="1" applyFont="1" applyFill="1" applyBorder="1" applyProtection="1"/>
    <xf numFmtId="0" fontId="4" fillId="0" borderId="0" xfId="66" applyNumberFormat="1" applyFont="1" applyFill="1" applyProtection="1"/>
    <xf numFmtId="0" fontId="8" fillId="0" borderId="56" xfId="0" applyFont="1" applyFill="1" applyBorder="1" applyProtection="1"/>
    <xf numFmtId="0" fontId="4" fillId="0" borderId="35" xfId="68" applyFont="1" applyFill="1" applyBorder="1" applyAlignment="1" applyProtection="1">
      <alignment horizontal="left"/>
    </xf>
    <xf numFmtId="49" fontId="24" fillId="0" borderId="35" xfId="68" applyNumberFormat="1" applyFont="1" applyFill="1" applyBorder="1" applyAlignment="1" applyProtection="1"/>
    <xf numFmtId="0" fontId="1" fillId="0" borderId="38" xfId="0" applyFont="1" applyBorder="1" applyProtection="1"/>
    <xf numFmtId="0" fontId="6" fillId="0" borderId="38" xfId="0" applyFont="1" applyBorder="1" applyAlignment="1" applyProtection="1">
      <alignment horizontal="centerContinuous"/>
    </xf>
    <xf numFmtId="0" fontId="4" fillId="0" borderId="42" xfId="0" applyFont="1" applyBorder="1" applyAlignment="1" applyProtection="1">
      <alignment horizontal="centerContinuous"/>
    </xf>
    <xf numFmtId="0" fontId="19" fillId="0" borderId="38" xfId="0" applyFont="1" applyBorder="1" applyAlignment="1" applyProtection="1">
      <alignment horizontal="center" vertical="top" wrapText="1"/>
    </xf>
    <xf numFmtId="0" fontId="19" fillId="0" borderId="38" xfId="0" applyFont="1" applyBorder="1" applyAlignment="1" applyProtection="1">
      <alignment horizontal="centerContinuous" vertical="top"/>
    </xf>
    <xf numFmtId="0" fontId="19" fillId="0" borderId="38" xfId="0" applyFont="1" applyBorder="1" applyAlignment="1" applyProtection="1">
      <alignment vertical="top"/>
    </xf>
    <xf numFmtId="164" fontId="4" fillId="0" borderId="38" xfId="0" applyNumberFormat="1" applyFont="1" applyBorder="1" applyAlignment="1" applyProtection="1">
      <alignment horizontal="center" vertical="top"/>
    </xf>
    <xf numFmtId="0" fontId="19" fillId="0" borderId="57" xfId="0" applyFont="1" applyBorder="1" applyAlignment="1" applyProtection="1">
      <alignment horizontal="left"/>
    </xf>
    <xf numFmtId="0" fontId="4" fillId="0" borderId="38" xfId="0" applyFont="1" applyBorder="1" applyAlignment="1" applyProtection="1">
      <alignment horizontal="center"/>
    </xf>
    <xf numFmtId="0" fontId="4" fillId="0" borderId="38" xfId="0" applyFont="1" applyBorder="1" applyAlignment="1" applyProtection="1">
      <alignment horizontal="left"/>
    </xf>
    <xf numFmtId="0" fontId="4" fillId="0" borderId="47" xfId="0" applyFont="1" applyBorder="1" applyProtection="1"/>
    <xf numFmtId="0" fontId="4" fillId="0" borderId="5" xfId="0" applyFont="1" applyBorder="1" applyProtection="1"/>
    <xf numFmtId="0" fontId="4" fillId="0" borderId="46" xfId="0" applyFont="1" applyBorder="1" applyProtection="1"/>
    <xf numFmtId="0" fontId="6" fillId="23" borderId="0" xfId="0" applyFont="1" applyFill="1" applyBorder="1" applyAlignment="1" applyProtection="1">
      <alignment horizontal="left"/>
    </xf>
    <xf numFmtId="0" fontId="6" fillId="0" borderId="0" xfId="0" applyFont="1" applyBorder="1" applyAlignment="1" applyProtection="1">
      <alignment horizontal="right"/>
    </xf>
    <xf numFmtId="0" fontId="4" fillId="0" borderId="20" xfId="68" applyFont="1" applyFill="1" applyBorder="1" applyAlignment="1" applyProtection="1">
      <alignment horizontal="center"/>
    </xf>
    <xf numFmtId="0" fontId="6" fillId="0" borderId="5" xfId="0" applyFont="1" applyFill="1" applyBorder="1" applyAlignment="1" applyProtection="1">
      <alignment horizontal="left"/>
    </xf>
    <xf numFmtId="0" fontId="0" fillId="0" borderId="5" xfId="0" applyFill="1" applyBorder="1" applyAlignment="1" applyProtection="1">
      <alignment horizontal="left"/>
    </xf>
    <xf numFmtId="0" fontId="0" fillId="0" borderId="46" xfId="0" applyFill="1"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Alignment="1" applyProtection="1">
      <alignment wrapText="1"/>
    </xf>
    <xf numFmtId="0" fontId="61" fillId="0" borderId="0" xfId="0" applyFont="1" applyAlignment="1" applyProtection="1">
      <alignment horizontal="center"/>
    </xf>
    <xf numFmtId="0" fontId="2" fillId="0" borderId="9" xfId="0" applyFont="1" applyBorder="1" applyProtection="1"/>
    <xf numFmtId="0" fontId="0" fillId="0" borderId="42" xfId="0" applyBorder="1" applyProtection="1"/>
    <xf numFmtId="2" fontId="7" fillId="0" borderId="50" xfId="0" applyNumberFormat="1" applyFont="1" applyFill="1" applyBorder="1" applyAlignment="1" applyProtection="1">
      <alignment horizontal="left"/>
    </xf>
    <xf numFmtId="0" fontId="2" fillId="0" borderId="9" xfId="0" applyFont="1" applyFill="1" applyBorder="1" applyAlignment="1" applyProtection="1"/>
    <xf numFmtId="164" fontId="4" fillId="0" borderId="9" xfId="66" quotePrefix="1" applyNumberFormat="1" applyFont="1" applyFill="1" applyBorder="1" applyAlignment="1" applyProtection="1">
      <alignment horizontal="right"/>
    </xf>
    <xf numFmtId="0" fontId="7" fillId="0" borderId="50" xfId="0" applyFont="1" applyFill="1" applyBorder="1" applyAlignment="1" applyProtection="1">
      <alignment horizontal="left"/>
    </xf>
    <xf numFmtId="0" fontId="2" fillId="33" borderId="37" xfId="0" applyFont="1" applyFill="1" applyBorder="1" applyAlignment="1" applyProtection="1">
      <alignment horizontal="left"/>
    </xf>
    <xf numFmtId="0" fontId="2" fillId="0" borderId="0" xfId="0" applyFont="1" applyFill="1" applyBorder="1" applyAlignment="1" applyProtection="1"/>
    <xf numFmtId="0" fontId="2" fillId="0" borderId="9" xfId="0" applyFont="1" applyFill="1" applyBorder="1" applyAlignment="1" applyProtection="1">
      <alignment horizontal="left"/>
    </xf>
    <xf numFmtId="2" fontId="7" fillId="0" borderId="39" xfId="0" applyNumberFormat="1" applyFont="1" applyFill="1" applyBorder="1" applyAlignment="1" applyProtection="1">
      <alignment horizontal="left"/>
    </xf>
    <xf numFmtId="164" fontId="4" fillId="0" borderId="37" xfId="66" quotePrefix="1" applyNumberFormat="1" applyFont="1" applyFill="1" applyBorder="1" applyAlignment="1" applyProtection="1">
      <alignment horizontal="right"/>
    </xf>
    <xf numFmtId="2" fontId="6" fillId="23" borderId="38" xfId="0" applyNumberFormat="1" applyFont="1" applyFill="1" applyBorder="1" applyAlignment="1" applyProtection="1">
      <alignment horizontal="left"/>
    </xf>
    <xf numFmtId="0" fontId="2" fillId="23" borderId="0" xfId="0" applyFont="1" applyFill="1" applyBorder="1" applyProtection="1"/>
    <xf numFmtId="2" fontId="6" fillId="0" borderId="38" xfId="0" applyNumberFormat="1" applyFont="1" applyFill="1" applyBorder="1" applyAlignment="1" applyProtection="1">
      <alignment horizontal="left"/>
    </xf>
    <xf numFmtId="0" fontId="2" fillId="0" borderId="0" xfId="0" applyFont="1" applyFill="1" applyBorder="1" applyProtection="1"/>
    <xf numFmtId="0" fontId="0" fillId="0" borderId="0" xfId="0" applyFill="1" applyProtection="1"/>
    <xf numFmtId="0" fontId="7" fillId="29" borderId="40" xfId="0" applyFont="1" applyFill="1" applyBorder="1" applyAlignment="1" applyProtection="1">
      <alignment horizontal="left" indent="1"/>
    </xf>
    <xf numFmtId="0" fontId="2" fillId="29" borderId="36" xfId="0" applyFont="1" applyFill="1" applyBorder="1" applyAlignment="1" applyProtection="1">
      <alignment horizontal="left"/>
    </xf>
    <xf numFmtId="164" fontId="7" fillId="29" borderId="36" xfId="66" quotePrefix="1" applyNumberFormat="1" applyFont="1" applyFill="1" applyBorder="1" applyAlignment="1" applyProtection="1">
      <alignment horizontal="right"/>
    </xf>
    <xf numFmtId="0" fontId="7" fillId="29" borderId="50" xfId="0" applyFont="1" applyFill="1" applyBorder="1" applyAlignment="1" applyProtection="1">
      <alignment horizontal="left" indent="1"/>
    </xf>
    <xf numFmtId="0" fontId="2" fillId="33" borderId="9" xfId="0" applyFont="1" applyFill="1" applyBorder="1" applyAlignment="1" applyProtection="1">
      <alignment horizontal="left"/>
    </xf>
    <xf numFmtId="164" fontId="7" fillId="29" borderId="9" xfId="66" quotePrefix="1" applyNumberFormat="1" applyFont="1" applyFill="1" applyBorder="1" applyAlignment="1" applyProtection="1">
      <alignment horizontal="right"/>
    </xf>
    <xf numFmtId="0" fontId="7" fillId="29" borderId="39" xfId="0" applyFont="1" applyFill="1" applyBorder="1" applyAlignment="1" applyProtection="1">
      <alignment horizontal="left" indent="1"/>
    </xf>
    <xf numFmtId="164" fontId="7" fillId="29" borderId="37" xfId="66" quotePrefix="1" applyNumberFormat="1" applyFont="1" applyFill="1" applyBorder="1" applyAlignment="1" applyProtection="1">
      <alignment horizontal="right"/>
    </xf>
    <xf numFmtId="0" fontId="0" fillId="23" borderId="51" xfId="0" applyFill="1" applyBorder="1" applyProtection="1"/>
    <xf numFmtId="0" fontId="0" fillId="0" borderId="55" xfId="0" applyBorder="1" applyProtection="1"/>
    <xf numFmtId="0" fontId="0" fillId="0" borderId="48" xfId="0" applyBorder="1" applyProtection="1"/>
    <xf numFmtId="0" fontId="0" fillId="0" borderId="46" xfId="0" applyBorder="1" applyProtection="1"/>
    <xf numFmtId="0" fontId="2" fillId="27" borderId="38" xfId="0" applyNumberFormat="1" applyFont="1" applyFill="1" applyBorder="1" applyAlignment="1" applyProtection="1"/>
    <xf numFmtId="0" fontId="4" fillId="27" borderId="0" xfId="0" applyNumberFormat="1" applyFont="1" applyFill="1" applyBorder="1" applyAlignment="1" applyProtection="1"/>
    <xf numFmtId="0" fontId="2" fillId="0" borderId="38" xfId="0" applyNumberFormat="1" applyFont="1" applyFill="1" applyBorder="1" applyAlignment="1" applyProtection="1"/>
    <xf numFmtId="0" fontId="4" fillId="0" borderId="0" xfId="0" applyNumberFormat="1" applyFont="1" applyFill="1" applyBorder="1" applyAlignment="1" applyProtection="1"/>
    <xf numFmtId="0" fontId="4" fillId="23" borderId="16" xfId="61" applyNumberFormat="1" applyFont="1" applyFill="1" applyBorder="1" applyAlignment="1" applyProtection="1">
      <alignment horizontal="centerContinuous"/>
    </xf>
    <xf numFmtId="0" fontId="4" fillId="23" borderId="43" xfId="61" applyNumberFormat="1" applyFont="1" applyFill="1" applyBorder="1" applyAlignment="1" applyProtection="1">
      <alignment horizontal="centerContinuous"/>
    </xf>
    <xf numFmtId="0" fontId="4" fillId="0" borderId="0" xfId="61" applyNumberFormat="1" applyFont="1" applyProtection="1"/>
    <xf numFmtId="0" fontId="4" fillId="0" borderId="38" xfId="66" applyNumberFormat="1" applyFont="1" applyFill="1" applyBorder="1" applyProtection="1"/>
    <xf numFmtId="0" fontId="4" fillId="0" borderId="42" xfId="30" applyNumberFormat="1" applyFont="1" applyFill="1" applyBorder="1" applyAlignment="1" applyProtection="1">
      <alignment horizontal="center"/>
    </xf>
    <xf numFmtId="0" fontId="8" fillId="0" borderId="38" xfId="66" applyNumberFormat="1" applyFont="1" applyFill="1" applyBorder="1" applyAlignment="1" applyProtection="1">
      <alignment horizontal="left"/>
    </xf>
    <xf numFmtId="0" fontId="4" fillId="0" borderId="0" xfId="66" applyNumberFormat="1" applyFont="1" applyFill="1" applyBorder="1" applyAlignment="1" applyProtection="1">
      <alignment horizontal="left"/>
    </xf>
    <xf numFmtId="0" fontId="4" fillId="0" borderId="0" xfId="66" applyNumberFormat="1" applyFont="1" applyFill="1" applyBorder="1" applyAlignment="1" applyProtection="1">
      <alignment horizontal="centerContinuous"/>
    </xf>
    <xf numFmtId="0" fontId="9" fillId="0" borderId="0" xfId="66" applyNumberFormat="1" applyFont="1" applyFill="1" applyProtection="1"/>
    <xf numFmtId="0" fontId="4" fillId="0" borderId="38" xfId="61" applyNumberFormat="1" applyFont="1" applyBorder="1" applyAlignment="1" applyProtection="1">
      <alignment horizontal="left"/>
    </xf>
    <xf numFmtId="0" fontId="4" fillId="0" borderId="0" xfId="66" applyNumberFormat="1" applyFont="1" applyFill="1" applyBorder="1" applyAlignment="1" applyProtection="1">
      <alignment horizontal="right"/>
    </xf>
    <xf numFmtId="0" fontId="7" fillId="0" borderId="0" xfId="66" applyNumberFormat="1" applyFont="1" applyFill="1" applyProtection="1"/>
    <xf numFmtId="0" fontId="7" fillId="0" borderId="0" xfId="66" applyNumberFormat="1" applyFont="1" applyFill="1" applyBorder="1" applyProtection="1"/>
    <xf numFmtId="0" fontId="10" fillId="0" borderId="0" xfId="66" applyNumberFormat="1" applyFont="1" applyFill="1" applyBorder="1" applyAlignment="1" applyProtection="1"/>
    <xf numFmtId="0" fontId="4" fillId="0" borderId="0" xfId="66" quotePrefix="1" applyNumberFormat="1" applyFont="1" applyFill="1" applyBorder="1" applyAlignment="1" applyProtection="1">
      <alignment horizontal="right"/>
    </xf>
    <xf numFmtId="0" fontId="11" fillId="0" borderId="0" xfId="66" applyNumberFormat="1" applyFont="1" applyFill="1" applyBorder="1" applyAlignment="1" applyProtection="1">
      <alignment horizontal="right"/>
    </xf>
    <xf numFmtId="0" fontId="11" fillId="0" borderId="0" xfId="66" applyNumberFormat="1" applyFont="1" applyFill="1" applyBorder="1" applyProtection="1"/>
    <xf numFmtId="0" fontId="4" fillId="0" borderId="0" xfId="30" applyNumberFormat="1" applyFont="1" applyFill="1" applyBorder="1" applyProtection="1"/>
    <xf numFmtId="0" fontId="10" fillId="0" borderId="0" xfId="66" applyNumberFormat="1" applyFont="1" applyFill="1" applyBorder="1" applyProtection="1"/>
    <xf numFmtId="0" fontId="4" fillId="0" borderId="0" xfId="66" applyNumberFormat="1" applyFont="1" applyFill="1" applyBorder="1" applyAlignment="1" applyProtection="1"/>
    <xf numFmtId="0" fontId="4" fillId="30" borderId="0" xfId="66" applyNumberFormat="1" applyFont="1" applyFill="1" applyBorder="1" applyProtection="1"/>
    <xf numFmtId="0" fontId="7" fillId="30" borderId="0" xfId="66" applyNumberFormat="1" applyFont="1" applyFill="1" applyBorder="1" applyProtection="1"/>
    <xf numFmtId="0" fontId="10" fillId="30" borderId="0" xfId="66" applyNumberFormat="1" applyFont="1" applyFill="1" applyBorder="1" applyProtection="1"/>
    <xf numFmtId="0" fontId="4" fillId="0" borderId="0" xfId="66" applyNumberFormat="1" applyFont="1" applyFill="1" applyBorder="1" applyAlignment="1" applyProtection="1">
      <alignment horizontal="left" indent="3"/>
    </xf>
    <xf numFmtId="0" fontId="4" fillId="0" borderId="0" xfId="66" applyNumberFormat="1" applyFont="1" applyFill="1" applyBorder="1" applyAlignment="1" applyProtection="1">
      <alignment horizontal="left" indent="1"/>
    </xf>
    <xf numFmtId="0" fontId="12" fillId="0" borderId="0" xfId="66" applyNumberFormat="1" applyFont="1" applyFill="1" applyBorder="1" applyAlignment="1" applyProtection="1"/>
    <xf numFmtId="0" fontId="4" fillId="0" borderId="38" xfId="66" applyNumberFormat="1" applyFont="1" applyFill="1" applyBorder="1" applyAlignment="1" applyProtection="1">
      <alignment horizontal="left"/>
    </xf>
    <xf numFmtId="0" fontId="1" fillId="0" borderId="0" xfId="66" applyNumberFormat="1" applyFont="1" applyFill="1" applyBorder="1" applyProtection="1"/>
    <xf numFmtId="0" fontId="4" fillId="0" borderId="38" xfId="61" applyNumberFormat="1" applyFont="1" applyBorder="1" applyAlignment="1" applyProtection="1">
      <alignment horizontal="left" vertical="top" wrapText="1"/>
    </xf>
    <xf numFmtId="0" fontId="1" fillId="33" borderId="0" xfId="66" applyNumberFormat="1" applyFont="1" applyFill="1" applyBorder="1" applyProtection="1"/>
    <xf numFmtId="0" fontId="4" fillId="33" borderId="0" xfId="66" applyNumberFormat="1" applyFont="1" applyFill="1" applyBorder="1" applyProtection="1"/>
    <xf numFmtId="0" fontId="7" fillId="33" borderId="0" xfId="66" applyNumberFormat="1" applyFont="1" applyFill="1" applyBorder="1" applyProtection="1"/>
    <xf numFmtId="0" fontId="10" fillId="33" borderId="0" xfId="66" applyNumberFormat="1" applyFont="1" applyFill="1" applyBorder="1" applyProtection="1"/>
    <xf numFmtId="0" fontId="13" fillId="0" borderId="38" xfId="61" applyNumberFormat="1" applyFont="1" applyBorder="1" applyAlignment="1" applyProtection="1">
      <alignment horizontal="left"/>
    </xf>
    <xf numFmtId="0" fontId="7" fillId="0" borderId="0" xfId="66" applyNumberFormat="1" applyFont="1" applyFill="1" applyAlignment="1" applyProtection="1"/>
    <xf numFmtId="0" fontId="11" fillId="29" borderId="0" xfId="66" applyNumberFormat="1" applyFont="1" applyFill="1" applyBorder="1" applyAlignment="1" applyProtection="1">
      <alignment horizontal="left"/>
    </xf>
    <xf numFmtId="0" fontId="7" fillId="0" borderId="38" xfId="66" applyNumberFormat="1" applyFont="1" applyFill="1" applyBorder="1" applyProtection="1"/>
    <xf numFmtId="0" fontId="2" fillId="0" borderId="0" xfId="66" applyNumberFormat="1" applyFont="1" applyFill="1" applyBorder="1" applyProtection="1"/>
    <xf numFmtId="0" fontId="19" fillId="0" borderId="0" xfId="30" applyNumberFormat="1" applyFont="1" applyFill="1" applyBorder="1" applyProtection="1"/>
    <xf numFmtId="0" fontId="4" fillId="0" borderId="47" xfId="61" applyNumberFormat="1" applyFont="1" applyBorder="1" applyAlignment="1" applyProtection="1">
      <alignment horizontal="left"/>
    </xf>
    <xf numFmtId="0" fontId="4" fillId="0" borderId="5" xfId="66" applyNumberFormat="1" applyFont="1" applyFill="1" applyBorder="1" applyProtection="1"/>
    <xf numFmtId="0" fontId="19" fillId="0" borderId="5" xfId="30" applyNumberFormat="1" applyFont="1" applyFill="1" applyBorder="1" applyProtection="1"/>
    <xf numFmtId="0" fontId="4" fillId="0" borderId="5" xfId="66" quotePrefix="1" applyNumberFormat="1" applyFont="1" applyFill="1" applyBorder="1" applyAlignment="1" applyProtection="1">
      <alignment horizontal="right"/>
    </xf>
    <xf numFmtId="0" fontId="14" fillId="0" borderId="38" xfId="0" applyFont="1" applyFill="1" applyBorder="1" applyAlignment="1" applyProtection="1">
      <alignment horizontal="left"/>
    </xf>
    <xf numFmtId="0" fontId="14" fillId="0" borderId="0" xfId="0" applyFont="1" applyFill="1" applyBorder="1" applyAlignment="1" applyProtection="1">
      <alignment horizontal="left"/>
    </xf>
    <xf numFmtId="0" fontId="0" fillId="0" borderId="0" xfId="0" applyFill="1" applyBorder="1" applyAlignment="1" applyProtection="1">
      <alignment horizontal="center"/>
    </xf>
    <xf numFmtId="0" fontId="4" fillId="23" borderId="16" xfId="0" applyFont="1" applyFill="1" applyBorder="1" applyAlignment="1" applyProtection="1">
      <alignment horizontal="centerContinuous"/>
    </xf>
    <xf numFmtId="0" fontId="4" fillId="23" borderId="43" xfId="0" applyFont="1" applyFill="1" applyBorder="1" applyAlignment="1" applyProtection="1">
      <alignment horizontal="centerContinuous"/>
    </xf>
    <xf numFmtId="0" fontId="0" fillId="29" borderId="0" xfId="0" applyFill="1" applyProtection="1"/>
    <xf numFmtId="49" fontId="23" fillId="0" borderId="20" xfId="0" applyNumberFormat="1" applyFont="1" applyBorder="1" applyAlignment="1" applyProtection="1">
      <alignment wrapText="1"/>
    </xf>
    <xf numFmtId="49" fontId="23" fillId="0" borderId="21" xfId="0" applyNumberFormat="1" applyFont="1" applyBorder="1" applyAlignment="1" applyProtection="1">
      <alignment wrapText="1"/>
    </xf>
    <xf numFmtId="49" fontId="23" fillId="0" borderId="58" xfId="0" applyNumberFormat="1" applyFont="1" applyBorder="1" applyAlignment="1" applyProtection="1">
      <alignment wrapText="1"/>
    </xf>
    <xf numFmtId="49" fontId="23" fillId="0" borderId="0" xfId="0" applyNumberFormat="1" applyFont="1" applyBorder="1" applyAlignment="1" applyProtection="1">
      <alignment wrapText="1"/>
    </xf>
    <xf numFmtId="49" fontId="23" fillId="0" borderId="44" xfId="0" applyNumberFormat="1" applyFont="1" applyBorder="1" applyAlignment="1" applyProtection="1">
      <alignment wrapText="1"/>
    </xf>
    <xf numFmtId="49" fontId="4" fillId="0" borderId="44" xfId="0" applyNumberFormat="1" applyFont="1" applyBorder="1" applyAlignment="1" applyProtection="1">
      <alignment wrapText="1"/>
    </xf>
    <xf numFmtId="0" fontId="19" fillId="0" borderId="20" xfId="0" applyFont="1" applyFill="1" applyBorder="1" applyAlignment="1" applyProtection="1"/>
    <xf numFmtId="49" fontId="23" fillId="0" borderId="20" xfId="0" applyNumberFormat="1" applyFont="1" applyFill="1" applyBorder="1" applyAlignment="1" applyProtection="1">
      <alignment wrapText="1"/>
    </xf>
    <xf numFmtId="49" fontId="7" fillId="27" borderId="16" xfId="0" applyNumberFormat="1" applyFont="1" applyFill="1" applyBorder="1" applyAlignment="1" applyProtection="1">
      <alignment horizontal="center"/>
    </xf>
    <xf numFmtId="49" fontId="7" fillId="0" borderId="42" xfId="0" applyNumberFormat="1" applyFont="1" applyBorder="1" applyAlignment="1" applyProtection="1">
      <alignment horizontal="center"/>
    </xf>
    <xf numFmtId="0" fontId="2" fillId="0" borderId="0" xfId="68" applyFont="1" applyFill="1" applyBorder="1" applyAlignment="1" applyProtection="1">
      <alignment horizontal="left"/>
    </xf>
    <xf numFmtId="49" fontId="15" fillId="0" borderId="0" xfId="0" applyNumberFormat="1" applyFont="1" applyBorder="1" applyAlignment="1" applyProtection="1">
      <alignment horizontal="center"/>
    </xf>
    <xf numFmtId="49" fontId="15" fillId="0" borderId="42" xfId="0" applyNumberFormat="1" applyFont="1" applyBorder="1" applyAlignment="1" applyProtection="1">
      <alignment horizontal="center"/>
    </xf>
    <xf numFmtId="0" fontId="0" fillId="0" borderId="0" xfId="0" applyBorder="1" applyAlignment="1" applyProtection="1">
      <alignment horizontal="center" vertical="top" wrapText="1"/>
    </xf>
    <xf numFmtId="0" fontId="0" fillId="0" borderId="42" xfId="0" applyBorder="1" applyAlignment="1" applyProtection="1">
      <alignment horizontal="center" vertical="top" wrapText="1"/>
    </xf>
    <xf numFmtId="0" fontId="0" fillId="0" borderId="0" xfId="0" applyBorder="1" applyAlignment="1" applyProtection="1">
      <alignment horizontal="centerContinuous" vertical="top"/>
    </xf>
    <xf numFmtId="0" fontId="0" fillId="0" borderId="42" xfId="0" applyBorder="1" applyAlignment="1" applyProtection="1">
      <alignment horizontal="centerContinuous" vertical="top"/>
    </xf>
    <xf numFmtId="0" fontId="0" fillId="0" borderId="0" xfId="0" applyBorder="1" applyAlignment="1" applyProtection="1">
      <alignment horizontal="center" vertical="top"/>
    </xf>
    <xf numFmtId="49" fontId="0" fillId="0" borderId="0" xfId="0" applyNumberFormat="1" applyBorder="1" applyAlignment="1" applyProtection="1">
      <alignment horizontal="right" vertical="top"/>
    </xf>
    <xf numFmtId="166" fontId="0" fillId="0" borderId="0" xfId="0" applyNumberFormat="1" applyFill="1" applyBorder="1" applyAlignment="1" applyProtection="1">
      <alignment horizontal="center" vertical="top"/>
    </xf>
    <xf numFmtId="0" fontId="0" fillId="0" borderId="0" xfId="0" applyFill="1" applyBorder="1" applyAlignment="1" applyProtection="1">
      <alignment horizontal="center" vertical="top" wrapText="1"/>
    </xf>
    <xf numFmtId="49" fontId="0" fillId="0" borderId="0" xfId="0" applyNumberFormat="1" applyFill="1" applyBorder="1" applyAlignment="1" applyProtection="1">
      <alignment horizontal="right" vertical="top"/>
    </xf>
    <xf numFmtId="0" fontId="19" fillId="31" borderId="0" xfId="0" applyFont="1" applyFill="1" applyBorder="1" applyAlignment="1" applyProtection="1">
      <alignment vertical="top" wrapText="1"/>
    </xf>
    <xf numFmtId="0" fontId="19" fillId="31" borderId="42" xfId="0" applyFont="1" applyFill="1" applyBorder="1" applyAlignment="1" applyProtection="1">
      <alignment vertical="top" wrapText="1"/>
    </xf>
    <xf numFmtId="0" fontId="19" fillId="0" borderId="42" xfId="0" applyFont="1" applyBorder="1" applyProtection="1"/>
    <xf numFmtId="0" fontId="7" fillId="0" borderId="20" xfId="0" applyFont="1" applyFill="1" applyBorder="1" applyAlignment="1" applyProtection="1"/>
    <xf numFmtId="0" fontId="4" fillId="0" borderId="20" xfId="0" applyFont="1" applyBorder="1" applyAlignment="1" applyProtection="1"/>
    <xf numFmtId="49" fontId="8" fillId="0" borderId="0" xfId="0" applyNumberFormat="1" applyFont="1" applyBorder="1" applyAlignment="1" applyProtection="1">
      <alignment horizontal="centerContinuous"/>
    </xf>
    <xf numFmtId="49" fontId="4" fillId="0" borderId="20" xfId="0" quotePrefix="1" applyNumberFormat="1" applyFont="1" applyBorder="1" applyAlignment="1" applyProtection="1">
      <alignment horizontal="center"/>
    </xf>
    <xf numFmtId="49" fontId="4" fillId="0" borderId="20" xfId="0" applyNumberFormat="1" applyFont="1" applyBorder="1" applyAlignment="1" applyProtection="1">
      <alignment horizontal="center"/>
    </xf>
    <xf numFmtId="0" fontId="14" fillId="0" borderId="0" xfId="0" applyFont="1" applyFill="1" applyBorder="1" applyAlignment="1" applyProtection="1">
      <alignment wrapText="1"/>
    </xf>
    <xf numFmtId="0" fontId="19" fillId="0" borderId="58" xfId="61" applyFont="1" applyBorder="1" applyProtection="1"/>
    <xf numFmtId="0" fontId="19" fillId="0" borderId="20" xfId="61" applyFont="1" applyBorder="1" applyProtection="1"/>
    <xf numFmtId="0" fontId="51" fillId="0" borderId="20" xfId="61" applyFont="1" applyBorder="1" applyAlignment="1" applyProtection="1">
      <alignment horizontal="center"/>
    </xf>
    <xf numFmtId="0" fontId="19" fillId="0" borderId="21" xfId="61" applyFont="1" applyBorder="1" applyProtection="1"/>
    <xf numFmtId="0" fontId="51" fillId="0" borderId="23" xfId="61" applyFont="1" applyBorder="1" applyAlignment="1" applyProtection="1">
      <alignment horizontal="center"/>
    </xf>
    <xf numFmtId="0" fontId="51" fillId="0" borderId="44" xfId="61" applyFont="1" applyBorder="1" applyAlignment="1" applyProtection="1">
      <alignment horizontal="centerContinuous"/>
    </xf>
    <xf numFmtId="0" fontId="19" fillId="0" borderId="57" xfId="61" applyFont="1" applyBorder="1" applyProtection="1"/>
    <xf numFmtId="0" fontId="19" fillId="0" borderId="15" xfId="61" applyFont="1" applyBorder="1" applyProtection="1"/>
    <xf numFmtId="0" fontId="51" fillId="0" borderId="15" xfId="61" applyFont="1" applyBorder="1" applyAlignment="1" applyProtection="1">
      <alignment horizontal="center"/>
    </xf>
    <xf numFmtId="0" fontId="2" fillId="32" borderId="52" xfId="61" applyFont="1" applyFill="1" applyBorder="1" applyProtection="1"/>
    <xf numFmtId="0" fontId="4" fillId="32" borderId="34" xfId="61" applyFont="1" applyFill="1" applyBorder="1" applyProtection="1"/>
    <xf numFmtId="0" fontId="4" fillId="32" borderId="51" xfId="61" applyFont="1" applyFill="1" applyBorder="1" applyProtection="1"/>
    <xf numFmtId="0" fontId="8" fillId="23" borderId="16" xfId="61" applyFont="1" applyFill="1" applyBorder="1" applyProtection="1"/>
    <xf numFmtId="0" fontId="4" fillId="23" borderId="16" xfId="61" applyFont="1" applyFill="1" applyBorder="1" applyProtection="1"/>
    <xf numFmtId="0" fontId="4" fillId="23" borderId="43" xfId="61" applyFont="1" applyFill="1" applyBorder="1" applyProtection="1"/>
    <xf numFmtId="0" fontId="7" fillId="0" borderId="38" xfId="61" applyFont="1" applyBorder="1" applyAlignment="1" applyProtection="1">
      <alignment horizontal="center"/>
    </xf>
    <xf numFmtId="0" fontId="7" fillId="0" borderId="0" xfId="61" applyFont="1" applyBorder="1" applyAlignment="1" applyProtection="1">
      <alignment horizontal="center"/>
    </xf>
    <xf numFmtId="0" fontId="52" fillId="0" borderId="0" xfId="61" applyFont="1" applyBorder="1" applyProtection="1"/>
    <xf numFmtId="38" fontId="2" fillId="0" borderId="42" xfId="61" applyNumberFormat="1" applyFont="1" applyBorder="1" applyProtection="1"/>
    <xf numFmtId="0" fontId="2" fillId="32" borderId="52" xfId="61" applyFont="1" applyFill="1" applyBorder="1" applyAlignment="1" applyProtection="1"/>
    <xf numFmtId="0" fontId="2" fillId="32" borderId="34" xfId="61" applyFont="1" applyFill="1" applyBorder="1" applyAlignment="1" applyProtection="1"/>
    <xf numFmtId="0" fontId="2" fillId="32" borderId="51" xfId="61" applyFont="1" applyFill="1" applyBorder="1" applyAlignment="1" applyProtection="1"/>
    <xf numFmtId="0" fontId="4" fillId="0" borderId="47" xfId="61" applyFont="1" applyBorder="1" applyAlignment="1" applyProtection="1">
      <alignment horizontal="centerContinuous"/>
    </xf>
    <xf numFmtId="0" fontId="4" fillId="0" borderId="5" xfId="61" applyFont="1" applyBorder="1" applyAlignment="1" applyProtection="1">
      <alignment horizontal="centerContinuous"/>
    </xf>
    <xf numFmtId="0" fontId="4" fillId="0" borderId="46" xfId="61" applyFont="1" applyBorder="1" applyAlignment="1" applyProtection="1">
      <alignment horizontal="centerContinuous"/>
    </xf>
    <xf numFmtId="0" fontId="4" fillId="0" borderId="0" xfId="61" applyFont="1" applyAlignment="1" applyProtection="1">
      <alignment horizontal="left"/>
    </xf>
    <xf numFmtId="49" fontId="57" fillId="0" borderId="3" xfId="61" applyNumberFormat="1" applyFont="1" applyFill="1" applyBorder="1" applyAlignment="1" applyProtection="1">
      <alignment horizontal="center"/>
    </xf>
    <xf numFmtId="1" fontId="8" fillId="0" borderId="52" xfId="61" applyNumberFormat="1" applyFont="1" applyFill="1" applyBorder="1" applyAlignment="1" applyProtection="1">
      <alignment horizontal="centerContinuous"/>
    </xf>
    <xf numFmtId="1" fontId="8" fillId="0" borderId="34" xfId="61" applyNumberFormat="1" applyFont="1" applyFill="1" applyBorder="1" applyAlignment="1" applyProtection="1">
      <alignment horizontal="centerContinuous"/>
    </xf>
    <xf numFmtId="0" fontId="23" fillId="0" borderId="34" xfId="61" applyFont="1" applyBorder="1" applyAlignment="1" applyProtection="1">
      <alignment horizontal="centerContinuous"/>
    </xf>
    <xf numFmtId="0" fontId="23" fillId="0" borderId="51" xfId="61" applyFont="1" applyBorder="1" applyAlignment="1" applyProtection="1">
      <alignment horizontal="centerContinuous"/>
    </xf>
    <xf numFmtId="0" fontId="8" fillId="0" borderId="52" xfId="61" applyFont="1" applyFill="1" applyBorder="1" applyAlignment="1" applyProtection="1">
      <alignment horizontal="centerContinuous"/>
    </xf>
    <xf numFmtId="0" fontId="8" fillId="0" borderId="34" xfId="61" applyFont="1" applyFill="1" applyBorder="1" applyAlignment="1" applyProtection="1">
      <alignment horizontal="centerContinuous"/>
    </xf>
    <xf numFmtId="0" fontId="8" fillId="0" borderId="51" xfId="61" applyFont="1" applyFill="1" applyBorder="1" applyAlignment="1" applyProtection="1">
      <alignment horizontal="centerContinuous"/>
    </xf>
    <xf numFmtId="43" fontId="8" fillId="0" borderId="52" xfId="31" applyFont="1" applyFill="1" applyBorder="1" applyAlignment="1" applyProtection="1">
      <alignment horizontal="centerContinuous"/>
    </xf>
    <xf numFmtId="49" fontId="19" fillId="0" borderId="66" xfId="61" applyNumberFormat="1" applyFont="1" applyFill="1" applyBorder="1" applyAlignment="1" applyProtection="1">
      <alignment horizontal="center"/>
    </xf>
    <xf numFmtId="49" fontId="19" fillId="0" borderId="67" xfId="61" applyNumberFormat="1" applyFont="1" applyFill="1" applyBorder="1" applyAlignment="1" applyProtection="1">
      <alignment horizontal="center"/>
    </xf>
    <xf numFmtId="49" fontId="19" fillId="0" borderId="68" xfId="61" applyNumberFormat="1" applyFont="1" applyFill="1" applyBorder="1" applyAlignment="1" applyProtection="1">
      <alignment horizontal="center"/>
    </xf>
    <xf numFmtId="0" fontId="19" fillId="0" borderId="68" xfId="61" applyFont="1" applyFill="1" applyBorder="1" applyAlignment="1" applyProtection="1">
      <alignment wrapText="1"/>
    </xf>
    <xf numFmtId="0" fontId="19" fillId="0" borderId="69" xfId="61" applyFont="1" applyFill="1" applyBorder="1" applyAlignment="1" applyProtection="1">
      <alignment horizontal="center" wrapText="1"/>
    </xf>
    <xf numFmtId="0" fontId="19" fillId="0" borderId="66" xfId="61" applyFont="1" applyFill="1" applyBorder="1" applyAlignment="1" applyProtection="1">
      <alignment horizontal="center" wrapText="1"/>
    </xf>
    <xf numFmtId="0" fontId="19" fillId="0" borderId="70" xfId="61" applyFont="1" applyFill="1" applyBorder="1" applyAlignment="1" applyProtection="1">
      <alignment horizontal="center" wrapText="1"/>
    </xf>
    <xf numFmtId="0" fontId="19" fillId="0" borderId="68" xfId="61" applyFont="1" applyFill="1" applyBorder="1" applyAlignment="1" applyProtection="1">
      <alignment horizontal="center" wrapText="1"/>
    </xf>
    <xf numFmtId="0" fontId="19" fillId="0" borderId="51" xfId="61" applyFont="1" applyFill="1" applyBorder="1" applyAlignment="1" applyProtection="1">
      <alignment wrapText="1"/>
    </xf>
    <xf numFmtId="49" fontId="51" fillId="0" borderId="52" xfId="61" applyNumberFormat="1" applyFont="1" applyFill="1" applyBorder="1" applyAlignment="1" applyProtection="1">
      <alignment horizontal="center"/>
    </xf>
    <xf numFmtId="49" fontId="51" fillId="0" borderId="34" xfId="61" applyNumberFormat="1" applyFont="1" applyFill="1" applyBorder="1" applyAlignment="1" applyProtection="1">
      <alignment horizontal="center"/>
    </xf>
    <xf numFmtId="0" fontId="51" fillId="0" borderId="34" xfId="61" applyFont="1" applyFill="1" applyBorder="1" applyAlignment="1" applyProtection="1"/>
    <xf numFmtId="0" fontId="51" fillId="0" borderId="34" xfId="61" applyFont="1" applyFill="1" applyBorder="1" applyAlignment="1" applyProtection="1">
      <alignment horizontal="center" wrapText="1"/>
    </xf>
    <xf numFmtId="0" fontId="51" fillId="0" borderId="34" xfId="61" applyFont="1" applyFill="1" applyBorder="1" applyAlignment="1" applyProtection="1">
      <alignment horizontal="center"/>
    </xf>
    <xf numFmtId="0" fontId="53" fillId="32" borderId="52" xfId="61" applyFont="1" applyFill="1" applyBorder="1" applyProtection="1"/>
    <xf numFmtId="0" fontId="58" fillId="35" borderId="34" xfId="67" applyFont="1" applyFill="1" applyBorder="1" applyAlignment="1" applyProtection="1">
      <alignment horizontal="left" wrapText="1"/>
    </xf>
    <xf numFmtId="0" fontId="19" fillId="32" borderId="51" xfId="61" applyFont="1" applyFill="1" applyBorder="1" applyAlignment="1" applyProtection="1">
      <alignment horizontal="center"/>
    </xf>
    <xf numFmtId="165" fontId="19" fillId="23" borderId="63" xfId="31" applyNumberFormat="1" applyFont="1" applyFill="1" applyBorder="1" applyProtection="1"/>
    <xf numFmtId="9" fontId="19" fillId="23" borderId="63" xfId="61" applyNumberFormat="1" applyFont="1" applyFill="1" applyBorder="1" applyProtection="1"/>
    <xf numFmtId="0" fontId="19" fillId="23" borderId="63" xfId="61" applyFont="1" applyFill="1" applyBorder="1" applyProtection="1"/>
    <xf numFmtId="44" fontId="19" fillId="0" borderId="32" xfId="38" applyFont="1" applyFill="1" applyBorder="1" applyAlignment="1" applyProtection="1">
      <alignment horizontal="center"/>
    </xf>
    <xf numFmtId="44" fontId="19" fillId="0" borderId="33" xfId="38" applyFont="1" applyFill="1" applyBorder="1" applyProtection="1"/>
    <xf numFmtId="0" fontId="53" fillId="0" borderId="71" xfId="61" applyFont="1" applyFill="1" applyBorder="1" applyProtection="1"/>
    <xf numFmtId="0" fontId="58" fillId="0" borderId="72" xfId="67" applyFont="1" applyFill="1" applyBorder="1" applyAlignment="1" applyProtection="1">
      <alignment horizontal="left" wrapText="1"/>
    </xf>
    <xf numFmtId="0" fontId="19" fillId="0" borderId="73" xfId="61" applyFont="1" applyFill="1" applyBorder="1" applyAlignment="1" applyProtection="1">
      <alignment horizontal="center"/>
    </xf>
    <xf numFmtId="0" fontId="59" fillId="0" borderId="52" xfId="61" applyFont="1" applyFill="1" applyBorder="1" applyProtection="1"/>
    <xf numFmtId="0" fontId="58" fillId="0" borderId="34" xfId="67" applyFont="1" applyFill="1" applyBorder="1" applyAlignment="1" applyProtection="1">
      <alignment horizontal="left" wrapText="1"/>
    </xf>
    <xf numFmtId="0" fontId="19" fillId="0" borderId="34" xfId="61" applyFont="1" applyFill="1" applyBorder="1" applyAlignment="1" applyProtection="1">
      <alignment horizontal="center"/>
    </xf>
    <xf numFmtId="165" fontId="19" fillId="0" borderId="34" xfId="31" applyNumberFormat="1" applyFont="1" applyFill="1" applyBorder="1" applyProtection="1"/>
    <xf numFmtId="9" fontId="19" fillId="0" borderId="34" xfId="61" applyNumberFormat="1" applyFont="1" applyFill="1" applyBorder="1" applyProtection="1"/>
    <xf numFmtId="0" fontId="19" fillId="0" borderId="34" xfId="61" applyFont="1" applyFill="1" applyBorder="1" applyProtection="1"/>
    <xf numFmtId="0" fontId="59" fillId="0" borderId="53" xfId="61" applyFont="1" applyFill="1" applyBorder="1" applyProtection="1"/>
    <xf numFmtId="0" fontId="58" fillId="0" borderId="35" xfId="67" applyFont="1" applyFill="1" applyBorder="1" applyAlignment="1" applyProtection="1">
      <alignment horizontal="left" wrapText="1"/>
    </xf>
    <xf numFmtId="0" fontId="19" fillId="0" borderId="35" xfId="61" applyFont="1" applyFill="1" applyBorder="1" applyAlignment="1" applyProtection="1">
      <alignment horizontal="center"/>
    </xf>
    <xf numFmtId="165" fontId="19" fillId="0" borderId="35" xfId="31" applyNumberFormat="1" applyFont="1" applyFill="1" applyBorder="1" applyProtection="1"/>
    <xf numFmtId="9" fontId="19" fillId="0" borderId="35" xfId="61" applyNumberFormat="1" applyFont="1" applyFill="1" applyBorder="1" applyProtection="1"/>
    <xf numFmtId="0" fontId="19" fillId="0" borderId="35" xfId="61" applyFont="1" applyFill="1" applyBorder="1" applyProtection="1"/>
    <xf numFmtId="0" fontId="53" fillId="0" borderId="38" xfId="61" applyFont="1" applyFill="1" applyBorder="1" applyProtection="1"/>
    <xf numFmtId="0" fontId="58" fillId="0" borderId="0" xfId="67" applyFont="1" applyFill="1" applyBorder="1" applyAlignment="1" applyProtection="1">
      <alignment horizontal="left" wrapText="1"/>
    </xf>
    <xf numFmtId="0" fontId="19" fillId="0" borderId="0" xfId="61" applyFont="1" applyFill="1" applyBorder="1" applyAlignment="1" applyProtection="1">
      <alignment horizontal="center"/>
    </xf>
    <xf numFmtId="38" fontId="19" fillId="0" borderId="0" xfId="31" applyNumberFormat="1" applyFont="1" applyFill="1" applyBorder="1" applyProtection="1"/>
    <xf numFmtId="38" fontId="19" fillId="0" borderId="0" xfId="61" applyNumberFormat="1" applyFont="1" applyFill="1" applyBorder="1" applyProtection="1"/>
    <xf numFmtId="9" fontId="19" fillId="0" borderId="0" xfId="61" applyNumberFormat="1" applyFont="1" applyFill="1" applyBorder="1" applyProtection="1"/>
    <xf numFmtId="0" fontId="55" fillId="0" borderId="38" xfId="61" applyFont="1" applyFill="1" applyBorder="1" applyProtection="1"/>
    <xf numFmtId="0" fontId="54" fillId="0" borderId="0" xfId="67" applyFont="1" applyFill="1" applyBorder="1" applyAlignment="1" applyProtection="1">
      <alignment horizontal="left" wrapText="1"/>
    </xf>
    <xf numFmtId="0" fontId="7" fillId="0" borderId="42" xfId="61" applyFont="1" applyFill="1" applyBorder="1" applyProtection="1"/>
    <xf numFmtId="0" fontId="53" fillId="0" borderId="71" xfId="61" applyFont="1" applyFill="1" applyBorder="1" applyAlignment="1" applyProtection="1">
      <alignment horizontal="right"/>
    </xf>
    <xf numFmtId="0" fontId="0" fillId="0" borderId="0" xfId="0" applyBorder="1" applyAlignment="1" applyProtection="1">
      <alignment horizontal="center"/>
    </xf>
    <xf numFmtId="0" fontId="2" fillId="0" borderId="38" xfId="0" applyFont="1" applyBorder="1" applyAlignment="1" applyProtection="1">
      <alignment horizontal="center"/>
    </xf>
    <xf numFmtId="0" fontId="0" fillId="0" borderId="42" xfId="0" applyBorder="1" applyAlignment="1" applyProtection="1">
      <alignment horizontal="center"/>
    </xf>
    <xf numFmtId="0" fontId="0" fillId="0" borderId="0" xfId="0" applyFill="1" applyBorder="1" applyProtection="1"/>
    <xf numFmtId="0" fontId="4" fillId="27" borderId="58" xfId="0" applyFont="1" applyFill="1" applyBorder="1" applyProtection="1"/>
    <xf numFmtId="0" fontId="1" fillId="0" borderId="0" xfId="65" applyBorder="1" applyProtection="1"/>
    <xf numFmtId="49" fontId="6" fillId="27" borderId="9" xfId="0" applyNumberFormat="1" applyFont="1" applyFill="1" applyBorder="1" applyAlignment="1" applyProtection="1">
      <alignment horizontal="left"/>
      <protection locked="0"/>
    </xf>
    <xf numFmtId="9" fontId="4" fillId="0" borderId="43" xfId="72" applyFont="1" applyFill="1" applyBorder="1" applyAlignment="1" applyProtection="1"/>
    <xf numFmtId="0" fontId="4" fillId="27" borderId="47" xfId="0" applyFont="1" applyFill="1" applyBorder="1" applyProtection="1"/>
    <xf numFmtId="0" fontId="2" fillId="0" borderId="0" xfId="68" applyNumberFormat="1" applyFont="1" applyBorder="1" applyAlignment="1" applyProtection="1">
      <protection hidden="1"/>
    </xf>
    <xf numFmtId="0" fontId="4" fillId="0" borderId="0" xfId="68" applyNumberFormat="1" applyFont="1" applyBorder="1" applyProtection="1"/>
    <xf numFmtId="0" fontId="14" fillId="36" borderId="9" xfId="0" applyFont="1" applyFill="1" applyBorder="1" applyAlignment="1" applyProtection="1">
      <alignment horizontal="left"/>
      <protection locked="0" hidden="1"/>
    </xf>
    <xf numFmtId="0" fontId="4" fillId="0" borderId="18" xfId="0" applyFont="1" applyBorder="1" applyProtection="1"/>
    <xf numFmtId="0" fontId="6" fillId="34" borderId="39" xfId="0" applyFont="1" applyFill="1" applyBorder="1" applyAlignment="1" applyProtection="1">
      <alignment horizontal="left"/>
    </xf>
    <xf numFmtId="0" fontId="14" fillId="0" borderId="42" xfId="0" applyFont="1" applyFill="1" applyBorder="1" applyAlignment="1" applyProtection="1">
      <alignment horizontal="left"/>
      <protection locked="0" hidden="1"/>
    </xf>
    <xf numFmtId="44" fontId="19" fillId="0" borderId="32" xfId="38" applyFont="1" applyFill="1" applyBorder="1" applyAlignment="1" applyProtection="1">
      <alignment horizontal="center"/>
      <protection locked="0"/>
    </xf>
    <xf numFmtId="44" fontId="19" fillId="0" borderId="33" xfId="38" applyFont="1" applyFill="1" applyBorder="1" applyProtection="1">
      <protection locked="0"/>
    </xf>
    <xf numFmtId="0" fontId="19" fillId="0" borderId="73" xfId="61" applyFont="1" applyFill="1" applyBorder="1" applyAlignment="1" applyProtection="1">
      <alignment horizontal="center"/>
      <protection locked="0"/>
    </xf>
    <xf numFmtId="44" fontId="19" fillId="0" borderId="39" xfId="38" applyFont="1" applyFill="1" applyBorder="1" applyProtection="1">
      <protection locked="0"/>
    </xf>
    <xf numFmtId="44" fontId="19" fillId="23" borderId="39" xfId="38" applyFont="1" applyFill="1" applyBorder="1" applyProtection="1">
      <protection locked="0"/>
    </xf>
    <xf numFmtId="44" fontId="19" fillId="0" borderId="37" xfId="38" applyFont="1" applyFill="1" applyBorder="1" applyProtection="1">
      <protection locked="0"/>
    </xf>
    <xf numFmtId="0" fontId="7" fillId="0" borderId="0" xfId="61" applyFont="1" applyFill="1" applyBorder="1" applyAlignment="1" applyProtection="1">
      <alignment horizontal="center"/>
      <protection locked="0"/>
    </xf>
    <xf numFmtId="0" fontId="7" fillId="0" borderId="0" xfId="61" applyFont="1" applyFill="1" applyBorder="1" applyProtection="1">
      <protection locked="0"/>
    </xf>
    <xf numFmtId="0" fontId="19" fillId="32" borderId="51" xfId="61" applyFont="1" applyFill="1" applyBorder="1" applyAlignment="1" applyProtection="1">
      <alignment horizontal="center"/>
      <protection locked="0"/>
    </xf>
    <xf numFmtId="165" fontId="19" fillId="23" borderId="63" xfId="31" applyNumberFormat="1" applyFont="1" applyFill="1" applyBorder="1" applyProtection="1">
      <protection locked="0"/>
    </xf>
    <xf numFmtId="9" fontId="19" fillId="23" borderId="63" xfId="61" applyNumberFormat="1" applyFont="1" applyFill="1" applyBorder="1" applyProtection="1">
      <protection locked="0"/>
    </xf>
    <xf numFmtId="0" fontId="19" fillId="23" borderId="63" xfId="61" applyFont="1" applyFill="1" applyBorder="1" applyProtection="1">
      <protection locked="0"/>
    </xf>
    <xf numFmtId="0" fontId="6" fillId="0" borderId="9" xfId="0" applyFont="1" applyFill="1" applyBorder="1" applyAlignment="1" applyProtection="1">
      <alignment horizontal="left"/>
    </xf>
    <xf numFmtId="0" fontId="68" fillId="0" borderId="0" xfId="0" applyFont="1" applyFill="1" applyBorder="1" applyAlignment="1" applyProtection="1">
      <alignment horizontal="left" wrapText="1"/>
      <protection locked="0"/>
    </xf>
    <xf numFmtId="0" fontId="7" fillId="0" borderId="0" xfId="68" applyFont="1" applyFill="1" applyBorder="1" applyAlignment="1" applyProtection="1">
      <alignment horizontal="center"/>
    </xf>
    <xf numFmtId="0" fontId="4" fillId="23" borderId="16" xfId="0" applyFont="1" applyFill="1" applyBorder="1" applyAlignment="1" applyProtection="1">
      <alignment horizontal="center"/>
    </xf>
    <xf numFmtId="0" fontId="2" fillId="0" borderId="20" xfId="0" applyNumberFormat="1" applyFont="1" applyFill="1" applyBorder="1" applyAlignment="1" applyProtection="1">
      <alignment horizontal="center"/>
    </xf>
    <xf numFmtId="44" fontId="4" fillId="0" borderId="43" xfId="38" applyFont="1" applyFill="1" applyBorder="1" applyProtection="1"/>
    <xf numFmtId="44" fontId="4" fillId="0" borderId="42" xfId="38" applyFont="1" applyFill="1" applyBorder="1" applyProtection="1"/>
    <xf numFmtId="44" fontId="4" fillId="29" borderId="44" xfId="38" applyFont="1" applyFill="1" applyBorder="1" applyProtection="1"/>
    <xf numFmtId="44" fontId="4" fillId="29" borderId="44" xfId="38" applyFont="1" applyFill="1" applyBorder="1" applyAlignment="1" applyProtection="1"/>
    <xf numFmtId="44" fontId="4" fillId="0" borderId="44" xfId="38" applyFont="1" applyFill="1" applyBorder="1" applyAlignment="1" applyProtection="1"/>
    <xf numFmtId="44" fontId="4" fillId="29" borderId="45" xfId="38" applyFont="1" applyFill="1" applyBorder="1" applyAlignment="1" applyProtection="1"/>
    <xf numFmtId="44" fontId="4" fillId="0" borderId="44" xfId="38" applyFont="1" applyFill="1" applyBorder="1" applyProtection="1"/>
    <xf numFmtId="44" fontId="1" fillId="0" borderId="42" xfId="38" applyFont="1" applyFill="1" applyBorder="1" applyProtection="1">
      <protection locked="0"/>
    </xf>
    <xf numFmtId="44" fontId="4" fillId="0" borderId="44" xfId="38" applyFont="1" applyFill="1" applyBorder="1" applyAlignment="1" applyProtection="1">
      <alignment horizontal="right"/>
    </xf>
    <xf numFmtId="44" fontId="4" fillId="0" borderId="45" xfId="38" applyFont="1" applyFill="1" applyBorder="1" applyAlignment="1" applyProtection="1">
      <alignment horizontal="right"/>
    </xf>
    <xf numFmtId="44" fontId="4" fillId="0" borderId="42" xfId="38" applyFont="1" applyFill="1" applyBorder="1" applyAlignment="1" applyProtection="1">
      <alignment horizontal="right"/>
    </xf>
    <xf numFmtId="44" fontId="4" fillId="0" borderId="42" xfId="38" applyFont="1" applyFill="1" applyBorder="1" applyAlignment="1" applyProtection="1"/>
    <xf numFmtId="44" fontId="4" fillId="0" borderId="46" xfId="38" applyFont="1" applyFill="1" applyBorder="1" applyProtection="1"/>
    <xf numFmtId="0" fontId="20" fillId="27" borderId="20" xfId="0" applyFont="1" applyFill="1" applyBorder="1" applyAlignment="1" applyProtection="1">
      <alignment horizontal="left" wrapText="1"/>
      <protection locked="0"/>
    </xf>
    <xf numFmtId="10" fontId="1" fillId="0" borderId="43" xfId="72" applyNumberFormat="1" applyFont="1" applyFill="1" applyBorder="1" applyProtection="1">
      <protection locked="0"/>
    </xf>
    <xf numFmtId="14" fontId="1" fillId="33" borderId="42" xfId="0" applyNumberFormat="1" applyFont="1" applyFill="1" applyBorder="1" applyProtection="1"/>
    <xf numFmtId="0" fontId="69" fillId="34" borderId="0" xfId="66" quotePrefix="1" applyNumberFormat="1" applyFont="1" applyFill="1" applyBorder="1" applyAlignment="1" applyProtection="1"/>
    <xf numFmtId="0" fontId="4" fillId="34" borderId="0" xfId="66" quotePrefix="1" applyNumberFormat="1" applyFont="1" applyFill="1" applyBorder="1" applyAlignment="1" applyProtection="1">
      <alignment horizontal="right"/>
    </xf>
    <xf numFmtId="0" fontId="7" fillId="29" borderId="74" xfId="0" applyFont="1" applyFill="1" applyBorder="1" applyAlignment="1" applyProtection="1">
      <alignment horizontal="left" indent="1"/>
    </xf>
    <xf numFmtId="0" fontId="2" fillId="33" borderId="23" xfId="0" applyFont="1" applyFill="1" applyBorder="1" applyAlignment="1" applyProtection="1">
      <alignment horizontal="left"/>
    </xf>
    <xf numFmtId="164" fontId="7" fillId="29" borderId="23" xfId="66" quotePrefix="1" applyNumberFormat="1" applyFont="1" applyFill="1" applyBorder="1" applyAlignment="1" applyProtection="1">
      <alignment horizontal="right"/>
    </xf>
    <xf numFmtId="165" fontId="6" fillId="27" borderId="55" xfId="30" applyNumberFormat="1" applyFont="1" applyFill="1" applyBorder="1" applyAlignment="1" applyProtection="1">
      <protection locked="0"/>
    </xf>
    <xf numFmtId="0" fontId="6" fillId="27" borderId="9" xfId="0" applyFont="1" applyFill="1" applyBorder="1" applyAlignment="1" applyProtection="1">
      <alignment horizontal="left"/>
      <protection locked="0"/>
    </xf>
    <xf numFmtId="0" fontId="6" fillId="27" borderId="48" xfId="0" applyFont="1" applyFill="1" applyBorder="1" applyAlignment="1" applyProtection="1">
      <alignment horizontal="left"/>
      <protection locked="0"/>
    </xf>
    <xf numFmtId="0" fontId="6" fillId="23" borderId="38" xfId="0" applyFont="1" applyFill="1" applyBorder="1" applyAlignment="1" applyProtection="1">
      <alignment horizontal="left"/>
    </xf>
    <xf numFmtId="0" fontId="6" fillId="23" borderId="0" xfId="0" applyFont="1" applyFill="1" applyBorder="1" applyAlignment="1" applyProtection="1">
      <alignment horizontal="left"/>
    </xf>
    <xf numFmtId="0" fontId="6" fillId="29" borderId="53" xfId="0" applyFont="1" applyFill="1" applyBorder="1" applyAlignment="1" applyProtection="1">
      <alignment horizontal="center"/>
    </xf>
    <xf numFmtId="0" fontId="6" fillId="29" borderId="35" xfId="0" applyFont="1" applyFill="1" applyBorder="1" applyAlignment="1" applyProtection="1">
      <alignment horizontal="center"/>
    </xf>
    <xf numFmtId="0" fontId="6" fillId="29" borderId="54" xfId="0" applyFont="1" applyFill="1" applyBorder="1" applyAlignment="1" applyProtection="1">
      <alignment horizontal="center"/>
    </xf>
    <xf numFmtId="0" fontId="6" fillId="0" borderId="0" xfId="0" applyFont="1" applyBorder="1" applyAlignment="1" applyProtection="1">
      <alignment horizontal="right"/>
    </xf>
    <xf numFmtId="0" fontId="6" fillId="36" borderId="4" xfId="0" applyNumberFormat="1" applyFont="1" applyFill="1" applyBorder="1" applyAlignment="1" applyProtection="1">
      <alignment horizontal="center"/>
      <protection locked="0"/>
    </xf>
    <xf numFmtId="0" fontId="6" fillId="36" borderId="16" xfId="0" applyNumberFormat="1" applyFont="1" applyFill="1" applyBorder="1" applyAlignment="1" applyProtection="1">
      <alignment horizontal="center"/>
      <protection locked="0"/>
    </xf>
    <xf numFmtId="0" fontId="6" fillId="36" borderId="43" xfId="0" applyNumberFormat="1" applyFont="1" applyFill="1" applyBorder="1" applyAlignment="1" applyProtection="1">
      <alignment horizontal="center"/>
      <protection locked="0"/>
    </xf>
    <xf numFmtId="49" fontId="6" fillId="27" borderId="9" xfId="0" applyNumberFormat="1" applyFont="1" applyFill="1" applyBorder="1" applyAlignment="1" applyProtection="1">
      <alignment horizontal="left"/>
      <protection locked="0"/>
    </xf>
    <xf numFmtId="49" fontId="6" fillId="27" borderId="48" xfId="0" applyNumberFormat="1" applyFont="1" applyFill="1" applyBorder="1" applyAlignment="1" applyProtection="1">
      <alignment horizontal="left"/>
      <protection locked="0"/>
    </xf>
    <xf numFmtId="0" fontId="0" fillId="27" borderId="9" xfId="0" applyFill="1" applyBorder="1" applyAlignment="1" applyProtection="1">
      <alignment horizontal="left"/>
      <protection locked="0"/>
    </xf>
    <xf numFmtId="0" fontId="0" fillId="27" borderId="48" xfId="0" applyFill="1" applyBorder="1" applyAlignment="1" applyProtection="1">
      <alignment horizontal="left"/>
      <protection locked="0"/>
    </xf>
    <xf numFmtId="0" fontId="6" fillId="27" borderId="4" xfId="0" applyFont="1" applyFill="1" applyBorder="1" applyAlignment="1" applyProtection="1">
      <alignment horizontal="left"/>
      <protection locked="0"/>
    </xf>
    <xf numFmtId="0" fontId="6" fillId="27" borderId="16" xfId="0" applyFont="1" applyFill="1" applyBorder="1" applyAlignment="1" applyProtection="1">
      <alignment horizontal="left"/>
      <protection locked="0"/>
    </xf>
    <xf numFmtId="0" fontId="6" fillId="27" borderId="43" xfId="0" applyFont="1" applyFill="1" applyBorder="1" applyAlignment="1" applyProtection="1">
      <alignment horizontal="left"/>
      <protection locked="0"/>
    </xf>
    <xf numFmtId="0" fontId="14" fillId="27" borderId="4" xfId="0" applyFont="1" applyFill="1" applyBorder="1" applyAlignment="1" applyProtection="1">
      <alignment horizontal="left" wrapText="1"/>
    </xf>
    <xf numFmtId="0" fontId="14" fillId="27" borderId="19" xfId="0" applyFont="1" applyFill="1" applyBorder="1" applyAlignment="1" applyProtection="1">
      <alignment horizontal="left" wrapText="1"/>
    </xf>
    <xf numFmtId="0" fontId="17" fillId="27" borderId="4" xfId="47" applyFill="1" applyBorder="1" applyAlignment="1" applyProtection="1">
      <alignment horizontal="left"/>
      <protection locked="0"/>
    </xf>
    <xf numFmtId="0" fontId="17" fillId="27" borderId="16" xfId="47" applyFill="1" applyBorder="1" applyAlignment="1" applyProtection="1">
      <alignment horizontal="left"/>
      <protection locked="0"/>
    </xf>
    <xf numFmtId="0" fontId="17" fillId="27" borderId="43" xfId="47" applyFill="1" applyBorder="1" applyAlignment="1" applyProtection="1">
      <alignment horizontal="left"/>
      <protection locked="0"/>
    </xf>
    <xf numFmtId="0" fontId="14" fillId="27" borderId="38" xfId="0" applyFont="1" applyFill="1" applyBorder="1" applyAlignment="1" applyProtection="1">
      <alignment horizontal="left" wrapText="1"/>
      <protection hidden="1"/>
    </xf>
    <xf numFmtId="0" fontId="14" fillId="27" borderId="0" xfId="0" applyFont="1" applyFill="1" applyBorder="1" applyAlignment="1" applyProtection="1">
      <alignment horizontal="left" wrapText="1"/>
      <protection hidden="1"/>
    </xf>
    <xf numFmtId="0" fontId="6" fillId="0" borderId="50" xfId="0" applyFont="1" applyBorder="1" applyAlignment="1" applyProtection="1">
      <alignment horizontal="center"/>
      <protection hidden="1"/>
    </xf>
    <xf numFmtId="0" fontId="6" fillId="0" borderId="9" xfId="0" applyFont="1" applyBorder="1" applyAlignment="1" applyProtection="1">
      <alignment horizontal="center"/>
      <protection hidden="1"/>
    </xf>
    <xf numFmtId="0" fontId="6" fillId="0" borderId="48" xfId="0" applyFont="1" applyBorder="1" applyAlignment="1" applyProtection="1">
      <alignment horizontal="center"/>
      <protection hidden="1"/>
    </xf>
    <xf numFmtId="0" fontId="6" fillId="23" borderId="38" xfId="0" applyFont="1" applyFill="1" applyBorder="1" applyAlignment="1" applyProtection="1">
      <alignment horizontal="left"/>
      <protection hidden="1"/>
    </xf>
    <xf numFmtId="0" fontId="6" fillId="23" borderId="0" xfId="0" applyFont="1" applyFill="1" applyBorder="1" applyAlignment="1" applyProtection="1">
      <alignment horizontal="left"/>
      <protection hidden="1"/>
    </xf>
    <xf numFmtId="0" fontId="6" fillId="23" borderId="42" xfId="0" applyFont="1" applyFill="1" applyBorder="1" applyAlignment="1" applyProtection="1">
      <alignment horizontal="left"/>
      <protection hidden="1"/>
    </xf>
    <xf numFmtId="0" fontId="2" fillId="0" borderId="9" xfId="0" quotePrefix="1" applyNumberFormat="1" applyFont="1" applyFill="1" applyBorder="1" applyAlignment="1" applyProtection="1">
      <alignment horizontal="left"/>
      <protection locked="0" hidden="1"/>
    </xf>
    <xf numFmtId="0" fontId="2" fillId="0" borderId="48" xfId="0" applyNumberFormat="1" applyFont="1" applyFill="1" applyBorder="1" applyAlignment="1" applyProtection="1">
      <alignment horizontal="left"/>
      <protection locked="0" hidden="1"/>
    </xf>
    <xf numFmtId="0" fontId="52" fillId="27" borderId="37" xfId="0" applyFont="1" applyFill="1" applyBorder="1" applyAlignment="1" applyProtection="1">
      <alignment horizontal="left" wrapText="1"/>
      <protection locked="0" hidden="1"/>
    </xf>
    <xf numFmtId="0" fontId="52" fillId="27" borderId="49" xfId="0" applyFont="1" applyFill="1" applyBorder="1" applyAlignment="1" applyProtection="1">
      <alignment horizontal="left" wrapText="1"/>
      <protection locked="0" hidden="1"/>
    </xf>
    <xf numFmtId="14" fontId="2" fillId="27" borderId="9" xfId="0" applyNumberFormat="1" applyFont="1" applyFill="1" applyBorder="1" applyAlignment="1" applyProtection="1">
      <alignment horizontal="left"/>
      <protection locked="0" hidden="1"/>
    </xf>
    <xf numFmtId="14" fontId="2" fillId="27" borderId="48" xfId="0" applyNumberFormat="1" applyFont="1" applyFill="1" applyBorder="1" applyAlignment="1" applyProtection="1">
      <alignment horizontal="left"/>
      <protection locked="0" hidden="1"/>
    </xf>
    <xf numFmtId="14" fontId="2" fillId="27" borderId="9" xfId="0" quotePrefix="1" applyNumberFormat="1" applyFont="1" applyFill="1" applyBorder="1" applyAlignment="1" applyProtection="1">
      <alignment horizontal="left"/>
      <protection locked="0" hidden="1"/>
    </xf>
    <xf numFmtId="0" fontId="6" fillId="0" borderId="0" xfId="0" applyFont="1" applyBorder="1" applyAlignment="1" applyProtection="1">
      <alignment horizontal="right"/>
      <protection hidden="1"/>
    </xf>
    <xf numFmtId="0" fontId="6" fillId="0" borderId="42" xfId="0" applyFont="1" applyBorder="1" applyAlignment="1" applyProtection="1">
      <alignment horizontal="right"/>
      <protection hidden="1"/>
    </xf>
    <xf numFmtId="49" fontId="52" fillId="27" borderId="36" xfId="0" applyNumberFormat="1" applyFont="1" applyFill="1" applyBorder="1" applyAlignment="1" applyProtection="1">
      <alignment horizontal="left" wrapText="1"/>
      <protection locked="0" hidden="1"/>
    </xf>
    <xf numFmtId="0" fontId="52" fillId="27" borderId="41" xfId="0" applyFont="1" applyFill="1" applyBorder="1" applyAlignment="1" applyProtection="1">
      <alignment horizontal="left" wrapText="1"/>
      <protection locked="0" hidden="1"/>
    </xf>
    <xf numFmtId="0" fontId="52" fillId="27" borderId="9" xfId="0" applyFont="1" applyFill="1" applyBorder="1" applyAlignment="1" applyProtection="1">
      <alignment horizontal="left" wrapText="1"/>
      <protection locked="0" hidden="1"/>
    </xf>
    <xf numFmtId="0" fontId="52" fillId="27" borderId="48" xfId="0" applyFont="1" applyFill="1" applyBorder="1" applyAlignment="1" applyProtection="1">
      <alignment horizontal="left" wrapText="1"/>
      <protection locked="0" hidden="1"/>
    </xf>
    <xf numFmtId="0" fontId="52" fillId="27" borderId="4" xfId="0" applyFont="1" applyFill="1" applyBorder="1" applyAlignment="1" applyProtection="1">
      <alignment horizontal="left" wrapText="1"/>
      <protection locked="0" hidden="1"/>
    </xf>
    <xf numFmtId="0" fontId="52" fillId="27" borderId="43" xfId="0" applyFont="1" applyFill="1" applyBorder="1" applyAlignment="1" applyProtection="1">
      <alignment horizontal="left" wrapText="1"/>
      <protection locked="0" hidden="1"/>
    </xf>
    <xf numFmtId="0" fontId="2" fillId="27" borderId="4" xfId="0" applyFont="1" applyFill="1" applyBorder="1" applyAlignment="1" applyProtection="1">
      <alignment horizontal="center"/>
      <protection locked="0"/>
    </xf>
    <xf numFmtId="0" fontId="2" fillId="27" borderId="43" xfId="0" applyFont="1" applyFill="1" applyBorder="1" applyAlignment="1" applyProtection="1">
      <alignment horizontal="center"/>
      <protection locked="0"/>
    </xf>
    <xf numFmtId="0" fontId="1" fillId="27" borderId="50" xfId="30" applyNumberFormat="1" applyFont="1" applyFill="1" applyBorder="1" applyAlignment="1" applyProtection="1">
      <alignment horizontal="center"/>
      <protection locked="0"/>
    </xf>
    <xf numFmtId="0" fontId="1" fillId="27" borderId="9" xfId="30" applyNumberFormat="1" applyFont="1" applyFill="1" applyBorder="1" applyAlignment="1" applyProtection="1">
      <alignment horizontal="center"/>
      <protection locked="0"/>
    </xf>
    <xf numFmtId="0" fontId="1" fillId="27" borderId="48" xfId="30" applyNumberFormat="1" applyFont="1" applyFill="1" applyBorder="1" applyAlignment="1" applyProtection="1">
      <alignment horizontal="center"/>
      <protection locked="0"/>
    </xf>
    <xf numFmtId="0" fontId="1" fillId="27" borderId="39" xfId="30" applyNumberFormat="1" applyFont="1" applyFill="1" applyBorder="1" applyAlignment="1" applyProtection="1">
      <alignment horizontal="center"/>
      <protection locked="0"/>
    </xf>
    <xf numFmtId="0" fontId="1" fillId="27" borderId="37" xfId="30" applyNumberFormat="1" applyFont="1" applyFill="1" applyBorder="1" applyAlignment="1" applyProtection="1">
      <alignment horizontal="center"/>
      <protection locked="0"/>
    </xf>
    <xf numFmtId="0" fontId="1" fillId="27" borderId="49" xfId="30" applyNumberFormat="1" applyFont="1" applyFill="1" applyBorder="1" applyAlignment="1" applyProtection="1">
      <alignment horizontal="center"/>
      <protection locked="0"/>
    </xf>
    <xf numFmtId="0" fontId="1" fillId="27" borderId="40" xfId="30" applyNumberFormat="1" applyFont="1" applyFill="1" applyBorder="1" applyAlignment="1" applyProtection="1">
      <alignment horizontal="center"/>
      <protection locked="0"/>
    </xf>
    <xf numFmtId="0" fontId="1" fillId="27" borderId="36" xfId="30" applyNumberFormat="1" applyFont="1" applyFill="1" applyBorder="1" applyAlignment="1" applyProtection="1">
      <alignment horizontal="center"/>
      <protection locked="0"/>
    </xf>
    <xf numFmtId="0" fontId="1" fillId="27" borderId="41" xfId="30" applyNumberFormat="1" applyFont="1" applyFill="1" applyBorder="1" applyAlignment="1" applyProtection="1">
      <alignment horizontal="center"/>
      <protection locked="0"/>
    </xf>
    <xf numFmtId="0" fontId="2" fillId="0" borderId="20" xfId="0" applyNumberFormat="1" applyFont="1" applyFill="1" applyBorder="1" applyAlignment="1" applyProtection="1">
      <alignment horizontal="center"/>
    </xf>
    <xf numFmtId="0" fontId="4" fillId="0" borderId="20" xfId="68" applyNumberFormat="1" applyFont="1" applyFill="1" applyBorder="1" applyAlignment="1" applyProtection="1">
      <alignment horizontal="center"/>
    </xf>
    <xf numFmtId="0" fontId="1" fillId="0" borderId="0" xfId="66" applyNumberFormat="1" applyFont="1" applyFill="1" applyBorder="1" applyAlignment="1" applyProtection="1">
      <alignment horizontal="left" wrapText="1"/>
    </xf>
    <xf numFmtId="0" fontId="4" fillId="0" borderId="0" xfId="66" applyNumberFormat="1" applyFont="1" applyFill="1" applyBorder="1" applyAlignment="1" applyProtection="1">
      <alignment horizontal="left" wrapText="1"/>
    </xf>
    <xf numFmtId="0" fontId="1" fillId="34" borderId="0" xfId="66" applyNumberFormat="1" applyFont="1" applyFill="1" applyBorder="1" applyAlignment="1" applyProtection="1">
      <alignment horizontal="left" wrapText="1"/>
    </xf>
    <xf numFmtId="0" fontId="4" fillId="0" borderId="0" xfId="66" applyNumberFormat="1" applyFont="1" applyFill="1" applyBorder="1" applyAlignment="1" applyProtection="1">
      <alignment horizontal="left"/>
    </xf>
    <xf numFmtId="0" fontId="11" fillId="0" borderId="0" xfId="66" applyNumberFormat="1" applyFont="1" applyFill="1" applyBorder="1" applyAlignment="1" applyProtection="1">
      <alignment horizontal="left" wrapText="1"/>
    </xf>
    <xf numFmtId="0" fontId="4" fillId="34" borderId="0" xfId="66" applyNumberFormat="1" applyFont="1" applyFill="1" applyBorder="1" applyAlignment="1" applyProtection="1">
      <alignment horizontal="left" wrapText="1"/>
    </xf>
    <xf numFmtId="49" fontId="23" fillId="27" borderId="20" xfId="0" applyNumberFormat="1" applyFont="1" applyFill="1" applyBorder="1" applyAlignment="1" applyProtection="1">
      <alignment horizontal="center" wrapText="1"/>
      <protection locked="0"/>
    </xf>
    <xf numFmtId="0" fontId="20" fillId="27" borderId="38" xfId="0" applyFont="1" applyFill="1" applyBorder="1" applyAlignment="1" applyProtection="1">
      <alignment horizontal="left"/>
    </xf>
    <xf numFmtId="0" fontId="20" fillId="27" borderId="0" xfId="0" applyFont="1" applyFill="1" applyBorder="1" applyAlignment="1" applyProtection="1">
      <alignment horizontal="left"/>
    </xf>
    <xf numFmtId="0" fontId="4" fillId="0" borderId="20" xfId="68" applyFont="1" applyFill="1" applyBorder="1" applyAlignment="1" applyProtection="1">
      <alignment horizontal="center"/>
    </xf>
    <xf numFmtId="0" fontId="14" fillId="0" borderId="0" xfId="0" applyFont="1" applyBorder="1" applyAlignment="1" applyProtection="1">
      <alignment horizontal="left" wrapText="1"/>
    </xf>
    <xf numFmtId="0" fontId="67" fillId="29" borderId="0" xfId="0" applyFont="1" applyFill="1" applyBorder="1" applyAlignment="1" applyProtection="1">
      <alignment horizontal="left" wrapText="1"/>
    </xf>
    <xf numFmtId="49" fontId="23" fillId="27" borderId="22" xfId="0" applyNumberFormat="1" applyFont="1" applyFill="1" applyBorder="1" applyAlignment="1" applyProtection="1">
      <alignment horizontal="center" wrapText="1"/>
      <protection locked="0"/>
    </xf>
    <xf numFmtId="49" fontId="23" fillId="27" borderId="21" xfId="0" applyNumberFormat="1" applyFont="1" applyFill="1" applyBorder="1" applyAlignment="1" applyProtection="1">
      <alignment horizontal="center" wrapText="1"/>
      <protection locked="0"/>
    </xf>
    <xf numFmtId="0" fontId="19" fillId="36" borderId="20" xfId="0" applyFont="1" applyFill="1" applyBorder="1" applyAlignment="1" applyProtection="1">
      <alignment horizontal="left"/>
      <protection locked="0"/>
    </xf>
    <xf numFmtId="0" fontId="19" fillId="36" borderId="21" xfId="0" applyFont="1" applyFill="1" applyBorder="1" applyAlignment="1" applyProtection="1">
      <alignment horizontal="left"/>
      <protection locked="0"/>
    </xf>
    <xf numFmtId="0" fontId="7" fillId="27" borderId="56" xfId="0" applyFont="1" applyFill="1" applyBorder="1" applyAlignment="1" applyProtection="1">
      <alignment horizontal="center"/>
    </xf>
    <xf numFmtId="0" fontId="7" fillId="27" borderId="16" xfId="0" applyFont="1" applyFill="1" applyBorder="1" applyAlignment="1" applyProtection="1">
      <alignment horizontal="center"/>
    </xf>
    <xf numFmtId="0" fontId="4" fillId="27" borderId="20" xfId="0" applyFont="1" applyFill="1" applyBorder="1" applyAlignment="1" applyProtection="1">
      <alignment horizontal="center"/>
      <protection locked="0"/>
    </xf>
    <xf numFmtId="49" fontId="7" fillId="27" borderId="20" xfId="0" quotePrefix="1" applyNumberFormat="1" applyFont="1" applyFill="1" applyBorder="1" applyAlignment="1" applyProtection="1">
      <alignment horizontal="center"/>
      <protection locked="0"/>
    </xf>
    <xf numFmtId="49" fontId="7" fillId="27" borderId="44" xfId="0" quotePrefix="1" applyNumberFormat="1" applyFont="1" applyFill="1" applyBorder="1" applyAlignment="1" applyProtection="1">
      <alignment horizontal="center"/>
      <protection locked="0"/>
    </xf>
    <xf numFmtId="0" fontId="7" fillId="27" borderId="20" xfId="0" applyFont="1" applyFill="1" applyBorder="1" applyAlignment="1" applyProtection="1">
      <alignment horizontal="center"/>
      <protection locked="0"/>
    </xf>
    <xf numFmtId="0" fontId="7" fillId="27" borderId="20" xfId="0" applyFont="1" applyFill="1" applyBorder="1" applyAlignment="1" applyProtection="1">
      <protection locked="0"/>
    </xf>
    <xf numFmtId="0" fontId="67" fillId="0" borderId="0" xfId="0" applyFont="1" applyBorder="1" applyAlignment="1" applyProtection="1">
      <alignment horizontal="left" wrapText="1"/>
    </xf>
    <xf numFmtId="49" fontId="7" fillId="27" borderId="20" xfId="0" applyNumberFormat="1" applyFont="1" applyFill="1" applyBorder="1" applyAlignment="1" applyProtection="1">
      <alignment horizontal="center"/>
      <protection locked="0"/>
    </xf>
    <xf numFmtId="49" fontId="23" fillId="27" borderId="20" xfId="0" applyNumberFormat="1" applyFont="1" applyFill="1" applyBorder="1" applyAlignment="1" applyProtection="1">
      <alignment horizontal="left" wrapText="1"/>
      <protection locked="0"/>
    </xf>
    <xf numFmtId="49" fontId="23" fillId="27" borderId="44" xfId="0" applyNumberFormat="1" applyFont="1" applyFill="1" applyBorder="1" applyAlignment="1" applyProtection="1">
      <alignment horizontal="center" wrapText="1"/>
      <protection locked="0"/>
    </xf>
    <xf numFmtId="0" fontId="62" fillId="0" borderId="0" xfId="0" applyFont="1" applyBorder="1" applyAlignment="1" applyProtection="1">
      <alignment horizontal="left" wrapText="1"/>
    </xf>
    <xf numFmtId="0" fontId="62" fillId="0" borderId="15" xfId="0" applyFont="1" applyBorder="1" applyAlignment="1" applyProtection="1">
      <alignment horizontal="left" wrapText="1"/>
    </xf>
    <xf numFmtId="0" fontId="6" fillId="23" borderId="56" xfId="68" applyFont="1" applyFill="1" applyBorder="1" applyAlignment="1" applyProtection="1">
      <alignment horizontal="center" vertical="center"/>
    </xf>
    <xf numFmtId="0" fontId="6" fillId="23" borderId="16" xfId="68" applyFont="1" applyFill="1" applyBorder="1" applyAlignment="1" applyProtection="1">
      <alignment horizontal="center" vertical="center"/>
    </xf>
    <xf numFmtId="0" fontId="6" fillId="23" borderId="43" xfId="68" applyFont="1" applyFill="1" applyBorder="1" applyAlignment="1" applyProtection="1">
      <alignment horizontal="center" vertical="center"/>
    </xf>
    <xf numFmtId="0" fontId="19" fillId="27" borderId="20" xfId="0" applyFont="1" applyFill="1" applyBorder="1" applyAlignment="1" applyProtection="1">
      <alignment horizontal="center"/>
      <protection locked="0"/>
    </xf>
    <xf numFmtId="0" fontId="14" fillId="27" borderId="0" xfId="0" applyFont="1" applyFill="1" applyBorder="1" applyAlignment="1" applyProtection="1">
      <alignment horizontal="center" wrapText="1"/>
      <protection locked="0"/>
    </xf>
    <xf numFmtId="0" fontId="19" fillId="0" borderId="0" xfId="0" applyFont="1" applyFill="1" applyBorder="1" applyAlignment="1" applyProtection="1">
      <alignment vertical="top" wrapText="1"/>
    </xf>
    <xf numFmtId="0" fontId="19" fillId="0" borderId="42" xfId="0" applyFont="1" applyFill="1" applyBorder="1" applyAlignment="1" applyProtection="1">
      <alignment vertical="top" wrapText="1"/>
    </xf>
    <xf numFmtId="0" fontId="19" fillId="0" borderId="0" xfId="0" applyFont="1" applyBorder="1" applyAlignment="1" applyProtection="1">
      <alignment vertical="top" wrapText="1"/>
    </xf>
    <xf numFmtId="0" fontId="19" fillId="0" borderId="42" xfId="0" applyFont="1" applyBorder="1" applyAlignment="1" applyProtection="1">
      <alignment vertical="top" wrapText="1"/>
    </xf>
    <xf numFmtId="0" fontId="19" fillId="0" borderId="56"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43" xfId="0" applyFont="1" applyBorder="1" applyAlignment="1" applyProtection="1">
      <alignment horizontal="center" vertical="center" wrapText="1"/>
    </xf>
    <xf numFmtId="0" fontId="4" fillId="36" borderId="58" xfId="0" applyFont="1" applyFill="1" applyBorder="1" applyAlignment="1" applyProtection="1">
      <alignment horizontal="center"/>
      <protection locked="0"/>
    </xf>
    <xf numFmtId="0" fontId="4" fillId="36" borderId="20" xfId="0" applyFont="1" applyFill="1" applyBorder="1" applyAlignment="1" applyProtection="1">
      <alignment horizontal="center"/>
      <protection locked="0"/>
    </xf>
    <xf numFmtId="0" fontId="7" fillId="36" borderId="58" xfId="0" applyFont="1" applyFill="1" applyBorder="1" applyAlignment="1" applyProtection="1">
      <alignment horizontal="center"/>
      <protection locked="0"/>
    </xf>
    <xf numFmtId="0" fontId="7" fillId="36" borderId="20" xfId="0" applyFont="1" applyFill="1" applyBorder="1" applyAlignment="1" applyProtection="1">
      <alignment horizontal="center"/>
      <protection locked="0"/>
    </xf>
    <xf numFmtId="0" fontId="7" fillId="36" borderId="44" xfId="0" applyFont="1" applyFill="1" applyBorder="1" applyAlignment="1" applyProtection="1">
      <alignment horizontal="center"/>
      <protection locked="0"/>
    </xf>
    <xf numFmtId="49" fontId="23" fillId="36" borderId="22" xfId="0" applyNumberFormat="1" applyFont="1" applyFill="1" applyBorder="1" applyAlignment="1" applyProtection="1">
      <alignment horizontal="center"/>
      <protection locked="0"/>
    </xf>
    <xf numFmtId="49" fontId="23" fillId="36" borderId="20" xfId="0" applyNumberFormat="1" applyFont="1" applyFill="1" applyBorder="1" applyAlignment="1" applyProtection="1">
      <alignment horizontal="center"/>
      <protection locked="0"/>
    </xf>
    <xf numFmtId="49" fontId="23" fillId="36" borderId="44" xfId="0" applyNumberFormat="1" applyFont="1" applyFill="1" applyBorder="1" applyAlignment="1" applyProtection="1">
      <alignment horizontal="center"/>
      <protection locked="0"/>
    </xf>
    <xf numFmtId="49" fontId="7" fillId="27" borderId="58" xfId="0" applyNumberFormat="1" applyFont="1" applyFill="1" applyBorder="1" applyAlignment="1" applyProtection="1">
      <alignment horizontal="center"/>
      <protection locked="0"/>
    </xf>
    <xf numFmtId="0" fontId="19" fillId="36" borderId="58" xfId="0" applyFont="1" applyFill="1" applyBorder="1" applyAlignment="1" applyProtection="1">
      <alignment horizontal="center"/>
      <protection locked="0"/>
    </xf>
    <xf numFmtId="0" fontId="19" fillId="36" borderId="20" xfId="0" applyFont="1" applyFill="1" applyBorder="1" applyAlignment="1" applyProtection="1">
      <alignment horizontal="center"/>
      <protection locked="0"/>
    </xf>
    <xf numFmtId="0" fontId="14" fillId="27" borderId="38" xfId="0" applyFont="1" applyFill="1" applyBorder="1" applyAlignment="1" applyProtection="1">
      <alignment horizontal="left" wrapText="1"/>
    </xf>
    <xf numFmtId="0" fontId="14" fillId="27" borderId="0" xfId="0" applyFont="1" applyFill="1" applyBorder="1" applyAlignment="1" applyProtection="1">
      <alignment horizontal="left" wrapText="1"/>
    </xf>
    <xf numFmtId="0" fontId="0" fillId="0" borderId="20" xfId="0" applyFill="1" applyBorder="1" applyAlignment="1" applyProtection="1">
      <alignment horizontal="center"/>
    </xf>
    <xf numFmtId="0" fontId="1" fillId="29" borderId="38" xfId="0" applyFont="1" applyFill="1" applyBorder="1" applyAlignment="1" applyProtection="1">
      <alignment horizontal="left" vertical="top" wrapText="1"/>
    </xf>
    <xf numFmtId="0" fontId="4" fillId="29" borderId="0" xfId="0" applyFont="1" applyFill="1" applyBorder="1" applyAlignment="1" applyProtection="1">
      <alignment horizontal="left" vertical="top" wrapText="1"/>
    </xf>
    <xf numFmtId="0" fontId="4" fillId="29" borderId="42" xfId="0" applyFont="1" applyFill="1" applyBorder="1" applyAlignment="1" applyProtection="1">
      <alignment horizontal="left" vertical="top" wrapText="1"/>
    </xf>
    <xf numFmtId="38" fontId="6" fillId="0" borderId="20" xfId="0" applyNumberFormat="1"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2" fillId="0" borderId="20" xfId="0" applyNumberFormat="1" applyFont="1" applyBorder="1" applyAlignment="1" applyProtection="1">
      <alignment horizontal="center"/>
    </xf>
    <xf numFmtId="0" fontId="4" fillId="27" borderId="56" xfId="61" applyFont="1" applyFill="1" applyBorder="1" applyAlignment="1" applyProtection="1">
      <alignment horizontal="center"/>
      <protection locked="0"/>
    </xf>
    <xf numFmtId="0" fontId="4" fillId="27" borderId="16" xfId="61" applyFont="1" applyFill="1" applyBorder="1" applyAlignment="1" applyProtection="1">
      <alignment horizontal="center"/>
      <protection locked="0"/>
    </xf>
    <xf numFmtId="0" fontId="4" fillId="27" borderId="19" xfId="61" applyFont="1" applyFill="1" applyBorder="1" applyAlignment="1" applyProtection="1">
      <alignment horizontal="center"/>
      <protection locked="0"/>
    </xf>
    <xf numFmtId="0" fontId="2" fillId="0" borderId="20" xfId="0" applyFont="1" applyFill="1" applyBorder="1" applyAlignment="1" applyProtection="1">
      <alignment horizontal="center"/>
    </xf>
    <xf numFmtId="0" fontId="1" fillId="27" borderId="58" xfId="61" applyFont="1" applyFill="1" applyBorder="1" applyAlignment="1" applyProtection="1">
      <alignment horizontal="left"/>
      <protection locked="0"/>
    </xf>
    <xf numFmtId="0" fontId="4" fillId="27" borderId="20" xfId="61" applyFont="1" applyFill="1" applyBorder="1" applyAlignment="1" applyProtection="1">
      <alignment horizontal="left"/>
      <protection locked="0"/>
    </xf>
    <xf numFmtId="0" fontId="4" fillId="27" borderId="21" xfId="61" applyFont="1" applyFill="1" applyBorder="1" applyAlignment="1" applyProtection="1">
      <alignment horizontal="left"/>
      <protection locked="0"/>
    </xf>
    <xf numFmtId="0" fontId="4" fillId="27" borderId="56" xfId="61" applyFont="1" applyFill="1" applyBorder="1" applyAlignment="1" applyProtection="1">
      <alignment horizontal="left"/>
      <protection locked="0"/>
    </xf>
    <xf numFmtId="0" fontId="4" fillId="27" borderId="16" xfId="61" applyFont="1" applyFill="1" applyBorder="1" applyAlignment="1" applyProtection="1">
      <alignment horizontal="left"/>
      <protection locked="0"/>
    </xf>
    <xf numFmtId="0" fontId="4" fillId="27" borderId="19" xfId="61" applyFont="1" applyFill="1" applyBorder="1" applyAlignment="1" applyProtection="1">
      <alignment horizontal="left"/>
      <protection locked="0"/>
    </xf>
    <xf numFmtId="0" fontId="4" fillId="27" borderId="58" xfId="61" applyFont="1" applyFill="1" applyBorder="1" applyAlignment="1" applyProtection="1">
      <alignment horizontal="left"/>
      <protection locked="0"/>
    </xf>
    <xf numFmtId="0" fontId="2" fillId="0" borderId="15" xfId="61" applyFont="1" applyBorder="1" applyAlignment="1" applyProtection="1">
      <alignment horizontal="center"/>
    </xf>
    <xf numFmtId="0" fontId="4" fillId="0" borderId="15" xfId="61" applyFont="1" applyBorder="1" applyAlignment="1" applyProtection="1">
      <alignment horizontal="center"/>
    </xf>
    <xf numFmtId="0" fontId="19" fillId="0" borderId="56" xfId="61" applyFont="1" applyFill="1" applyBorder="1" applyAlignment="1" applyProtection="1">
      <alignment horizontal="left"/>
    </xf>
    <xf numFmtId="0" fontId="19" fillId="0" borderId="16" xfId="61" applyFont="1" applyFill="1" applyBorder="1" applyAlignment="1" applyProtection="1">
      <alignment horizontal="left"/>
    </xf>
    <xf numFmtId="0" fontId="19" fillId="0" borderId="19" xfId="61" applyFont="1" applyFill="1" applyBorder="1" applyAlignment="1" applyProtection="1">
      <alignment horizontal="left"/>
    </xf>
    <xf numFmtId="0" fontId="14" fillId="27" borderId="3" xfId="0" applyFont="1" applyFill="1" applyBorder="1" applyAlignment="1" applyProtection="1">
      <alignment horizontal="left" wrapText="1"/>
    </xf>
    <xf numFmtId="0" fontId="4" fillId="27" borderId="16" xfId="0" applyFont="1" applyFill="1" applyBorder="1" applyAlignment="1" applyProtection="1">
      <alignment horizontal="left"/>
      <protection locked="0"/>
    </xf>
    <xf numFmtId="0" fontId="4" fillId="27" borderId="43" xfId="0" applyFont="1" applyFill="1" applyBorder="1" applyAlignment="1" applyProtection="1">
      <alignment horizontal="left"/>
      <protection locked="0"/>
    </xf>
    <xf numFmtId="0" fontId="4" fillId="27" borderId="72" xfId="0" applyFont="1" applyFill="1" applyBorder="1" applyAlignment="1" applyProtection="1">
      <alignment horizontal="left"/>
      <protection locked="0"/>
    </xf>
    <xf numFmtId="0" fontId="4" fillId="27" borderId="73" xfId="0" applyFont="1" applyFill="1" applyBorder="1" applyAlignment="1" applyProtection="1">
      <alignment horizontal="left"/>
      <protection locked="0"/>
    </xf>
    <xf numFmtId="0" fontId="1" fillId="27" borderId="20" xfId="0" applyFont="1" applyFill="1" applyBorder="1" applyAlignment="1" applyProtection="1">
      <alignment horizontal="left"/>
      <protection locked="0"/>
    </xf>
    <xf numFmtId="0" fontId="1" fillId="27" borderId="44" xfId="0" applyFont="1" applyFill="1" applyBorder="1" applyAlignment="1" applyProtection="1">
      <alignment horizontal="left"/>
      <protection locked="0"/>
    </xf>
    <xf numFmtId="0" fontId="1" fillId="0" borderId="5" xfId="65" applyBorder="1" applyAlignment="1" applyProtection="1">
      <alignment horizontal="left"/>
    </xf>
    <xf numFmtId="0" fontId="1" fillId="0" borderId="46" xfId="65" applyBorder="1" applyAlignment="1" applyProtection="1">
      <alignment horizontal="left"/>
    </xf>
    <xf numFmtId="14" fontId="2" fillId="0" borderId="0" xfId="68" applyNumberFormat="1" applyFont="1" applyFill="1" applyBorder="1" applyAlignment="1" applyProtection="1">
      <protection hidden="1"/>
    </xf>
    <xf numFmtId="0" fontId="2" fillId="27" borderId="38" xfId="0" applyFont="1" applyFill="1" applyBorder="1" applyAlignment="1" applyProtection="1">
      <alignment horizontal="left"/>
    </xf>
    <xf numFmtId="0" fontId="2" fillId="27" borderId="0" xfId="0" applyFont="1" applyFill="1" applyBorder="1" applyAlignment="1" applyProtection="1">
      <alignment horizontal="left"/>
    </xf>
    <xf numFmtId="0" fontId="1" fillId="0" borderId="35" xfId="0" applyFont="1" applyBorder="1" applyAlignment="1" applyProtection="1">
      <alignment horizontal="left" wrapText="1"/>
    </xf>
    <xf numFmtId="0" fontId="1" fillId="0" borderId="54" xfId="0" applyFont="1" applyBorder="1" applyAlignment="1" applyProtection="1">
      <alignment horizontal="left" wrapText="1"/>
    </xf>
    <xf numFmtId="0" fontId="1" fillId="0" borderId="0" xfId="0" applyFont="1" applyBorder="1" applyAlignment="1" applyProtection="1">
      <alignment horizontal="left" wrapText="1"/>
    </xf>
    <xf numFmtId="0" fontId="1" fillId="0" borderId="42" xfId="0" applyFont="1" applyBorder="1" applyAlignment="1" applyProtection="1">
      <alignment horizontal="left" wrapText="1"/>
    </xf>
    <xf numFmtId="0" fontId="1" fillId="0" borderId="0" xfId="65" applyFont="1" applyBorder="1" applyAlignment="1" applyProtection="1">
      <alignment horizontal="left" wrapText="1"/>
    </xf>
    <xf numFmtId="0" fontId="1" fillId="0" borderId="42" xfId="65" applyFont="1" applyBorder="1" applyAlignment="1" applyProtection="1">
      <alignment horizontal="left" wrapText="1"/>
    </xf>
  </cellXfs>
  <cellStyles count="7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Department" xfId="25"/>
    <cellStyle name="Bad" xfId="26" builtinId="27" customBuiltin="1"/>
    <cellStyle name="Calculation" xfId="27" builtinId="22" customBuiltin="1"/>
    <cellStyle name="catagories" xfId="28"/>
    <cellStyle name="Check Cell" xfId="29" builtinId="23" customBuiltin="1"/>
    <cellStyle name="Comma" xfId="30" builtinId="3"/>
    <cellStyle name="Comma 2" xfId="31"/>
    <cellStyle name="Comma 2 2" xfId="32"/>
    <cellStyle name="Comma 3" xfId="33"/>
    <cellStyle name="Comma 3 2" xfId="34"/>
    <cellStyle name="Comma Acct" xfId="35"/>
    <cellStyle name="COSTREPORT" xfId="36"/>
    <cellStyle name="cr" xfId="37"/>
    <cellStyle name="Currency" xfId="38" builtinId="4"/>
    <cellStyle name="dept" xfId="39"/>
    <cellStyle name="Explanatory Text" xfId="40" builtinId="53" customBuiltin="1"/>
    <cellStyle name="Good" xfId="41" builtinId="26" customBuiltin="1"/>
    <cellStyle name="Grey" xfId="42"/>
    <cellStyle name="Heading 1" xfId="43" builtinId="16" customBuiltin="1"/>
    <cellStyle name="Heading 2" xfId="44" builtinId="17" customBuiltin="1"/>
    <cellStyle name="Heading 3" xfId="45" builtinId="18" customBuiltin="1"/>
    <cellStyle name="Heading 4" xfId="46" builtinId="19" customBuiltin="1"/>
    <cellStyle name="Hyperlink" xfId="47" builtinId="8"/>
    <cellStyle name="Input" xfId="48" builtinId="20" customBuiltin="1"/>
    <cellStyle name="Input [yellow]" xfId="49"/>
    <cellStyle name="Linked Cell" xfId="50" builtinId="24" customBuiltin="1"/>
    <cellStyle name="Neutral" xfId="51" builtinId="28" customBuiltin="1"/>
    <cellStyle name="no dec" xfId="52"/>
    <cellStyle name="Normal" xfId="0" builtinId="0"/>
    <cellStyle name="Normal - Style1" xfId="53"/>
    <cellStyle name="Normal - Style2" xfId="54"/>
    <cellStyle name="Normal - Style3" xfId="55"/>
    <cellStyle name="Normal - Style4" xfId="56"/>
    <cellStyle name="Normal - Style5" xfId="57"/>
    <cellStyle name="Normal - Style6" xfId="58"/>
    <cellStyle name="Normal - Style7" xfId="59"/>
    <cellStyle name="Normal - Style8" xfId="60"/>
    <cellStyle name="Normal 2" xfId="61"/>
    <cellStyle name="Normal 2 2" xfId="62"/>
    <cellStyle name="Normal 3" xfId="63"/>
    <cellStyle name="Normal 3 2" xfId="64"/>
    <cellStyle name="Normal 4" xfId="65"/>
    <cellStyle name="Normal_05 ICFMR CR - Master" xfId="66"/>
    <cellStyle name="Normal_Granite 2" xfId="67"/>
    <cellStyle name="Normal_SFY 2007 SHARS Cost Report Cover Letter" xfId="68"/>
    <cellStyle name="Note" xfId="69" builtinId="10" customBuiltin="1"/>
    <cellStyle name="Note 2" xfId="70"/>
    <cellStyle name="Output" xfId="71" builtinId="21" customBuiltin="1"/>
    <cellStyle name="Percent" xfId="72" builtinId="5"/>
    <cellStyle name="Percent [2]" xfId="73"/>
    <cellStyle name="Percent [2] 2" xfId="74"/>
    <cellStyle name="Title" xfId="75" builtinId="15" customBuiltin="1"/>
    <cellStyle name="Total" xfId="76" builtinId="25" customBuiltin="1"/>
    <cellStyle name="Warning Text" xfId="77"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ye%20200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xpense%20CYE%20March%20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1%20-%20Ambulance/Ambulance%20CPE/Austin%20Travis%20County%20-%20Approved/Austin%20EMS%202009%20Cost%20Report%207-14-11/ATC%20-%20FFY2009-%20Final%20Settlement%20Data/Austin%20EMS%20Cost%20Report%207-14-1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Dec"/>
      <sheetName val="Nov"/>
      <sheetName val="Oct"/>
      <sheetName val="adjustment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justments"/>
      <sheetName val="Sum by Obj"/>
      <sheetName val="3100"/>
      <sheetName val="3200"/>
      <sheetName val="3300"/>
      <sheetName val="3600"/>
      <sheetName val="3700"/>
      <sheetName val="4200"/>
      <sheetName val="4400"/>
      <sheetName val="4600"/>
      <sheetName val="4700"/>
      <sheetName val="5100"/>
      <sheetName val="6100"/>
      <sheetName val="8780"/>
      <sheetName val="8781"/>
      <sheetName val="8783"/>
      <sheetName val="8784"/>
      <sheetName val="8785"/>
      <sheetName val="8790"/>
      <sheetName val="9998"/>
      <sheetName val="Bal ck"/>
      <sheetName val="Co True Up"/>
      <sheetName val="Budget by Unit"/>
      <sheetName val="Exp by Unit"/>
      <sheetName val="Unit Variance"/>
      <sheetName val="Adjusts to Budget"/>
    </sheetNames>
    <sheetDataSet>
      <sheetData sheetId="0" refreshError="1"/>
      <sheetData sheetId="1" refreshError="1"/>
      <sheetData sheetId="2" refreshError="1">
        <row r="13">
          <cell r="M13">
            <v>13</v>
          </cell>
        </row>
        <row r="14">
          <cell r="M14">
            <v>13</v>
          </cell>
        </row>
        <row r="15">
          <cell r="M15">
            <v>6</v>
          </cell>
        </row>
        <row r="16">
          <cell r="M16">
            <v>6</v>
          </cell>
        </row>
        <row r="23">
          <cell r="M23">
            <v>7</v>
          </cell>
        </row>
        <row r="24">
          <cell r="M24">
            <v>4</v>
          </cell>
        </row>
      </sheetData>
      <sheetData sheetId="3" refreshError="1">
        <row r="13">
          <cell r="M13">
            <v>5001</v>
          </cell>
          <cell r="N13">
            <v>972734.64</v>
          </cell>
          <cell r="O13">
            <v>0</v>
          </cell>
        </row>
        <row r="14">
          <cell r="M14">
            <v>5002</v>
          </cell>
          <cell r="N14">
            <v>11373.3</v>
          </cell>
          <cell r="O14">
            <v>0</v>
          </cell>
        </row>
        <row r="15">
          <cell r="M15">
            <v>5004</v>
          </cell>
          <cell r="N15">
            <v>16254.66</v>
          </cell>
          <cell r="O15">
            <v>0</v>
          </cell>
        </row>
        <row r="16">
          <cell r="M16">
            <v>5005</v>
          </cell>
          <cell r="N16">
            <v>153318.85999999999</v>
          </cell>
          <cell r="O16">
            <v>0</v>
          </cell>
        </row>
        <row r="17">
          <cell r="M17">
            <v>5018</v>
          </cell>
          <cell r="N17">
            <v>46064.49</v>
          </cell>
          <cell r="O17">
            <v>0</v>
          </cell>
        </row>
        <row r="18">
          <cell r="M18">
            <v>5020</v>
          </cell>
          <cell r="N18">
            <v>83922.96</v>
          </cell>
          <cell r="O18">
            <v>0</v>
          </cell>
        </row>
        <row r="19">
          <cell r="M19">
            <v>5021</v>
          </cell>
          <cell r="N19">
            <v>11210.56</v>
          </cell>
          <cell r="O19">
            <v>0</v>
          </cell>
        </row>
        <row r="20">
          <cell r="M20">
            <v>5023</v>
          </cell>
          <cell r="N20">
            <v>71109.37</v>
          </cell>
          <cell r="O20">
            <v>0</v>
          </cell>
        </row>
        <row r="21">
          <cell r="M21">
            <v>5026</v>
          </cell>
          <cell r="N21">
            <v>24824.48</v>
          </cell>
          <cell r="O21">
            <v>0</v>
          </cell>
        </row>
        <row r="22">
          <cell r="M22">
            <v>5028</v>
          </cell>
          <cell r="N22">
            <v>64340.08</v>
          </cell>
          <cell r="O22">
            <v>0</v>
          </cell>
        </row>
        <row r="23">
          <cell r="M23">
            <v>5030</v>
          </cell>
          <cell r="N23">
            <v>7667.5</v>
          </cell>
          <cell r="O23">
            <v>0</v>
          </cell>
        </row>
        <row r="24">
          <cell r="M24">
            <v>5031</v>
          </cell>
          <cell r="N24">
            <v>1944.04</v>
          </cell>
          <cell r="O24">
            <v>0</v>
          </cell>
        </row>
        <row r="25">
          <cell r="M25">
            <v>5032</v>
          </cell>
          <cell r="N25">
            <v>10936.46</v>
          </cell>
          <cell r="O25">
            <v>0</v>
          </cell>
        </row>
        <row r="26">
          <cell r="M26">
            <v>5033</v>
          </cell>
          <cell r="N26">
            <v>260.88</v>
          </cell>
          <cell r="O26">
            <v>0</v>
          </cell>
        </row>
        <row r="27">
          <cell r="M27">
            <v>5035</v>
          </cell>
          <cell r="N27">
            <v>1883.61</v>
          </cell>
          <cell r="O27">
            <v>0</v>
          </cell>
        </row>
        <row r="28">
          <cell r="M28">
            <v>5036</v>
          </cell>
          <cell r="N28">
            <v>3208.97</v>
          </cell>
          <cell r="O28">
            <v>0</v>
          </cell>
        </row>
        <row r="29">
          <cell r="M29">
            <v>5037</v>
          </cell>
          <cell r="N29">
            <v>3121.9</v>
          </cell>
          <cell r="O29">
            <v>0</v>
          </cell>
        </row>
        <row r="30">
          <cell r="M30">
            <v>5040</v>
          </cell>
          <cell r="N30">
            <v>40330.050000000003</v>
          </cell>
          <cell r="O30">
            <v>0</v>
          </cell>
        </row>
        <row r="31">
          <cell r="M31">
            <v>5113</v>
          </cell>
          <cell r="N31">
            <v>2076.9299999999998</v>
          </cell>
          <cell r="O31">
            <v>0</v>
          </cell>
        </row>
        <row r="32">
          <cell r="M32">
            <v>5114</v>
          </cell>
          <cell r="N32">
            <v>8169.14</v>
          </cell>
          <cell r="O32">
            <v>0</v>
          </cell>
        </row>
        <row r="33">
          <cell r="M33">
            <v>5125</v>
          </cell>
          <cell r="N33">
            <v>2769.2</v>
          </cell>
          <cell r="O33">
            <v>0</v>
          </cell>
        </row>
        <row r="34">
          <cell r="M34">
            <v>5133</v>
          </cell>
          <cell r="N34">
            <v>1324.89</v>
          </cell>
          <cell r="O34">
            <v>0</v>
          </cell>
        </row>
        <row r="35">
          <cell r="M35">
            <v>5185</v>
          </cell>
          <cell r="N35">
            <v>210930</v>
          </cell>
          <cell r="O35">
            <v>0</v>
          </cell>
        </row>
        <row r="36">
          <cell r="M36">
            <v>5190</v>
          </cell>
          <cell r="N36">
            <v>91283.65</v>
          </cell>
          <cell r="O36">
            <v>0</v>
          </cell>
        </row>
        <row r="37">
          <cell r="M37">
            <v>5191</v>
          </cell>
          <cell r="N37">
            <v>21440.77</v>
          </cell>
          <cell r="O37">
            <v>0</v>
          </cell>
        </row>
        <row r="38">
          <cell r="M38">
            <v>5196</v>
          </cell>
          <cell r="N38">
            <v>103768.17</v>
          </cell>
          <cell r="O38">
            <v>0</v>
          </cell>
        </row>
        <row r="39">
          <cell r="M39" t="str">
            <v>Total</v>
          </cell>
          <cell r="N39">
            <v>1966269.56</v>
          </cell>
          <cell r="O39">
            <v>0</v>
          </cell>
        </row>
        <row r="41">
          <cell r="M41">
            <v>5860</v>
          </cell>
          <cell r="N41">
            <v>18384</v>
          </cell>
          <cell r="O41">
            <v>0</v>
          </cell>
        </row>
        <row r="42">
          <cell r="M42">
            <v>6250</v>
          </cell>
          <cell r="N42">
            <v>540.51</v>
          </cell>
          <cell r="O42">
            <v>0</v>
          </cell>
        </row>
        <row r="43">
          <cell r="M43">
            <v>6255</v>
          </cell>
          <cell r="N43">
            <v>813.74</v>
          </cell>
          <cell r="O43">
            <v>0</v>
          </cell>
        </row>
        <row r="44">
          <cell r="M44">
            <v>6388</v>
          </cell>
          <cell r="N44">
            <v>1399</v>
          </cell>
          <cell r="O44">
            <v>0</v>
          </cell>
        </row>
        <row r="45">
          <cell r="M45">
            <v>6404</v>
          </cell>
          <cell r="N45">
            <v>1996.98</v>
          </cell>
          <cell r="O45">
            <v>0</v>
          </cell>
        </row>
        <row r="46">
          <cell r="M46">
            <v>6405</v>
          </cell>
          <cell r="N46">
            <v>161.69999999999999</v>
          </cell>
          <cell r="O46">
            <v>0</v>
          </cell>
        </row>
        <row r="47">
          <cell r="M47">
            <v>6406</v>
          </cell>
          <cell r="N47">
            <v>0</v>
          </cell>
          <cell r="O47">
            <v>0</v>
          </cell>
        </row>
        <row r="48">
          <cell r="M48">
            <v>6408</v>
          </cell>
          <cell r="N48">
            <v>12902.45</v>
          </cell>
          <cell r="O48">
            <v>3176.58</v>
          </cell>
        </row>
        <row r="49">
          <cell r="M49" t="str">
            <v>Total</v>
          </cell>
          <cell r="N49">
            <v>36198.379999999997</v>
          </cell>
          <cell r="O49">
            <v>3176.58</v>
          </cell>
        </row>
        <row r="51">
          <cell r="M51">
            <v>7478</v>
          </cell>
          <cell r="N51">
            <v>2765.1</v>
          </cell>
          <cell r="O51">
            <v>1757.17</v>
          </cell>
        </row>
        <row r="52">
          <cell r="M52">
            <v>7500</v>
          </cell>
          <cell r="N52">
            <v>0</v>
          </cell>
          <cell r="O52">
            <v>0</v>
          </cell>
        </row>
        <row r="53">
          <cell r="M53">
            <v>7580</v>
          </cell>
          <cell r="N53">
            <v>0</v>
          </cell>
          <cell r="O53">
            <v>0</v>
          </cell>
        </row>
        <row r="54">
          <cell r="M54">
            <v>7600</v>
          </cell>
          <cell r="N54">
            <v>0</v>
          </cell>
          <cell r="O54">
            <v>0</v>
          </cell>
        </row>
        <row r="55">
          <cell r="M55" t="str">
            <v>Total</v>
          </cell>
          <cell r="N55">
            <v>2765.1</v>
          </cell>
          <cell r="O55">
            <v>1757.17</v>
          </cell>
        </row>
        <row r="57">
          <cell r="M57">
            <v>8505</v>
          </cell>
          <cell r="N57">
            <v>0</v>
          </cell>
          <cell r="O57">
            <v>0</v>
          </cell>
        </row>
        <row r="58">
          <cell r="M58" t="str">
            <v>Total</v>
          </cell>
          <cell r="N58">
            <v>0</v>
          </cell>
          <cell r="O58">
            <v>0</v>
          </cell>
        </row>
        <row r="60">
          <cell r="M60" t="str">
            <v>Total</v>
          </cell>
          <cell r="N60">
            <v>2005233.04</v>
          </cell>
          <cell r="O60">
            <v>4933.75</v>
          </cell>
        </row>
      </sheetData>
      <sheetData sheetId="4" refreshError="1">
        <row r="13">
          <cell r="M13">
            <v>5001</v>
          </cell>
          <cell r="N13">
            <v>77568.070000000007</v>
          </cell>
          <cell r="O13">
            <v>0</v>
          </cell>
        </row>
        <row r="14">
          <cell r="M14">
            <v>5005</v>
          </cell>
          <cell r="N14">
            <v>3919.24</v>
          </cell>
          <cell r="O14">
            <v>0</v>
          </cell>
        </row>
        <row r="15">
          <cell r="M15">
            <v>5018</v>
          </cell>
          <cell r="N15">
            <v>2124.0100000000002</v>
          </cell>
          <cell r="O15">
            <v>0</v>
          </cell>
        </row>
        <row r="16">
          <cell r="M16">
            <v>5020</v>
          </cell>
          <cell r="N16">
            <v>6327.19</v>
          </cell>
          <cell r="O16">
            <v>0</v>
          </cell>
        </row>
        <row r="17">
          <cell r="M17">
            <v>5021</v>
          </cell>
          <cell r="N17">
            <v>3554.71</v>
          </cell>
          <cell r="O17">
            <v>0</v>
          </cell>
        </row>
        <row r="18">
          <cell r="M18">
            <v>5023</v>
          </cell>
          <cell r="N18">
            <v>1218.28</v>
          </cell>
          <cell r="O18">
            <v>0</v>
          </cell>
        </row>
        <row r="19">
          <cell r="M19">
            <v>5026</v>
          </cell>
          <cell r="N19">
            <v>2500</v>
          </cell>
          <cell r="O19">
            <v>0</v>
          </cell>
        </row>
        <row r="20">
          <cell r="M20">
            <v>5032</v>
          </cell>
          <cell r="N20">
            <v>423.7</v>
          </cell>
          <cell r="O20">
            <v>0</v>
          </cell>
        </row>
        <row r="21">
          <cell r="M21">
            <v>5035</v>
          </cell>
          <cell r="N21">
            <v>46.36</v>
          </cell>
          <cell r="O21">
            <v>0</v>
          </cell>
        </row>
        <row r="22">
          <cell r="M22">
            <v>5040</v>
          </cell>
          <cell r="N22">
            <v>1016.88</v>
          </cell>
          <cell r="O22">
            <v>0</v>
          </cell>
        </row>
        <row r="23">
          <cell r="M23">
            <v>5113</v>
          </cell>
          <cell r="N23">
            <v>0</v>
          </cell>
          <cell r="O23">
            <v>0</v>
          </cell>
        </row>
        <row r="24">
          <cell r="M24">
            <v>5114</v>
          </cell>
          <cell r="N24">
            <v>1050.01</v>
          </cell>
          <cell r="O24">
            <v>0</v>
          </cell>
        </row>
        <row r="25">
          <cell r="M25">
            <v>5133</v>
          </cell>
          <cell r="N25">
            <v>1200.29</v>
          </cell>
          <cell r="O25">
            <v>0</v>
          </cell>
        </row>
        <row r="26">
          <cell r="M26">
            <v>5185</v>
          </cell>
          <cell r="N26">
            <v>8690</v>
          </cell>
          <cell r="O26">
            <v>0</v>
          </cell>
        </row>
        <row r="27">
          <cell r="M27">
            <v>5190</v>
          </cell>
          <cell r="N27">
            <v>5907.53</v>
          </cell>
          <cell r="O27">
            <v>0</v>
          </cell>
        </row>
        <row r="28">
          <cell r="M28">
            <v>5191</v>
          </cell>
          <cell r="N28">
            <v>1381.6</v>
          </cell>
          <cell r="O28">
            <v>0</v>
          </cell>
        </row>
        <row r="29">
          <cell r="M29">
            <v>5196</v>
          </cell>
          <cell r="N29">
            <v>7382.31</v>
          </cell>
          <cell r="O29">
            <v>0</v>
          </cell>
        </row>
        <row r="30">
          <cell r="M30" t="str">
            <v>tal f</v>
          </cell>
          <cell r="N30">
            <v>124310.18</v>
          </cell>
          <cell r="O30">
            <v>0</v>
          </cell>
        </row>
        <row r="32">
          <cell r="M32">
            <v>6250</v>
          </cell>
          <cell r="N32">
            <v>756.2</v>
          </cell>
          <cell r="O32">
            <v>0</v>
          </cell>
        </row>
        <row r="33">
          <cell r="M33">
            <v>6255</v>
          </cell>
          <cell r="N33">
            <v>533.70000000000005</v>
          </cell>
          <cell r="O33">
            <v>0</v>
          </cell>
        </row>
        <row r="34">
          <cell r="M34">
            <v>6501</v>
          </cell>
          <cell r="N34">
            <v>1662.99</v>
          </cell>
          <cell r="O34">
            <v>0</v>
          </cell>
        </row>
        <row r="35">
          <cell r="M35">
            <v>6531</v>
          </cell>
          <cell r="N35">
            <v>475</v>
          </cell>
          <cell r="O35">
            <v>0</v>
          </cell>
        </row>
        <row r="36">
          <cell r="M36" t="str">
            <v>tal f</v>
          </cell>
          <cell r="N36">
            <v>3427.89</v>
          </cell>
          <cell r="O36">
            <v>0</v>
          </cell>
        </row>
        <row r="38">
          <cell r="M38">
            <v>7330</v>
          </cell>
          <cell r="N38">
            <v>633.79999999999995</v>
          </cell>
          <cell r="O38">
            <v>0</v>
          </cell>
        </row>
        <row r="39">
          <cell r="M39">
            <v>7454</v>
          </cell>
          <cell r="N39">
            <v>682.5</v>
          </cell>
          <cell r="O39">
            <v>0</v>
          </cell>
        </row>
        <row r="40">
          <cell r="M40">
            <v>7486</v>
          </cell>
          <cell r="N40">
            <v>17.5</v>
          </cell>
          <cell r="O40">
            <v>0</v>
          </cell>
        </row>
        <row r="41">
          <cell r="M41">
            <v>7600</v>
          </cell>
          <cell r="N41">
            <v>191.7</v>
          </cell>
          <cell r="O41">
            <v>0</v>
          </cell>
        </row>
        <row r="42">
          <cell r="M42" t="str">
            <v>tal f</v>
          </cell>
          <cell r="N42">
            <v>1525.5</v>
          </cell>
          <cell r="O42">
            <v>0</v>
          </cell>
        </row>
        <row r="44">
          <cell r="M44" t="str">
            <v>tal f</v>
          </cell>
          <cell r="N44">
            <v>129263.57</v>
          </cell>
          <cell r="O44">
            <v>0</v>
          </cell>
        </row>
      </sheetData>
      <sheetData sheetId="5" refreshError="1">
        <row r="13">
          <cell r="M13">
            <v>5001</v>
          </cell>
          <cell r="N13">
            <v>65987.88</v>
          </cell>
          <cell r="O13">
            <v>0</v>
          </cell>
        </row>
        <row r="14">
          <cell r="M14">
            <v>5005</v>
          </cell>
          <cell r="N14">
            <v>1435.37</v>
          </cell>
          <cell r="O14">
            <v>0</v>
          </cell>
        </row>
        <row r="15">
          <cell r="M15">
            <v>5018</v>
          </cell>
          <cell r="N15">
            <v>1375.3</v>
          </cell>
          <cell r="O15">
            <v>0</v>
          </cell>
        </row>
        <row r="16">
          <cell r="M16">
            <v>5020</v>
          </cell>
          <cell r="N16">
            <v>2289.13</v>
          </cell>
          <cell r="O16">
            <v>0</v>
          </cell>
        </row>
        <row r="17">
          <cell r="M17">
            <v>5021</v>
          </cell>
          <cell r="N17">
            <v>3756.62</v>
          </cell>
          <cell r="O17">
            <v>0</v>
          </cell>
        </row>
        <row r="18">
          <cell r="M18">
            <v>5023</v>
          </cell>
          <cell r="N18">
            <v>2435.02</v>
          </cell>
          <cell r="O18">
            <v>0</v>
          </cell>
        </row>
        <row r="19">
          <cell r="M19">
            <v>5032</v>
          </cell>
          <cell r="N19">
            <v>735.52</v>
          </cell>
          <cell r="O19">
            <v>0</v>
          </cell>
        </row>
        <row r="20">
          <cell r="M20">
            <v>5033</v>
          </cell>
          <cell r="N20">
            <v>60.62</v>
          </cell>
          <cell r="O20">
            <v>0</v>
          </cell>
        </row>
        <row r="21">
          <cell r="M21">
            <v>5034</v>
          </cell>
          <cell r="N21">
            <v>354.93</v>
          </cell>
          <cell r="O21">
            <v>0</v>
          </cell>
        </row>
        <row r="22">
          <cell r="M22">
            <v>5035</v>
          </cell>
          <cell r="N22">
            <v>857.29</v>
          </cell>
          <cell r="O22">
            <v>0</v>
          </cell>
        </row>
        <row r="23">
          <cell r="M23">
            <v>5039</v>
          </cell>
          <cell r="N23">
            <v>986.43</v>
          </cell>
          <cell r="O23">
            <v>0</v>
          </cell>
        </row>
        <row r="24">
          <cell r="M24">
            <v>5040</v>
          </cell>
          <cell r="N24">
            <v>242.48</v>
          </cell>
          <cell r="O24">
            <v>0</v>
          </cell>
        </row>
        <row r="25">
          <cell r="M25">
            <v>5133</v>
          </cell>
          <cell r="N25">
            <v>420.16</v>
          </cell>
          <cell r="O25">
            <v>0</v>
          </cell>
        </row>
        <row r="26">
          <cell r="M26">
            <v>5185</v>
          </cell>
          <cell r="N26">
            <v>13035</v>
          </cell>
          <cell r="O26">
            <v>0</v>
          </cell>
        </row>
        <row r="27">
          <cell r="M27">
            <v>5190</v>
          </cell>
          <cell r="N27">
            <v>4879.96</v>
          </cell>
          <cell r="O27">
            <v>0</v>
          </cell>
        </row>
        <row r="28">
          <cell r="M28">
            <v>5191</v>
          </cell>
          <cell r="N28">
            <v>1141.27</v>
          </cell>
          <cell r="O28">
            <v>0</v>
          </cell>
        </row>
        <row r="29">
          <cell r="M29">
            <v>5196</v>
          </cell>
          <cell r="N29">
            <v>6346.47</v>
          </cell>
          <cell r="O29">
            <v>0</v>
          </cell>
        </row>
        <row r="30">
          <cell r="M30" t="str">
            <v>Total</v>
          </cell>
          <cell r="N30">
            <v>106339.45</v>
          </cell>
          <cell r="O30">
            <v>0</v>
          </cell>
        </row>
        <row r="32">
          <cell r="M32">
            <v>5630</v>
          </cell>
          <cell r="N32">
            <v>1115</v>
          </cell>
          <cell r="O32">
            <v>559.75</v>
          </cell>
        </row>
        <row r="33">
          <cell r="M33">
            <v>5860</v>
          </cell>
          <cell r="N33">
            <v>8252.4</v>
          </cell>
          <cell r="O33">
            <v>0</v>
          </cell>
        </row>
        <row r="34">
          <cell r="M34">
            <v>6250</v>
          </cell>
          <cell r="N34">
            <v>455.84</v>
          </cell>
          <cell r="O34">
            <v>0</v>
          </cell>
        </row>
        <row r="35">
          <cell r="M35">
            <v>6255</v>
          </cell>
          <cell r="N35">
            <v>179.27</v>
          </cell>
          <cell r="O35">
            <v>0</v>
          </cell>
        </row>
        <row r="36">
          <cell r="M36">
            <v>6389</v>
          </cell>
          <cell r="N36">
            <v>1478</v>
          </cell>
          <cell r="O36">
            <v>1476</v>
          </cell>
        </row>
        <row r="37">
          <cell r="M37">
            <v>6558</v>
          </cell>
          <cell r="N37">
            <v>115</v>
          </cell>
          <cell r="O37">
            <v>0</v>
          </cell>
        </row>
        <row r="38">
          <cell r="M38" t="str">
            <v>Total</v>
          </cell>
          <cell r="N38">
            <v>11595.51</v>
          </cell>
          <cell r="O38">
            <v>2035.75</v>
          </cell>
        </row>
        <row r="40">
          <cell r="M40">
            <v>7420</v>
          </cell>
          <cell r="N40">
            <v>0</v>
          </cell>
          <cell r="O40">
            <v>4791.8900000000003</v>
          </cell>
        </row>
        <row r="41">
          <cell r="M41">
            <v>7478</v>
          </cell>
          <cell r="N41">
            <v>119.97</v>
          </cell>
          <cell r="O41">
            <v>0</v>
          </cell>
        </row>
        <row r="42">
          <cell r="M42">
            <v>7482</v>
          </cell>
          <cell r="N42">
            <v>57.93</v>
          </cell>
          <cell r="O42">
            <v>0</v>
          </cell>
        </row>
        <row r="43">
          <cell r="M43">
            <v>7500</v>
          </cell>
          <cell r="N43">
            <v>159.18</v>
          </cell>
          <cell r="O43">
            <v>0</v>
          </cell>
        </row>
        <row r="44">
          <cell r="M44">
            <v>7600</v>
          </cell>
          <cell r="N44">
            <v>0</v>
          </cell>
          <cell r="O44">
            <v>0</v>
          </cell>
        </row>
        <row r="45">
          <cell r="M45">
            <v>7601</v>
          </cell>
          <cell r="N45">
            <v>369.08</v>
          </cell>
          <cell r="O45">
            <v>0</v>
          </cell>
        </row>
        <row r="46">
          <cell r="M46" t="str">
            <v>Total</v>
          </cell>
          <cell r="N46">
            <v>706.16</v>
          </cell>
          <cell r="O46">
            <v>4791.8900000000003</v>
          </cell>
        </row>
        <row r="48">
          <cell r="M48" t="str">
            <v>Total</v>
          </cell>
          <cell r="N48">
            <v>118641.12</v>
          </cell>
          <cell r="O48">
            <v>6827.64</v>
          </cell>
        </row>
      </sheetData>
      <sheetData sheetId="6" refreshError="1">
        <row r="13">
          <cell r="M13">
            <v>5001</v>
          </cell>
          <cell r="N13">
            <v>6026281</v>
          </cell>
          <cell r="O13">
            <v>0</v>
          </cell>
        </row>
        <row r="14">
          <cell r="M14">
            <v>5002</v>
          </cell>
          <cell r="N14">
            <v>48748.9</v>
          </cell>
          <cell r="O14">
            <v>0</v>
          </cell>
        </row>
        <row r="15">
          <cell r="M15">
            <v>5004</v>
          </cell>
          <cell r="N15">
            <v>359.65</v>
          </cell>
          <cell r="O15">
            <v>0</v>
          </cell>
        </row>
        <row r="16">
          <cell r="M16">
            <v>5005</v>
          </cell>
          <cell r="N16">
            <v>3072766.5</v>
          </cell>
          <cell r="O16">
            <v>0</v>
          </cell>
        </row>
        <row r="17">
          <cell r="M17">
            <v>5006</v>
          </cell>
          <cell r="N17">
            <v>11444.73</v>
          </cell>
          <cell r="O17">
            <v>0</v>
          </cell>
        </row>
        <row r="18">
          <cell r="M18">
            <v>5018</v>
          </cell>
          <cell r="N18">
            <v>259815.4</v>
          </cell>
          <cell r="O18">
            <v>0</v>
          </cell>
        </row>
        <row r="19">
          <cell r="M19">
            <v>5020</v>
          </cell>
          <cell r="N19">
            <v>461684.15</v>
          </cell>
          <cell r="O19">
            <v>0</v>
          </cell>
        </row>
        <row r="20">
          <cell r="M20">
            <v>5021</v>
          </cell>
          <cell r="N20">
            <v>23117.15</v>
          </cell>
          <cell r="O20">
            <v>0</v>
          </cell>
        </row>
        <row r="21">
          <cell r="M21">
            <v>5022</v>
          </cell>
          <cell r="N21">
            <v>45024.5</v>
          </cell>
          <cell r="O21">
            <v>0</v>
          </cell>
        </row>
        <row r="22">
          <cell r="M22">
            <v>5023</v>
          </cell>
          <cell r="N22">
            <v>338601.79</v>
          </cell>
          <cell r="O22">
            <v>0</v>
          </cell>
        </row>
        <row r="23">
          <cell r="M23">
            <v>5026</v>
          </cell>
          <cell r="N23">
            <v>170553.24</v>
          </cell>
          <cell r="O23">
            <v>0</v>
          </cell>
        </row>
        <row r="24">
          <cell r="M24">
            <v>5028</v>
          </cell>
          <cell r="N24">
            <v>2761.73</v>
          </cell>
          <cell r="O24">
            <v>0</v>
          </cell>
        </row>
        <row r="25">
          <cell r="M25">
            <v>5030</v>
          </cell>
          <cell r="N25">
            <v>36807.019999999997</v>
          </cell>
          <cell r="O25">
            <v>0</v>
          </cell>
        </row>
        <row r="26">
          <cell r="M26">
            <v>5031</v>
          </cell>
          <cell r="N26">
            <v>20649.22</v>
          </cell>
          <cell r="O26">
            <v>0</v>
          </cell>
        </row>
        <row r="27">
          <cell r="M27">
            <v>5032</v>
          </cell>
          <cell r="N27">
            <v>44656.23</v>
          </cell>
          <cell r="O27">
            <v>0</v>
          </cell>
        </row>
        <row r="28">
          <cell r="M28">
            <v>5033</v>
          </cell>
          <cell r="N28">
            <v>3626.71</v>
          </cell>
          <cell r="O28">
            <v>0</v>
          </cell>
        </row>
        <row r="29">
          <cell r="M29">
            <v>5034</v>
          </cell>
          <cell r="N29">
            <v>970.06</v>
          </cell>
          <cell r="O29">
            <v>0</v>
          </cell>
        </row>
        <row r="30">
          <cell r="M30">
            <v>5035</v>
          </cell>
          <cell r="N30">
            <v>55161.13</v>
          </cell>
          <cell r="O30">
            <v>0</v>
          </cell>
        </row>
        <row r="31">
          <cell r="M31">
            <v>5036</v>
          </cell>
          <cell r="N31">
            <v>6312.12</v>
          </cell>
          <cell r="O31">
            <v>0</v>
          </cell>
        </row>
        <row r="32">
          <cell r="M32">
            <v>5037</v>
          </cell>
          <cell r="N32">
            <v>97462.06</v>
          </cell>
          <cell r="O32">
            <v>0</v>
          </cell>
        </row>
        <row r="33">
          <cell r="M33">
            <v>5039</v>
          </cell>
          <cell r="N33">
            <v>349.96</v>
          </cell>
          <cell r="O33">
            <v>0</v>
          </cell>
        </row>
        <row r="34">
          <cell r="M34">
            <v>5040</v>
          </cell>
          <cell r="N34">
            <v>262743.89</v>
          </cell>
          <cell r="O34">
            <v>0</v>
          </cell>
        </row>
        <row r="35">
          <cell r="M35">
            <v>5051</v>
          </cell>
          <cell r="N35">
            <v>0</v>
          </cell>
          <cell r="O35">
            <v>0</v>
          </cell>
        </row>
        <row r="36">
          <cell r="M36">
            <v>5113</v>
          </cell>
          <cell r="N36">
            <v>53650.2</v>
          </cell>
          <cell r="O36">
            <v>0</v>
          </cell>
        </row>
        <row r="37">
          <cell r="M37">
            <v>5114</v>
          </cell>
          <cell r="N37">
            <v>61833.57</v>
          </cell>
          <cell r="O37">
            <v>0</v>
          </cell>
        </row>
        <row r="38">
          <cell r="M38">
            <v>5125</v>
          </cell>
          <cell r="N38">
            <v>28956.69</v>
          </cell>
          <cell r="O38">
            <v>0</v>
          </cell>
        </row>
        <row r="39">
          <cell r="M39">
            <v>5133</v>
          </cell>
          <cell r="N39">
            <v>3977.98</v>
          </cell>
          <cell r="O39">
            <v>0</v>
          </cell>
        </row>
        <row r="40">
          <cell r="M40">
            <v>5185</v>
          </cell>
          <cell r="N40">
            <v>1299290.43</v>
          </cell>
          <cell r="O40">
            <v>0</v>
          </cell>
        </row>
        <row r="41">
          <cell r="M41">
            <v>5190</v>
          </cell>
          <cell r="N41">
            <v>662152.74</v>
          </cell>
          <cell r="O41">
            <v>0</v>
          </cell>
        </row>
        <row r="42">
          <cell r="M42">
            <v>5191</v>
          </cell>
          <cell r="N42">
            <v>156031.46</v>
          </cell>
          <cell r="O42">
            <v>0</v>
          </cell>
        </row>
        <row r="43">
          <cell r="M43">
            <v>5196</v>
          </cell>
          <cell r="N43">
            <v>690079.98</v>
          </cell>
          <cell r="O43">
            <v>0</v>
          </cell>
        </row>
        <row r="44">
          <cell r="M44" t="str">
            <v>Total</v>
          </cell>
          <cell r="N44">
            <v>13945870.189999999</v>
          </cell>
          <cell r="O44">
            <v>0</v>
          </cell>
        </row>
        <row r="46">
          <cell r="M46">
            <v>5590</v>
          </cell>
          <cell r="N46">
            <v>0</v>
          </cell>
          <cell r="O46">
            <v>0</v>
          </cell>
        </row>
        <row r="47">
          <cell r="M47">
            <v>5600</v>
          </cell>
          <cell r="N47">
            <v>3933.8</v>
          </cell>
          <cell r="O47">
            <v>0</v>
          </cell>
        </row>
        <row r="48">
          <cell r="M48">
            <v>5630</v>
          </cell>
          <cell r="N48">
            <v>12050</v>
          </cell>
          <cell r="O48">
            <v>2250</v>
          </cell>
        </row>
        <row r="49">
          <cell r="M49">
            <v>5730</v>
          </cell>
          <cell r="N49">
            <v>1408</v>
          </cell>
          <cell r="O49">
            <v>0</v>
          </cell>
        </row>
        <row r="50">
          <cell r="M50">
            <v>5860</v>
          </cell>
          <cell r="N50">
            <v>17807.009999999998</v>
          </cell>
          <cell r="O50">
            <v>237</v>
          </cell>
        </row>
        <row r="51">
          <cell r="M51">
            <v>6125</v>
          </cell>
          <cell r="N51">
            <v>0</v>
          </cell>
          <cell r="O51">
            <v>0</v>
          </cell>
        </row>
        <row r="52">
          <cell r="M52">
            <v>6126</v>
          </cell>
          <cell r="N52">
            <v>11</v>
          </cell>
          <cell r="O52">
            <v>0</v>
          </cell>
        </row>
        <row r="53">
          <cell r="M53">
            <v>6160</v>
          </cell>
          <cell r="N53">
            <v>11305.21</v>
          </cell>
          <cell r="O53">
            <v>0</v>
          </cell>
        </row>
        <row r="54">
          <cell r="M54">
            <v>6162</v>
          </cell>
          <cell r="N54">
            <v>3304.71</v>
          </cell>
          <cell r="O54">
            <v>0</v>
          </cell>
        </row>
        <row r="55">
          <cell r="M55">
            <v>6165</v>
          </cell>
          <cell r="N55">
            <v>1610.22</v>
          </cell>
          <cell r="O55">
            <v>0</v>
          </cell>
        </row>
        <row r="56">
          <cell r="M56">
            <v>6170</v>
          </cell>
          <cell r="N56">
            <v>1194.3699999999999</v>
          </cell>
          <cell r="O56">
            <v>0</v>
          </cell>
        </row>
        <row r="57">
          <cell r="M57">
            <v>6174</v>
          </cell>
          <cell r="N57">
            <v>4341.24</v>
          </cell>
          <cell r="O57">
            <v>0</v>
          </cell>
        </row>
        <row r="58">
          <cell r="M58">
            <v>6175</v>
          </cell>
          <cell r="N58">
            <v>5057.26</v>
          </cell>
          <cell r="O58">
            <v>0</v>
          </cell>
        </row>
        <row r="59">
          <cell r="M59">
            <v>6190</v>
          </cell>
          <cell r="N59">
            <v>36.5</v>
          </cell>
          <cell r="O59">
            <v>0</v>
          </cell>
        </row>
        <row r="60">
          <cell r="M60">
            <v>6203</v>
          </cell>
          <cell r="N60">
            <v>17811.34</v>
          </cell>
          <cell r="O60">
            <v>0</v>
          </cell>
        </row>
        <row r="61">
          <cell r="M61">
            <v>6245</v>
          </cell>
          <cell r="N61">
            <v>0</v>
          </cell>
          <cell r="O61">
            <v>0</v>
          </cell>
        </row>
        <row r="62">
          <cell r="M62">
            <v>6250</v>
          </cell>
          <cell r="N62">
            <v>525910.46</v>
          </cell>
          <cell r="O62">
            <v>0</v>
          </cell>
        </row>
        <row r="63">
          <cell r="M63">
            <v>6251</v>
          </cell>
          <cell r="N63">
            <v>2848.02</v>
          </cell>
          <cell r="O63">
            <v>0</v>
          </cell>
        </row>
        <row r="64">
          <cell r="M64">
            <v>6255</v>
          </cell>
          <cell r="N64">
            <v>462942.51</v>
          </cell>
          <cell r="O64">
            <v>0</v>
          </cell>
        </row>
        <row r="68">
          <cell r="M68">
            <v>6361</v>
          </cell>
          <cell r="N68">
            <v>1526.89</v>
          </cell>
          <cell r="O68">
            <v>0</v>
          </cell>
        </row>
        <row r="69">
          <cell r="M69">
            <v>6383</v>
          </cell>
          <cell r="N69">
            <v>22784.22</v>
          </cell>
          <cell r="O69">
            <v>10115.25</v>
          </cell>
        </row>
        <row r="70">
          <cell r="M70">
            <v>6387</v>
          </cell>
          <cell r="N70">
            <v>0</v>
          </cell>
          <cell r="O70">
            <v>262.25</v>
          </cell>
        </row>
        <row r="71">
          <cell r="M71">
            <v>6389</v>
          </cell>
          <cell r="N71">
            <v>54084.47</v>
          </cell>
          <cell r="O71">
            <v>2446.56</v>
          </cell>
        </row>
        <row r="72">
          <cell r="M72">
            <v>6395</v>
          </cell>
          <cell r="N72">
            <v>1572.27</v>
          </cell>
          <cell r="O72">
            <v>0</v>
          </cell>
        </row>
        <row r="73">
          <cell r="M73">
            <v>6407</v>
          </cell>
          <cell r="N73">
            <v>31624.560000000001</v>
          </cell>
          <cell r="O73">
            <v>6155.14</v>
          </cell>
        </row>
        <row r="74">
          <cell r="M74">
            <v>6415</v>
          </cell>
          <cell r="N74">
            <v>676.16</v>
          </cell>
          <cell r="O74">
            <v>216.95</v>
          </cell>
        </row>
        <row r="75">
          <cell r="M75">
            <v>6452</v>
          </cell>
          <cell r="N75">
            <v>13095.94</v>
          </cell>
          <cell r="O75">
            <v>500.04</v>
          </cell>
        </row>
        <row r="76">
          <cell r="M76">
            <v>6501</v>
          </cell>
          <cell r="N76">
            <v>2025.05</v>
          </cell>
          <cell r="O76">
            <v>0</v>
          </cell>
        </row>
        <row r="77">
          <cell r="M77">
            <v>6531</v>
          </cell>
          <cell r="N77">
            <v>640</v>
          </cell>
          <cell r="O77">
            <v>0</v>
          </cell>
        </row>
        <row r="78">
          <cell r="M78">
            <v>6551</v>
          </cell>
          <cell r="N78">
            <v>84</v>
          </cell>
          <cell r="O78">
            <v>0</v>
          </cell>
        </row>
        <row r="79">
          <cell r="M79">
            <v>6561</v>
          </cell>
          <cell r="N79">
            <v>16</v>
          </cell>
          <cell r="O79">
            <v>0</v>
          </cell>
        </row>
        <row r="80">
          <cell r="M80">
            <v>6632</v>
          </cell>
          <cell r="N80">
            <v>0</v>
          </cell>
          <cell r="O80">
            <v>0</v>
          </cell>
        </row>
        <row r="81">
          <cell r="M81">
            <v>6633</v>
          </cell>
          <cell r="N81">
            <v>80</v>
          </cell>
          <cell r="O81">
            <v>0</v>
          </cell>
        </row>
        <row r="82">
          <cell r="M82">
            <v>6843</v>
          </cell>
          <cell r="N82">
            <v>3806</v>
          </cell>
          <cell r="O82">
            <v>0</v>
          </cell>
        </row>
        <row r="83">
          <cell r="M83" t="str">
            <v>Total</v>
          </cell>
          <cell r="N83">
            <v>1203587.21</v>
          </cell>
          <cell r="O83">
            <v>22183.19</v>
          </cell>
        </row>
        <row r="85">
          <cell r="M85">
            <v>7123</v>
          </cell>
          <cell r="N85">
            <v>0</v>
          </cell>
          <cell r="O85">
            <v>0</v>
          </cell>
        </row>
        <row r="86">
          <cell r="M86">
            <v>7135</v>
          </cell>
          <cell r="N86">
            <v>3092.67</v>
          </cell>
          <cell r="O86">
            <v>698.64</v>
          </cell>
        </row>
        <row r="87">
          <cell r="M87">
            <v>7310</v>
          </cell>
          <cell r="N87">
            <v>0</v>
          </cell>
          <cell r="O87">
            <v>0</v>
          </cell>
        </row>
        <row r="88">
          <cell r="M88">
            <v>7330</v>
          </cell>
          <cell r="N88">
            <v>1396.13</v>
          </cell>
          <cell r="O88">
            <v>0</v>
          </cell>
        </row>
        <row r="89">
          <cell r="M89">
            <v>7420</v>
          </cell>
          <cell r="N89">
            <v>0</v>
          </cell>
          <cell r="O89">
            <v>0</v>
          </cell>
        </row>
        <row r="90">
          <cell r="M90">
            <v>7425</v>
          </cell>
          <cell r="N90">
            <v>1053455.55</v>
          </cell>
          <cell r="O90">
            <v>0</v>
          </cell>
        </row>
        <row r="91">
          <cell r="M91">
            <v>7426</v>
          </cell>
          <cell r="N91">
            <v>89878.39</v>
          </cell>
          <cell r="O91">
            <v>21476.09</v>
          </cell>
        </row>
        <row r="92">
          <cell r="M92">
            <v>7450</v>
          </cell>
          <cell r="N92">
            <v>0</v>
          </cell>
          <cell r="O92">
            <v>0</v>
          </cell>
        </row>
        <row r="93">
          <cell r="M93">
            <v>7454</v>
          </cell>
          <cell r="N93">
            <v>675.64</v>
          </cell>
          <cell r="O93">
            <v>0</v>
          </cell>
        </row>
        <row r="94">
          <cell r="M94">
            <v>7456</v>
          </cell>
          <cell r="N94">
            <v>0</v>
          </cell>
          <cell r="O94">
            <v>0</v>
          </cell>
        </row>
        <row r="95">
          <cell r="M95">
            <v>7475</v>
          </cell>
          <cell r="N95">
            <v>4346.97</v>
          </cell>
          <cell r="O95">
            <v>0</v>
          </cell>
        </row>
        <row r="96">
          <cell r="M96">
            <v>7478</v>
          </cell>
          <cell r="N96">
            <v>48021.42</v>
          </cell>
          <cell r="O96">
            <v>93487.7</v>
          </cell>
        </row>
        <row r="97">
          <cell r="M97">
            <v>7480</v>
          </cell>
          <cell r="N97">
            <v>385.39</v>
          </cell>
          <cell r="O97">
            <v>0</v>
          </cell>
        </row>
        <row r="98">
          <cell r="M98">
            <v>7482</v>
          </cell>
          <cell r="N98">
            <v>1806.3</v>
          </cell>
          <cell r="O98">
            <v>2683.72</v>
          </cell>
        </row>
        <row r="99">
          <cell r="M99">
            <v>7486</v>
          </cell>
          <cell r="N99">
            <v>88</v>
          </cell>
          <cell r="O99">
            <v>0</v>
          </cell>
        </row>
        <row r="100">
          <cell r="M100">
            <v>7500</v>
          </cell>
          <cell r="N100">
            <v>7163.77</v>
          </cell>
          <cell r="O100">
            <v>0</v>
          </cell>
        </row>
        <row r="101">
          <cell r="M101">
            <v>7510</v>
          </cell>
          <cell r="N101">
            <v>123</v>
          </cell>
          <cell r="O101">
            <v>0</v>
          </cell>
        </row>
        <row r="102">
          <cell r="M102">
            <v>7580</v>
          </cell>
          <cell r="N102">
            <v>387.47</v>
          </cell>
          <cell r="O102">
            <v>0</v>
          </cell>
        </row>
        <row r="103">
          <cell r="M103">
            <v>7600</v>
          </cell>
          <cell r="N103">
            <v>58240.29</v>
          </cell>
          <cell r="O103">
            <v>56514.35</v>
          </cell>
        </row>
        <row r="104">
          <cell r="M104">
            <v>7601</v>
          </cell>
          <cell r="N104">
            <v>19128.52</v>
          </cell>
          <cell r="O104">
            <v>0</v>
          </cell>
        </row>
        <row r="105">
          <cell r="M105">
            <v>7610</v>
          </cell>
          <cell r="N105">
            <v>5401.09</v>
          </cell>
          <cell r="O105">
            <v>0</v>
          </cell>
        </row>
        <row r="106">
          <cell r="M106">
            <v>7611</v>
          </cell>
          <cell r="N106">
            <v>512.6</v>
          </cell>
          <cell r="O106">
            <v>0</v>
          </cell>
        </row>
        <row r="107">
          <cell r="M107">
            <v>7615</v>
          </cell>
          <cell r="N107">
            <v>1079.8599999999999</v>
          </cell>
          <cell r="O107">
            <v>12417.5</v>
          </cell>
        </row>
        <row r="108">
          <cell r="M108" t="str">
            <v>Total</v>
          </cell>
          <cell r="N108">
            <v>1295183.06</v>
          </cell>
          <cell r="O108">
            <v>187278</v>
          </cell>
        </row>
        <row r="110">
          <cell r="M110">
            <v>8502</v>
          </cell>
          <cell r="N110">
            <v>-76296.69</v>
          </cell>
          <cell r="O110">
            <v>0</v>
          </cell>
        </row>
        <row r="111">
          <cell r="M111">
            <v>8505</v>
          </cell>
          <cell r="N111">
            <v>-40343.72</v>
          </cell>
          <cell r="O111">
            <v>0</v>
          </cell>
        </row>
        <row r="112">
          <cell r="M112" t="str">
            <v>Total</v>
          </cell>
          <cell r="N112">
            <v>-116640.41</v>
          </cell>
          <cell r="O112">
            <v>0</v>
          </cell>
        </row>
        <row r="114">
          <cell r="M114" t="str">
            <v>Total</v>
          </cell>
          <cell r="N114">
            <v>16328000.050000001</v>
          </cell>
          <cell r="O114">
            <v>209461.19</v>
          </cell>
        </row>
      </sheetData>
      <sheetData sheetId="7" refreshError="1">
        <row r="13">
          <cell r="M13">
            <v>5114</v>
          </cell>
          <cell r="N13">
            <v>0</v>
          </cell>
          <cell r="O13">
            <v>0</v>
          </cell>
        </row>
        <row r="14">
          <cell r="M14" t="str">
            <v>tal f</v>
          </cell>
          <cell r="N14">
            <v>0</v>
          </cell>
          <cell r="O14">
            <v>0</v>
          </cell>
        </row>
        <row r="16">
          <cell r="M16">
            <v>5564</v>
          </cell>
          <cell r="N16">
            <v>8823.2999999999993</v>
          </cell>
          <cell r="O16">
            <v>4363.6400000000003</v>
          </cell>
        </row>
        <row r="17">
          <cell r="M17" t="str">
            <v>tal f</v>
          </cell>
          <cell r="N17">
            <v>8823.2999999999993</v>
          </cell>
          <cell r="O17">
            <v>4363.6400000000003</v>
          </cell>
        </row>
        <row r="19">
          <cell r="M19">
            <v>7425</v>
          </cell>
          <cell r="N19">
            <v>27.22</v>
          </cell>
          <cell r="O19">
            <v>0</v>
          </cell>
        </row>
        <row r="20">
          <cell r="M20" t="str">
            <v>tal f</v>
          </cell>
          <cell r="N20">
            <v>27.22</v>
          </cell>
          <cell r="O20">
            <v>0</v>
          </cell>
        </row>
        <row r="22">
          <cell r="M22">
            <v>8505</v>
          </cell>
          <cell r="N22">
            <v>-10350</v>
          </cell>
          <cell r="O22">
            <v>0</v>
          </cell>
        </row>
        <row r="23">
          <cell r="M23" t="str">
            <v>tal f</v>
          </cell>
          <cell r="N23">
            <v>-10350</v>
          </cell>
          <cell r="O23">
            <v>0</v>
          </cell>
        </row>
        <row r="25">
          <cell r="M25" t="str">
            <v>tal f</v>
          </cell>
          <cell r="N25">
            <v>-1499.48</v>
          </cell>
          <cell r="O25">
            <v>4363.6400000000003</v>
          </cell>
        </row>
      </sheetData>
      <sheetData sheetId="8" refreshError="1">
        <row r="13">
          <cell r="M13">
            <v>5001</v>
          </cell>
          <cell r="N13">
            <v>516619.46</v>
          </cell>
          <cell r="O13">
            <v>0</v>
          </cell>
        </row>
        <row r="14">
          <cell r="M14">
            <v>5005</v>
          </cell>
          <cell r="N14">
            <v>149987.44</v>
          </cell>
          <cell r="O14">
            <v>0</v>
          </cell>
        </row>
        <row r="15">
          <cell r="M15">
            <v>5006</v>
          </cell>
          <cell r="N15">
            <v>0</v>
          </cell>
          <cell r="O15">
            <v>0</v>
          </cell>
        </row>
        <row r="16">
          <cell r="M16">
            <v>5018</v>
          </cell>
          <cell r="N16">
            <v>3965.46</v>
          </cell>
          <cell r="O16">
            <v>0</v>
          </cell>
        </row>
        <row r="17">
          <cell r="M17">
            <v>5020</v>
          </cell>
          <cell r="N17">
            <v>36795.230000000003</v>
          </cell>
          <cell r="O17">
            <v>0</v>
          </cell>
        </row>
        <row r="18">
          <cell r="M18">
            <v>5021</v>
          </cell>
          <cell r="N18">
            <v>30308.57</v>
          </cell>
          <cell r="O18">
            <v>0</v>
          </cell>
        </row>
        <row r="19">
          <cell r="M19">
            <v>5023</v>
          </cell>
          <cell r="N19">
            <v>22011.14</v>
          </cell>
          <cell r="O19">
            <v>0</v>
          </cell>
        </row>
        <row r="20">
          <cell r="M20">
            <v>5026</v>
          </cell>
          <cell r="N20">
            <v>15500</v>
          </cell>
          <cell r="O20">
            <v>0</v>
          </cell>
        </row>
        <row r="21">
          <cell r="M21">
            <v>5030</v>
          </cell>
          <cell r="N21">
            <v>264.5</v>
          </cell>
          <cell r="O21">
            <v>0</v>
          </cell>
        </row>
        <row r="22">
          <cell r="M22">
            <v>5031</v>
          </cell>
          <cell r="N22">
            <v>10754.85</v>
          </cell>
          <cell r="O22">
            <v>0</v>
          </cell>
        </row>
        <row r="23">
          <cell r="M23">
            <v>5032</v>
          </cell>
          <cell r="N23">
            <v>4106.76</v>
          </cell>
          <cell r="O23">
            <v>0</v>
          </cell>
        </row>
        <row r="24">
          <cell r="M24">
            <v>5034</v>
          </cell>
          <cell r="N24">
            <v>501.29</v>
          </cell>
          <cell r="O24">
            <v>0</v>
          </cell>
        </row>
        <row r="25">
          <cell r="M25">
            <v>5035</v>
          </cell>
          <cell r="N25">
            <v>1533.65</v>
          </cell>
          <cell r="O25">
            <v>0</v>
          </cell>
        </row>
        <row r="26">
          <cell r="M26">
            <v>5036</v>
          </cell>
          <cell r="N26">
            <v>711.36</v>
          </cell>
          <cell r="O26">
            <v>0</v>
          </cell>
        </row>
        <row r="27">
          <cell r="M27">
            <v>5037</v>
          </cell>
          <cell r="N27">
            <v>0</v>
          </cell>
          <cell r="O27">
            <v>0</v>
          </cell>
        </row>
        <row r="28">
          <cell r="M28">
            <v>5040</v>
          </cell>
          <cell r="N28">
            <v>4598.2</v>
          </cell>
          <cell r="O28">
            <v>0</v>
          </cell>
        </row>
        <row r="29">
          <cell r="M29">
            <v>5051</v>
          </cell>
          <cell r="N29">
            <v>0</v>
          </cell>
          <cell r="O29">
            <v>0</v>
          </cell>
        </row>
        <row r="30">
          <cell r="M30">
            <v>5113</v>
          </cell>
          <cell r="N30">
            <v>2248.66</v>
          </cell>
          <cell r="O30">
            <v>0</v>
          </cell>
        </row>
        <row r="31">
          <cell r="M31">
            <v>5114</v>
          </cell>
          <cell r="N31">
            <v>2822.82</v>
          </cell>
          <cell r="O31">
            <v>0</v>
          </cell>
        </row>
        <row r="32">
          <cell r="M32">
            <v>5125</v>
          </cell>
          <cell r="N32">
            <v>742.98</v>
          </cell>
          <cell r="O32">
            <v>0</v>
          </cell>
        </row>
        <row r="33">
          <cell r="M33">
            <v>5133</v>
          </cell>
          <cell r="N33">
            <v>715.88</v>
          </cell>
          <cell r="O33">
            <v>0</v>
          </cell>
        </row>
        <row r="34">
          <cell r="M34">
            <v>5185</v>
          </cell>
          <cell r="N34">
            <v>99533.63</v>
          </cell>
          <cell r="O34">
            <v>0</v>
          </cell>
        </row>
        <row r="35">
          <cell r="M35">
            <v>5190</v>
          </cell>
          <cell r="N35">
            <v>47984.54</v>
          </cell>
          <cell r="O35">
            <v>0</v>
          </cell>
        </row>
        <row r="36">
          <cell r="M36">
            <v>5191</v>
          </cell>
          <cell r="N36">
            <v>11264.18</v>
          </cell>
          <cell r="O36">
            <v>0</v>
          </cell>
        </row>
        <row r="37">
          <cell r="M37">
            <v>5196</v>
          </cell>
          <cell r="N37">
            <v>54672.89</v>
          </cell>
          <cell r="O37">
            <v>0</v>
          </cell>
        </row>
        <row r="38">
          <cell r="M38" t="str">
            <v>Total</v>
          </cell>
          <cell r="N38">
            <v>1017643.49</v>
          </cell>
          <cell r="O38">
            <v>0</v>
          </cell>
        </row>
        <row r="40">
          <cell r="M40">
            <v>5860</v>
          </cell>
          <cell r="N40">
            <v>3940.5</v>
          </cell>
          <cell r="O40">
            <v>2600</v>
          </cell>
        </row>
        <row r="41">
          <cell r="M41">
            <v>6124</v>
          </cell>
          <cell r="N41">
            <v>1152.9100000000001</v>
          </cell>
          <cell r="O41">
            <v>0</v>
          </cell>
        </row>
        <row r="42">
          <cell r="M42">
            <v>6125</v>
          </cell>
          <cell r="N42">
            <v>6210</v>
          </cell>
          <cell r="O42">
            <v>0</v>
          </cell>
        </row>
        <row r="43">
          <cell r="M43">
            <v>6126</v>
          </cell>
          <cell r="N43">
            <v>320</v>
          </cell>
          <cell r="O43">
            <v>0</v>
          </cell>
        </row>
        <row r="44">
          <cell r="M44">
            <v>6203</v>
          </cell>
          <cell r="N44">
            <v>3350.97</v>
          </cell>
          <cell r="O44">
            <v>27290.03</v>
          </cell>
        </row>
        <row r="45">
          <cell r="M45">
            <v>6250</v>
          </cell>
          <cell r="N45">
            <v>2390.66</v>
          </cell>
          <cell r="O45">
            <v>0</v>
          </cell>
        </row>
        <row r="46">
          <cell r="M46">
            <v>6255</v>
          </cell>
          <cell r="N46">
            <v>379.19</v>
          </cell>
          <cell r="O46">
            <v>0</v>
          </cell>
        </row>
        <row r="47">
          <cell r="M47">
            <v>6383</v>
          </cell>
          <cell r="N47">
            <v>303.98</v>
          </cell>
          <cell r="O47">
            <v>0</v>
          </cell>
        </row>
        <row r="48">
          <cell r="M48">
            <v>6386</v>
          </cell>
          <cell r="N48">
            <v>0</v>
          </cell>
          <cell r="O48">
            <v>0</v>
          </cell>
        </row>
        <row r="49">
          <cell r="M49">
            <v>6389</v>
          </cell>
          <cell r="N49">
            <v>0</v>
          </cell>
          <cell r="O49">
            <v>0</v>
          </cell>
        </row>
        <row r="50">
          <cell r="M50">
            <v>6415</v>
          </cell>
          <cell r="N50">
            <v>10.7</v>
          </cell>
          <cell r="O50">
            <v>0</v>
          </cell>
        </row>
        <row r="51">
          <cell r="M51">
            <v>6452</v>
          </cell>
          <cell r="N51">
            <v>693.02</v>
          </cell>
          <cell r="O51">
            <v>712.5</v>
          </cell>
        </row>
        <row r="52">
          <cell r="M52">
            <v>6501</v>
          </cell>
          <cell r="N52">
            <v>201.4</v>
          </cell>
          <cell r="O52">
            <v>0</v>
          </cell>
        </row>
        <row r="53">
          <cell r="M53">
            <v>6531</v>
          </cell>
          <cell r="N53">
            <v>1380</v>
          </cell>
          <cell r="O53">
            <v>0</v>
          </cell>
        </row>
        <row r="54">
          <cell r="M54">
            <v>6551</v>
          </cell>
          <cell r="N54">
            <v>410</v>
          </cell>
          <cell r="O54">
            <v>0</v>
          </cell>
        </row>
        <row r="55">
          <cell r="M55">
            <v>6632</v>
          </cell>
          <cell r="N55">
            <v>27</v>
          </cell>
          <cell r="O55">
            <v>0</v>
          </cell>
        </row>
        <row r="56">
          <cell r="M56">
            <v>6633</v>
          </cell>
          <cell r="N56">
            <v>324.70999999999998</v>
          </cell>
          <cell r="O56">
            <v>0</v>
          </cell>
        </row>
        <row r="57">
          <cell r="M57" t="str">
            <v>Total</v>
          </cell>
          <cell r="N57">
            <v>21095.040000000001</v>
          </cell>
          <cell r="O57">
            <v>30602.53</v>
          </cell>
        </row>
        <row r="59">
          <cell r="M59">
            <v>7425</v>
          </cell>
          <cell r="N59">
            <v>115.1</v>
          </cell>
          <cell r="O59">
            <v>0</v>
          </cell>
        </row>
        <row r="60">
          <cell r="M60">
            <v>7426</v>
          </cell>
          <cell r="N60">
            <v>0</v>
          </cell>
          <cell r="O60">
            <v>0</v>
          </cell>
        </row>
        <row r="61">
          <cell r="M61">
            <v>7450</v>
          </cell>
          <cell r="N61">
            <v>0</v>
          </cell>
          <cell r="O61">
            <v>0</v>
          </cell>
        </row>
        <row r="62">
          <cell r="M62">
            <v>7454</v>
          </cell>
          <cell r="N62">
            <v>41.81</v>
          </cell>
          <cell r="O62">
            <v>0</v>
          </cell>
        </row>
        <row r="63">
          <cell r="M63">
            <v>7478</v>
          </cell>
          <cell r="N63">
            <v>2950.84</v>
          </cell>
          <cell r="O63">
            <v>1469.31</v>
          </cell>
        </row>
        <row r="67">
          <cell r="M67">
            <v>7482</v>
          </cell>
          <cell r="N67">
            <v>626.80999999999995</v>
          </cell>
          <cell r="O67">
            <v>0</v>
          </cell>
        </row>
        <row r="68">
          <cell r="M68">
            <v>7486</v>
          </cell>
          <cell r="N68">
            <v>100.5</v>
          </cell>
          <cell r="O68">
            <v>0</v>
          </cell>
        </row>
        <row r="69">
          <cell r="M69">
            <v>7500</v>
          </cell>
          <cell r="N69">
            <v>467.73</v>
          </cell>
          <cell r="O69">
            <v>0</v>
          </cell>
        </row>
        <row r="70">
          <cell r="M70">
            <v>7510</v>
          </cell>
          <cell r="N70">
            <v>0</v>
          </cell>
          <cell r="O70">
            <v>0</v>
          </cell>
        </row>
        <row r="71">
          <cell r="M71">
            <v>7580</v>
          </cell>
          <cell r="N71">
            <v>891</v>
          </cell>
          <cell r="O71">
            <v>0</v>
          </cell>
        </row>
        <row r="72">
          <cell r="M72">
            <v>7600</v>
          </cell>
          <cell r="N72">
            <v>470.43</v>
          </cell>
          <cell r="O72">
            <v>0</v>
          </cell>
        </row>
        <row r="73">
          <cell r="M73">
            <v>7615</v>
          </cell>
          <cell r="N73">
            <v>226</v>
          </cell>
          <cell r="O73">
            <v>18948.77</v>
          </cell>
        </row>
        <row r="74">
          <cell r="M74" t="str">
            <v>tal f</v>
          </cell>
          <cell r="N74">
            <v>5890.22</v>
          </cell>
          <cell r="O74">
            <v>20418.080000000002</v>
          </cell>
        </row>
        <row r="76">
          <cell r="M76" t="str">
            <v>tal f</v>
          </cell>
          <cell r="N76">
            <v>1044628.75</v>
          </cell>
          <cell r="O76">
            <v>51020.61</v>
          </cell>
        </row>
      </sheetData>
      <sheetData sheetId="9" refreshError="1">
        <row r="13">
          <cell r="M13">
            <v>5001</v>
          </cell>
          <cell r="N13">
            <v>35329.47</v>
          </cell>
          <cell r="O13">
            <v>0</v>
          </cell>
        </row>
        <row r="14">
          <cell r="M14">
            <v>5005</v>
          </cell>
          <cell r="N14">
            <v>0</v>
          </cell>
          <cell r="O14">
            <v>0</v>
          </cell>
        </row>
        <row r="15">
          <cell r="M15">
            <v>5018</v>
          </cell>
          <cell r="N15">
            <v>124.14</v>
          </cell>
          <cell r="O15">
            <v>0</v>
          </cell>
        </row>
        <row r="16">
          <cell r="M16">
            <v>5020</v>
          </cell>
          <cell r="N16">
            <v>2807.8</v>
          </cell>
          <cell r="O16">
            <v>0</v>
          </cell>
        </row>
        <row r="17">
          <cell r="M17">
            <v>5021</v>
          </cell>
          <cell r="N17">
            <v>2556.8200000000002</v>
          </cell>
          <cell r="O17">
            <v>0</v>
          </cell>
        </row>
        <row r="18">
          <cell r="M18">
            <v>5023</v>
          </cell>
          <cell r="N18">
            <v>1237.29</v>
          </cell>
          <cell r="O18">
            <v>0</v>
          </cell>
        </row>
        <row r="19">
          <cell r="M19">
            <v>5026</v>
          </cell>
          <cell r="N19">
            <v>2000</v>
          </cell>
          <cell r="O19">
            <v>0</v>
          </cell>
        </row>
        <row r="20">
          <cell r="M20">
            <v>5032</v>
          </cell>
          <cell r="N20">
            <v>670.24</v>
          </cell>
          <cell r="O20">
            <v>0</v>
          </cell>
        </row>
        <row r="21">
          <cell r="M21">
            <v>5034</v>
          </cell>
          <cell r="N21">
            <v>169.6</v>
          </cell>
          <cell r="O21">
            <v>0</v>
          </cell>
        </row>
        <row r="22">
          <cell r="M22">
            <v>5035</v>
          </cell>
          <cell r="N22">
            <v>165.52</v>
          </cell>
          <cell r="O22">
            <v>0</v>
          </cell>
        </row>
        <row r="23">
          <cell r="M23">
            <v>5039</v>
          </cell>
          <cell r="N23">
            <v>339.2</v>
          </cell>
          <cell r="O23">
            <v>0</v>
          </cell>
        </row>
        <row r="24">
          <cell r="M24">
            <v>5040</v>
          </cell>
          <cell r="N24">
            <v>165.52</v>
          </cell>
          <cell r="O24">
            <v>0</v>
          </cell>
        </row>
        <row r="25">
          <cell r="M25">
            <v>5185</v>
          </cell>
          <cell r="N25">
            <v>8690</v>
          </cell>
          <cell r="O25">
            <v>0</v>
          </cell>
        </row>
        <row r="26">
          <cell r="M26">
            <v>5190</v>
          </cell>
          <cell r="N26">
            <v>2720.5</v>
          </cell>
          <cell r="O26">
            <v>0</v>
          </cell>
        </row>
        <row r="27">
          <cell r="M27">
            <v>5191</v>
          </cell>
          <cell r="N27">
            <v>636.24</v>
          </cell>
          <cell r="O27">
            <v>0</v>
          </cell>
        </row>
        <row r="28">
          <cell r="M28">
            <v>5196</v>
          </cell>
          <cell r="N28">
            <v>3485.3</v>
          </cell>
          <cell r="O28">
            <v>0</v>
          </cell>
        </row>
        <row r="29">
          <cell r="M29" t="str">
            <v>tal f</v>
          </cell>
          <cell r="N29">
            <v>61097.64</v>
          </cell>
          <cell r="O29">
            <v>0</v>
          </cell>
        </row>
        <row r="31">
          <cell r="M31">
            <v>5720</v>
          </cell>
          <cell r="N31">
            <v>4455.75</v>
          </cell>
          <cell r="O31">
            <v>0</v>
          </cell>
        </row>
        <row r="32">
          <cell r="M32">
            <v>6388</v>
          </cell>
          <cell r="N32">
            <v>0</v>
          </cell>
          <cell r="O32">
            <v>0</v>
          </cell>
        </row>
        <row r="33">
          <cell r="M33">
            <v>6501</v>
          </cell>
          <cell r="N33">
            <v>993.54</v>
          </cell>
          <cell r="O33">
            <v>0</v>
          </cell>
        </row>
        <row r="34">
          <cell r="M34">
            <v>6551</v>
          </cell>
          <cell r="N34">
            <v>138.5</v>
          </cell>
          <cell r="O34">
            <v>0</v>
          </cell>
        </row>
        <row r="35">
          <cell r="M35" t="str">
            <v>tal f</v>
          </cell>
          <cell r="N35">
            <v>5587.79</v>
          </cell>
          <cell r="O35">
            <v>0</v>
          </cell>
        </row>
        <row r="37">
          <cell r="M37">
            <v>7425</v>
          </cell>
          <cell r="N37">
            <v>0</v>
          </cell>
          <cell r="O37">
            <v>0</v>
          </cell>
        </row>
        <row r="38">
          <cell r="M38">
            <v>7426</v>
          </cell>
          <cell r="N38">
            <v>0</v>
          </cell>
          <cell r="O38">
            <v>0</v>
          </cell>
        </row>
        <row r="39">
          <cell r="M39">
            <v>7486</v>
          </cell>
          <cell r="N39">
            <v>4403.18</v>
          </cell>
          <cell r="O39">
            <v>2348.6999999999998</v>
          </cell>
        </row>
        <row r="40">
          <cell r="M40">
            <v>7500</v>
          </cell>
          <cell r="N40">
            <v>0</v>
          </cell>
          <cell r="O40">
            <v>0</v>
          </cell>
        </row>
        <row r="41">
          <cell r="M41">
            <v>7600</v>
          </cell>
          <cell r="N41">
            <v>0</v>
          </cell>
          <cell r="O41">
            <v>0</v>
          </cell>
        </row>
        <row r="42">
          <cell r="M42" t="str">
            <v>tal f</v>
          </cell>
          <cell r="N42">
            <v>4403.18</v>
          </cell>
          <cell r="O42">
            <v>2348.6999999999998</v>
          </cell>
        </row>
        <row r="44">
          <cell r="M44" t="str">
            <v>tal f</v>
          </cell>
          <cell r="N44">
            <v>71088.61</v>
          </cell>
          <cell r="O44">
            <v>2348.6999999999998</v>
          </cell>
        </row>
      </sheetData>
      <sheetData sheetId="10" refreshError="1">
        <row r="13">
          <cell r="M13">
            <v>5001</v>
          </cell>
          <cell r="N13">
            <v>174060.66</v>
          </cell>
          <cell r="O13">
            <v>0</v>
          </cell>
        </row>
        <row r="14">
          <cell r="M14">
            <v>5004</v>
          </cell>
          <cell r="N14">
            <v>33.799999999999997</v>
          </cell>
          <cell r="O14">
            <v>0</v>
          </cell>
        </row>
        <row r="15">
          <cell r="M15">
            <v>5005</v>
          </cell>
          <cell r="N15">
            <v>17663.54</v>
          </cell>
          <cell r="O15">
            <v>0</v>
          </cell>
        </row>
        <row r="16">
          <cell r="M16">
            <v>5018</v>
          </cell>
          <cell r="N16">
            <v>130.63999999999999</v>
          </cell>
          <cell r="O16">
            <v>0</v>
          </cell>
        </row>
        <row r="17">
          <cell r="M17">
            <v>5020</v>
          </cell>
          <cell r="N17">
            <v>18165.73</v>
          </cell>
          <cell r="O17">
            <v>0</v>
          </cell>
        </row>
        <row r="18">
          <cell r="M18">
            <v>5021</v>
          </cell>
          <cell r="N18">
            <v>13640.44</v>
          </cell>
          <cell r="O18">
            <v>0</v>
          </cell>
        </row>
        <row r="19">
          <cell r="M19">
            <v>5023</v>
          </cell>
          <cell r="N19">
            <v>14855.81</v>
          </cell>
          <cell r="O19">
            <v>0</v>
          </cell>
        </row>
        <row r="20">
          <cell r="M20">
            <v>5026</v>
          </cell>
          <cell r="N20">
            <v>5000</v>
          </cell>
          <cell r="O20">
            <v>0</v>
          </cell>
        </row>
        <row r="21">
          <cell r="M21">
            <v>5030</v>
          </cell>
          <cell r="N21">
            <v>26</v>
          </cell>
          <cell r="O21">
            <v>0</v>
          </cell>
        </row>
        <row r="22">
          <cell r="M22">
            <v>5032</v>
          </cell>
          <cell r="N22">
            <v>3031.28</v>
          </cell>
          <cell r="O22">
            <v>0</v>
          </cell>
        </row>
        <row r="23">
          <cell r="M23">
            <v>5034</v>
          </cell>
          <cell r="N23">
            <v>150.08000000000001</v>
          </cell>
          <cell r="O23">
            <v>0</v>
          </cell>
        </row>
        <row r="24">
          <cell r="M24">
            <v>5035</v>
          </cell>
          <cell r="N24">
            <v>428.46</v>
          </cell>
          <cell r="O24">
            <v>0</v>
          </cell>
        </row>
        <row r="25">
          <cell r="M25">
            <v>5039</v>
          </cell>
          <cell r="N25">
            <v>75.040000000000006</v>
          </cell>
          <cell r="O25">
            <v>0</v>
          </cell>
        </row>
        <row r="26">
          <cell r="M26">
            <v>5113</v>
          </cell>
          <cell r="N26">
            <v>761.33</v>
          </cell>
          <cell r="O26">
            <v>0</v>
          </cell>
        </row>
        <row r="27">
          <cell r="M27">
            <v>5133</v>
          </cell>
          <cell r="N27">
            <v>1437.94</v>
          </cell>
          <cell r="O27">
            <v>0</v>
          </cell>
        </row>
        <row r="28">
          <cell r="M28">
            <v>5185</v>
          </cell>
          <cell r="N28">
            <v>27125.94</v>
          </cell>
          <cell r="O28">
            <v>0</v>
          </cell>
        </row>
        <row r="29">
          <cell r="M29">
            <v>5190</v>
          </cell>
          <cell r="N29">
            <v>14562</v>
          </cell>
          <cell r="O29">
            <v>0</v>
          </cell>
        </row>
        <row r="30">
          <cell r="M30">
            <v>5191</v>
          </cell>
          <cell r="N30">
            <v>3429.05</v>
          </cell>
          <cell r="O30">
            <v>0</v>
          </cell>
        </row>
        <row r="31">
          <cell r="M31">
            <v>5196</v>
          </cell>
          <cell r="N31">
            <v>17989.09</v>
          </cell>
          <cell r="O31">
            <v>0</v>
          </cell>
        </row>
        <row r="32">
          <cell r="M32" t="str">
            <v>Total</v>
          </cell>
          <cell r="N32">
            <v>312566.83</v>
          </cell>
          <cell r="O32">
            <v>0</v>
          </cell>
        </row>
        <row r="34">
          <cell r="M34">
            <v>5860</v>
          </cell>
          <cell r="N34">
            <v>135</v>
          </cell>
          <cell r="O34">
            <v>0</v>
          </cell>
        </row>
        <row r="35">
          <cell r="M35">
            <v>6125</v>
          </cell>
          <cell r="N35">
            <v>0</v>
          </cell>
          <cell r="O35">
            <v>0</v>
          </cell>
        </row>
        <row r="36">
          <cell r="M36">
            <v>6126</v>
          </cell>
          <cell r="N36">
            <v>0</v>
          </cell>
          <cell r="O36">
            <v>0</v>
          </cell>
        </row>
        <row r="37">
          <cell r="M37">
            <v>6250</v>
          </cell>
          <cell r="N37">
            <v>756.2</v>
          </cell>
          <cell r="O37">
            <v>0</v>
          </cell>
        </row>
        <row r="38">
          <cell r="M38">
            <v>6255</v>
          </cell>
          <cell r="N38">
            <v>633.79999999999995</v>
          </cell>
          <cell r="O38">
            <v>0</v>
          </cell>
        </row>
        <row r="39">
          <cell r="M39">
            <v>6452</v>
          </cell>
          <cell r="N39">
            <v>0</v>
          </cell>
          <cell r="O39">
            <v>0</v>
          </cell>
        </row>
        <row r="40">
          <cell r="M40">
            <v>6501</v>
          </cell>
          <cell r="N40">
            <v>1697.5</v>
          </cell>
          <cell r="O40">
            <v>0</v>
          </cell>
        </row>
        <row r="41">
          <cell r="M41">
            <v>6531</v>
          </cell>
          <cell r="N41">
            <v>1120</v>
          </cell>
          <cell r="O41">
            <v>0</v>
          </cell>
        </row>
        <row r="42">
          <cell r="M42">
            <v>6551</v>
          </cell>
          <cell r="N42">
            <v>258</v>
          </cell>
          <cell r="O42">
            <v>0</v>
          </cell>
        </row>
        <row r="43">
          <cell r="M43" t="str">
            <v>Total</v>
          </cell>
          <cell r="N43">
            <v>4600.5</v>
          </cell>
          <cell r="O43">
            <v>0</v>
          </cell>
        </row>
        <row r="45">
          <cell r="M45">
            <v>7123</v>
          </cell>
          <cell r="N45">
            <v>208.61</v>
          </cell>
          <cell r="O45">
            <v>0</v>
          </cell>
        </row>
        <row r="46">
          <cell r="M46">
            <v>7478</v>
          </cell>
          <cell r="N46">
            <v>245.05</v>
          </cell>
          <cell r="O46">
            <v>0</v>
          </cell>
        </row>
        <row r="47">
          <cell r="M47">
            <v>7482</v>
          </cell>
          <cell r="N47">
            <v>0</v>
          </cell>
          <cell r="O47">
            <v>0</v>
          </cell>
        </row>
        <row r="48">
          <cell r="M48">
            <v>7486</v>
          </cell>
          <cell r="N48">
            <v>90.39</v>
          </cell>
          <cell r="O48">
            <v>0</v>
          </cell>
        </row>
        <row r="49">
          <cell r="M49">
            <v>7500</v>
          </cell>
          <cell r="N49">
            <v>2664.09</v>
          </cell>
          <cell r="O49">
            <v>0</v>
          </cell>
        </row>
        <row r="50">
          <cell r="M50">
            <v>7600</v>
          </cell>
          <cell r="N50">
            <v>226</v>
          </cell>
          <cell r="O50">
            <v>0</v>
          </cell>
        </row>
        <row r="51">
          <cell r="M51">
            <v>7610</v>
          </cell>
          <cell r="N51">
            <v>0</v>
          </cell>
          <cell r="O51">
            <v>0</v>
          </cell>
        </row>
        <row r="52">
          <cell r="M52" t="str">
            <v>Total</v>
          </cell>
          <cell r="N52">
            <v>3434.14</v>
          </cell>
          <cell r="O52">
            <v>0</v>
          </cell>
        </row>
        <row r="54">
          <cell r="M54" t="str">
            <v>Total</v>
          </cell>
          <cell r="N54">
            <v>320601.46999999997</v>
          </cell>
          <cell r="O54">
            <v>0</v>
          </cell>
        </row>
      </sheetData>
      <sheetData sheetId="11" refreshError="1">
        <row r="13">
          <cell r="M13">
            <v>6250</v>
          </cell>
          <cell r="N13">
            <v>0</v>
          </cell>
          <cell r="O13">
            <v>0</v>
          </cell>
        </row>
        <row r="14">
          <cell r="M14">
            <v>6255</v>
          </cell>
          <cell r="N14">
            <v>0</v>
          </cell>
          <cell r="O14">
            <v>0</v>
          </cell>
        </row>
        <row r="15">
          <cell r="M15" t="str">
            <v>Total for OCAT 152</v>
          </cell>
          <cell r="N15">
            <v>0</v>
          </cell>
          <cell r="O15">
            <v>0</v>
          </cell>
        </row>
        <row r="17">
          <cell r="M17">
            <v>7420</v>
          </cell>
          <cell r="N17">
            <v>512.35</v>
          </cell>
          <cell r="O17">
            <v>2035.12</v>
          </cell>
        </row>
        <row r="18">
          <cell r="M18" t="str">
            <v>Total for OCAT 154</v>
          </cell>
          <cell r="N18">
            <v>0</v>
          </cell>
          <cell r="O18">
            <v>0</v>
          </cell>
        </row>
        <row r="20">
          <cell r="M20" t="str">
            <v>Total for UNIT 4700</v>
          </cell>
          <cell r="N20">
            <v>512.35</v>
          </cell>
          <cell r="O20">
            <v>2035.12</v>
          </cell>
        </row>
      </sheetData>
      <sheetData sheetId="12" refreshError="1">
        <row r="13">
          <cell r="M13">
            <v>5001</v>
          </cell>
          <cell r="N13">
            <v>246066.82</v>
          </cell>
          <cell r="O13">
            <v>0</v>
          </cell>
        </row>
        <row r="14">
          <cell r="M14">
            <v>5005</v>
          </cell>
          <cell r="N14">
            <v>16264.98</v>
          </cell>
          <cell r="O14">
            <v>0</v>
          </cell>
        </row>
        <row r="15">
          <cell r="M15">
            <v>5006</v>
          </cell>
          <cell r="N15">
            <v>4772.25</v>
          </cell>
          <cell r="O15">
            <v>0</v>
          </cell>
        </row>
        <row r="16">
          <cell r="M16">
            <v>5018</v>
          </cell>
          <cell r="N16">
            <v>1234.4100000000001</v>
          </cell>
          <cell r="O16">
            <v>0</v>
          </cell>
        </row>
        <row r="17">
          <cell r="M17">
            <v>5020</v>
          </cell>
          <cell r="N17">
            <v>9566.4</v>
          </cell>
          <cell r="O17">
            <v>0</v>
          </cell>
        </row>
        <row r="18">
          <cell r="M18">
            <v>5021</v>
          </cell>
          <cell r="N18">
            <v>16722.34</v>
          </cell>
          <cell r="O18">
            <v>0</v>
          </cell>
        </row>
        <row r="19">
          <cell r="M19">
            <v>5023</v>
          </cell>
          <cell r="N19">
            <v>9393.8799999999992</v>
          </cell>
          <cell r="O19">
            <v>0</v>
          </cell>
        </row>
        <row r="20">
          <cell r="M20">
            <v>5026</v>
          </cell>
          <cell r="N20">
            <v>6260.79</v>
          </cell>
          <cell r="O20">
            <v>0</v>
          </cell>
        </row>
        <row r="21">
          <cell r="M21">
            <v>5028</v>
          </cell>
          <cell r="N21">
            <v>56.33</v>
          </cell>
          <cell r="O21">
            <v>0</v>
          </cell>
        </row>
        <row r="22">
          <cell r="M22">
            <v>5032</v>
          </cell>
          <cell r="N22">
            <v>2605.85</v>
          </cell>
          <cell r="O22">
            <v>0</v>
          </cell>
        </row>
        <row r="23">
          <cell r="M23">
            <v>5034</v>
          </cell>
          <cell r="N23">
            <v>1321.04</v>
          </cell>
          <cell r="O23">
            <v>0</v>
          </cell>
        </row>
        <row r="24">
          <cell r="M24">
            <v>5035</v>
          </cell>
          <cell r="N24">
            <v>2688.22</v>
          </cell>
          <cell r="O24">
            <v>0</v>
          </cell>
        </row>
        <row r="25">
          <cell r="M25">
            <v>5036</v>
          </cell>
          <cell r="N25">
            <v>648.72</v>
          </cell>
          <cell r="O25">
            <v>0</v>
          </cell>
        </row>
        <row r="26">
          <cell r="M26">
            <v>5039</v>
          </cell>
          <cell r="N26">
            <v>1343.01</v>
          </cell>
          <cell r="O26">
            <v>0</v>
          </cell>
        </row>
        <row r="27">
          <cell r="M27">
            <v>5040</v>
          </cell>
          <cell r="N27">
            <v>533.65</v>
          </cell>
          <cell r="O27">
            <v>0</v>
          </cell>
        </row>
        <row r="28">
          <cell r="M28">
            <v>5051</v>
          </cell>
          <cell r="N28">
            <v>0</v>
          </cell>
          <cell r="O28">
            <v>0</v>
          </cell>
        </row>
        <row r="29">
          <cell r="M29">
            <v>5125</v>
          </cell>
          <cell r="N29">
            <v>3599.96</v>
          </cell>
          <cell r="O29">
            <v>0</v>
          </cell>
        </row>
        <row r="30">
          <cell r="M30">
            <v>5185</v>
          </cell>
          <cell r="N30">
            <v>77515.960000000006</v>
          </cell>
          <cell r="O30">
            <v>0</v>
          </cell>
        </row>
        <row r="31">
          <cell r="M31">
            <v>5190</v>
          </cell>
          <cell r="N31">
            <v>18936.43</v>
          </cell>
          <cell r="O31">
            <v>0</v>
          </cell>
        </row>
        <row r="32">
          <cell r="M32">
            <v>5191</v>
          </cell>
          <cell r="N32">
            <v>4428.6899999999996</v>
          </cell>
          <cell r="O32">
            <v>0</v>
          </cell>
        </row>
        <row r="33">
          <cell r="M33">
            <v>5196</v>
          </cell>
          <cell r="N33">
            <v>24260.44</v>
          </cell>
          <cell r="O33">
            <v>0</v>
          </cell>
        </row>
        <row r="34">
          <cell r="M34" t="str">
            <v>Total</v>
          </cell>
          <cell r="N34">
            <v>448220.17</v>
          </cell>
          <cell r="O34">
            <v>0</v>
          </cell>
        </row>
        <row r="36">
          <cell r="M36">
            <v>5564</v>
          </cell>
          <cell r="N36">
            <v>132740.13</v>
          </cell>
          <cell r="O36">
            <v>34736.69</v>
          </cell>
        </row>
        <row r="37">
          <cell r="M37">
            <v>5570</v>
          </cell>
          <cell r="N37">
            <v>0</v>
          </cell>
          <cell r="O37">
            <v>0</v>
          </cell>
        </row>
        <row r="38">
          <cell r="M38">
            <v>5860</v>
          </cell>
          <cell r="N38">
            <v>22278.18</v>
          </cell>
          <cell r="O38">
            <v>6829.32</v>
          </cell>
        </row>
        <row r="39">
          <cell r="M39">
            <v>6124</v>
          </cell>
          <cell r="N39">
            <v>2576.1999999999998</v>
          </cell>
          <cell r="O39">
            <v>2354</v>
          </cell>
        </row>
        <row r="40">
          <cell r="M40">
            <v>6388</v>
          </cell>
          <cell r="N40">
            <v>6394.25</v>
          </cell>
          <cell r="O40">
            <v>6394.25</v>
          </cell>
        </row>
        <row r="41">
          <cell r="M41">
            <v>6415</v>
          </cell>
          <cell r="N41">
            <v>39784.22</v>
          </cell>
          <cell r="O41">
            <v>0</v>
          </cell>
        </row>
        <row r="42">
          <cell r="M42">
            <v>6418</v>
          </cell>
          <cell r="N42">
            <v>11729.69</v>
          </cell>
          <cell r="O42">
            <v>0</v>
          </cell>
        </row>
        <row r="43">
          <cell r="M43">
            <v>6452</v>
          </cell>
          <cell r="N43">
            <v>704.17</v>
          </cell>
          <cell r="O43">
            <v>0</v>
          </cell>
        </row>
        <row r="44">
          <cell r="M44">
            <v>6501</v>
          </cell>
          <cell r="N44">
            <v>250</v>
          </cell>
          <cell r="O44">
            <v>0</v>
          </cell>
        </row>
        <row r="45">
          <cell r="M45">
            <v>6531</v>
          </cell>
          <cell r="N45">
            <v>450</v>
          </cell>
          <cell r="O45">
            <v>0</v>
          </cell>
        </row>
        <row r="46">
          <cell r="M46">
            <v>6551</v>
          </cell>
          <cell r="N46">
            <v>195</v>
          </cell>
          <cell r="O46">
            <v>0</v>
          </cell>
        </row>
        <row r="47">
          <cell r="M47">
            <v>6633</v>
          </cell>
          <cell r="N47">
            <v>0</v>
          </cell>
          <cell r="O47">
            <v>0</v>
          </cell>
        </row>
        <row r="48">
          <cell r="M48" t="str">
            <v>Total</v>
          </cell>
          <cell r="N48">
            <v>217101.84</v>
          </cell>
          <cell r="O48">
            <v>50314.26</v>
          </cell>
        </row>
        <row r="50">
          <cell r="M50">
            <v>7486</v>
          </cell>
          <cell r="N50">
            <v>1222.73</v>
          </cell>
          <cell r="O50">
            <v>0</v>
          </cell>
        </row>
        <row r="51">
          <cell r="M51">
            <v>7500</v>
          </cell>
          <cell r="N51">
            <v>163.07</v>
          </cell>
          <cell r="O51">
            <v>0</v>
          </cell>
        </row>
        <row r="52">
          <cell r="M52">
            <v>7580</v>
          </cell>
          <cell r="N52">
            <v>2950</v>
          </cell>
          <cell r="O52">
            <v>500</v>
          </cell>
        </row>
        <row r="53">
          <cell r="M53">
            <v>7600</v>
          </cell>
          <cell r="N53">
            <v>121</v>
          </cell>
          <cell r="O53">
            <v>0</v>
          </cell>
        </row>
        <row r="54">
          <cell r="M54">
            <v>7615</v>
          </cell>
          <cell r="N54">
            <v>606.04999999999995</v>
          </cell>
          <cell r="O54">
            <v>0</v>
          </cell>
        </row>
        <row r="55">
          <cell r="M55" t="str">
            <v>Total</v>
          </cell>
          <cell r="N55">
            <v>5062.8500000000004</v>
          </cell>
          <cell r="O55">
            <v>500</v>
          </cell>
        </row>
        <row r="57">
          <cell r="M57">
            <v>9041</v>
          </cell>
          <cell r="N57">
            <v>1314.21</v>
          </cell>
          <cell r="O57">
            <v>0</v>
          </cell>
        </row>
        <row r="58">
          <cell r="M58" t="str">
            <v>Total</v>
          </cell>
          <cell r="N58">
            <v>1314.21</v>
          </cell>
          <cell r="O58">
            <v>0</v>
          </cell>
        </row>
        <row r="60">
          <cell r="M60" t="str">
            <v>Total</v>
          </cell>
          <cell r="N60">
            <v>671699.07</v>
          </cell>
          <cell r="O60">
            <v>50814.26</v>
          </cell>
        </row>
      </sheetData>
      <sheetData sheetId="13" refreshError="1"/>
      <sheetData sheetId="14" refreshError="1">
        <row r="13">
          <cell r="M13">
            <v>5001</v>
          </cell>
          <cell r="N13">
            <v>122171.73</v>
          </cell>
          <cell r="O13">
            <v>0</v>
          </cell>
        </row>
        <row r="14">
          <cell r="M14">
            <v>5005</v>
          </cell>
          <cell r="N14">
            <v>22139.32</v>
          </cell>
          <cell r="O14">
            <v>0</v>
          </cell>
        </row>
        <row r="15">
          <cell r="M15">
            <v>5006</v>
          </cell>
          <cell r="N15">
            <v>9373.9</v>
          </cell>
          <cell r="O15">
            <v>0</v>
          </cell>
        </row>
        <row r="16">
          <cell r="M16">
            <v>5018</v>
          </cell>
          <cell r="N16">
            <v>1341.77</v>
          </cell>
          <cell r="O16">
            <v>0</v>
          </cell>
        </row>
        <row r="17">
          <cell r="M17">
            <v>5020</v>
          </cell>
          <cell r="N17">
            <v>6414.11</v>
          </cell>
          <cell r="O17">
            <v>0</v>
          </cell>
        </row>
        <row r="18">
          <cell r="M18">
            <v>5021</v>
          </cell>
          <cell r="N18">
            <v>7358.5</v>
          </cell>
          <cell r="O18">
            <v>0</v>
          </cell>
        </row>
        <row r="19">
          <cell r="M19">
            <v>5023</v>
          </cell>
          <cell r="N19">
            <v>2496.84</v>
          </cell>
          <cell r="O19">
            <v>0</v>
          </cell>
        </row>
        <row r="20">
          <cell r="M20">
            <v>5026</v>
          </cell>
          <cell r="N20">
            <v>3490.01</v>
          </cell>
          <cell r="O20">
            <v>0</v>
          </cell>
        </row>
        <row r="21">
          <cell r="M21">
            <v>5030</v>
          </cell>
          <cell r="N21">
            <v>5364</v>
          </cell>
          <cell r="O21">
            <v>0</v>
          </cell>
        </row>
        <row r="22">
          <cell r="M22">
            <v>5032</v>
          </cell>
          <cell r="N22">
            <v>1559.67</v>
          </cell>
          <cell r="O22">
            <v>0</v>
          </cell>
        </row>
        <row r="23">
          <cell r="M23">
            <v>5034</v>
          </cell>
          <cell r="N23">
            <v>473.52</v>
          </cell>
          <cell r="O23">
            <v>0</v>
          </cell>
        </row>
        <row r="24">
          <cell r="M24">
            <v>5035</v>
          </cell>
          <cell r="N24">
            <v>1567.12</v>
          </cell>
          <cell r="O24">
            <v>0</v>
          </cell>
        </row>
        <row r="25">
          <cell r="M25">
            <v>5036</v>
          </cell>
          <cell r="N25">
            <v>329.04</v>
          </cell>
          <cell r="O25">
            <v>0</v>
          </cell>
        </row>
        <row r="26">
          <cell r="M26">
            <v>5037</v>
          </cell>
          <cell r="N26">
            <v>142.41999999999999</v>
          </cell>
          <cell r="O26">
            <v>0</v>
          </cell>
        </row>
        <row r="27">
          <cell r="M27">
            <v>5040</v>
          </cell>
          <cell r="N27">
            <v>24.52</v>
          </cell>
          <cell r="O27">
            <v>0</v>
          </cell>
        </row>
        <row r="28">
          <cell r="M28">
            <v>5185</v>
          </cell>
          <cell r="N28">
            <v>33919.74</v>
          </cell>
          <cell r="O28">
            <v>0</v>
          </cell>
        </row>
        <row r="29">
          <cell r="M29">
            <v>5190</v>
          </cell>
          <cell r="N29">
            <v>10968.69</v>
          </cell>
          <cell r="O29">
            <v>0</v>
          </cell>
        </row>
        <row r="30">
          <cell r="M30">
            <v>5191</v>
          </cell>
          <cell r="N30">
            <v>2565.2600000000002</v>
          </cell>
          <cell r="O30">
            <v>0</v>
          </cell>
        </row>
        <row r="31">
          <cell r="M31">
            <v>5196</v>
          </cell>
          <cell r="N31">
            <v>11509.06</v>
          </cell>
          <cell r="O31">
            <v>0</v>
          </cell>
        </row>
        <row r="32">
          <cell r="M32" t="str">
            <v>Total</v>
          </cell>
          <cell r="N32">
            <v>243209.22</v>
          </cell>
          <cell r="O32">
            <v>0</v>
          </cell>
        </row>
        <row r="34">
          <cell r="M34">
            <v>5860</v>
          </cell>
          <cell r="N34">
            <v>0</v>
          </cell>
          <cell r="O34">
            <v>0</v>
          </cell>
        </row>
        <row r="35">
          <cell r="M35">
            <v>6203</v>
          </cell>
          <cell r="N35">
            <v>1750</v>
          </cell>
          <cell r="O35">
            <v>0</v>
          </cell>
        </row>
        <row r="36">
          <cell r="M36">
            <v>6250</v>
          </cell>
          <cell r="N36">
            <v>3628.53</v>
          </cell>
          <cell r="O36">
            <v>0</v>
          </cell>
        </row>
        <row r="37">
          <cell r="M37">
            <v>6255</v>
          </cell>
          <cell r="N37">
            <v>5018.59</v>
          </cell>
          <cell r="O37">
            <v>0</v>
          </cell>
        </row>
        <row r="38">
          <cell r="M38">
            <v>6531</v>
          </cell>
          <cell r="N38">
            <v>675</v>
          </cell>
          <cell r="O38">
            <v>0</v>
          </cell>
        </row>
        <row r="39">
          <cell r="M39">
            <v>6551</v>
          </cell>
          <cell r="N39">
            <v>28</v>
          </cell>
          <cell r="O39">
            <v>0</v>
          </cell>
        </row>
        <row r="40">
          <cell r="M40" t="str">
            <v>Total</v>
          </cell>
          <cell r="N40">
            <v>11100.12</v>
          </cell>
          <cell r="O40">
            <v>0</v>
          </cell>
        </row>
        <row r="42">
          <cell r="M42">
            <v>7478</v>
          </cell>
          <cell r="N42">
            <v>952.65</v>
          </cell>
          <cell r="O42">
            <v>0</v>
          </cell>
        </row>
        <row r="43">
          <cell r="M43">
            <v>7482</v>
          </cell>
          <cell r="N43">
            <v>0</v>
          </cell>
          <cell r="O43">
            <v>0</v>
          </cell>
        </row>
        <row r="44">
          <cell r="M44">
            <v>7500</v>
          </cell>
          <cell r="N44">
            <v>31.53</v>
          </cell>
          <cell r="O44">
            <v>0</v>
          </cell>
        </row>
        <row r="45">
          <cell r="M45">
            <v>7600</v>
          </cell>
          <cell r="N45">
            <v>0</v>
          </cell>
          <cell r="O45">
            <v>0</v>
          </cell>
        </row>
        <row r="46">
          <cell r="M46" t="str">
            <v>Total</v>
          </cell>
          <cell r="N46">
            <v>984.18</v>
          </cell>
          <cell r="O46">
            <v>0</v>
          </cell>
        </row>
        <row r="48">
          <cell r="M48" t="str">
            <v>Total</v>
          </cell>
          <cell r="N48">
            <v>255293.52</v>
          </cell>
          <cell r="O48">
            <v>0</v>
          </cell>
        </row>
      </sheetData>
      <sheetData sheetId="15" refreshError="1">
        <row r="13">
          <cell r="M13">
            <v>5001</v>
          </cell>
          <cell r="N13">
            <v>139835.87</v>
          </cell>
          <cell r="O13">
            <v>0</v>
          </cell>
        </row>
        <row r="14">
          <cell r="M14">
            <v>5005</v>
          </cell>
          <cell r="N14">
            <v>1783.58</v>
          </cell>
          <cell r="O14">
            <v>0</v>
          </cell>
        </row>
        <row r="15">
          <cell r="M15">
            <v>5018</v>
          </cell>
          <cell r="N15">
            <v>189.04</v>
          </cell>
          <cell r="O15">
            <v>0</v>
          </cell>
        </row>
        <row r="16">
          <cell r="M16">
            <v>5020</v>
          </cell>
          <cell r="N16">
            <v>4638.37</v>
          </cell>
          <cell r="O16">
            <v>0</v>
          </cell>
        </row>
        <row r="17">
          <cell r="M17">
            <v>5021</v>
          </cell>
          <cell r="N17">
            <v>10245.31</v>
          </cell>
          <cell r="O17">
            <v>0</v>
          </cell>
        </row>
        <row r="18">
          <cell r="M18">
            <v>5023</v>
          </cell>
          <cell r="N18">
            <v>8967.5499999999993</v>
          </cell>
          <cell r="O18">
            <v>0</v>
          </cell>
        </row>
        <row r="19">
          <cell r="M19">
            <v>5026</v>
          </cell>
          <cell r="N19">
            <v>1500</v>
          </cell>
          <cell r="O19">
            <v>0</v>
          </cell>
        </row>
        <row r="20">
          <cell r="M20">
            <v>5032</v>
          </cell>
          <cell r="N20">
            <v>2022.37</v>
          </cell>
          <cell r="O20">
            <v>0</v>
          </cell>
        </row>
        <row r="21">
          <cell r="M21">
            <v>5034</v>
          </cell>
          <cell r="N21">
            <v>392.71</v>
          </cell>
          <cell r="O21">
            <v>0</v>
          </cell>
        </row>
        <row r="22">
          <cell r="M22">
            <v>5035</v>
          </cell>
          <cell r="N22">
            <v>1254.9000000000001</v>
          </cell>
          <cell r="O22">
            <v>0</v>
          </cell>
        </row>
        <row r="23">
          <cell r="M23">
            <v>5039</v>
          </cell>
          <cell r="N23">
            <v>27.57</v>
          </cell>
          <cell r="O23">
            <v>0</v>
          </cell>
        </row>
        <row r="24">
          <cell r="M24">
            <v>5040</v>
          </cell>
          <cell r="N24">
            <v>1055.55</v>
          </cell>
          <cell r="O24">
            <v>0</v>
          </cell>
        </row>
        <row r="25">
          <cell r="M25">
            <v>5133</v>
          </cell>
          <cell r="N25">
            <v>1167.83</v>
          </cell>
          <cell r="O25">
            <v>0</v>
          </cell>
        </row>
        <row r="26">
          <cell r="M26">
            <v>5185</v>
          </cell>
          <cell r="N26">
            <v>30415</v>
          </cell>
          <cell r="O26">
            <v>0</v>
          </cell>
        </row>
        <row r="27">
          <cell r="M27">
            <v>5190</v>
          </cell>
          <cell r="N27">
            <v>10481.39</v>
          </cell>
          <cell r="O27">
            <v>0</v>
          </cell>
        </row>
        <row r="28">
          <cell r="M28">
            <v>5191</v>
          </cell>
          <cell r="N28">
            <v>2451.3000000000002</v>
          </cell>
          <cell r="O28">
            <v>0</v>
          </cell>
        </row>
        <row r="29">
          <cell r="M29">
            <v>5196</v>
          </cell>
          <cell r="N29">
            <v>13651.43</v>
          </cell>
          <cell r="O29">
            <v>0</v>
          </cell>
        </row>
        <row r="30">
          <cell r="M30" t="str">
            <v>tal f</v>
          </cell>
          <cell r="N30">
            <v>230079.77</v>
          </cell>
          <cell r="O30">
            <v>0</v>
          </cell>
        </row>
        <row r="32">
          <cell r="M32">
            <v>5860</v>
          </cell>
          <cell r="N32">
            <v>2214.04</v>
          </cell>
          <cell r="O32">
            <v>0</v>
          </cell>
        </row>
        <row r="33">
          <cell r="M33">
            <v>6203</v>
          </cell>
          <cell r="N33">
            <v>5358.77</v>
          </cell>
          <cell r="O33">
            <v>25282.23</v>
          </cell>
        </row>
        <row r="34">
          <cell r="M34">
            <v>6450</v>
          </cell>
          <cell r="N34">
            <v>0</v>
          </cell>
          <cell r="O34">
            <v>0</v>
          </cell>
        </row>
        <row r="35">
          <cell r="M35">
            <v>6452</v>
          </cell>
          <cell r="N35">
            <v>31.94</v>
          </cell>
          <cell r="O35">
            <v>0</v>
          </cell>
        </row>
        <row r="36">
          <cell r="M36">
            <v>6531</v>
          </cell>
          <cell r="N36">
            <v>199</v>
          </cell>
          <cell r="O36">
            <v>0</v>
          </cell>
        </row>
        <row r="37">
          <cell r="M37">
            <v>6551</v>
          </cell>
          <cell r="N37">
            <v>365</v>
          </cell>
          <cell r="O37">
            <v>0</v>
          </cell>
        </row>
        <row r="38">
          <cell r="M38">
            <v>6632</v>
          </cell>
          <cell r="N38">
            <v>180</v>
          </cell>
          <cell r="O38">
            <v>0</v>
          </cell>
        </row>
        <row r="39">
          <cell r="M39" t="str">
            <v>tal f</v>
          </cell>
          <cell r="N39">
            <v>8348.75</v>
          </cell>
          <cell r="O39">
            <v>25282.23</v>
          </cell>
        </row>
        <row r="41">
          <cell r="M41">
            <v>7454</v>
          </cell>
          <cell r="N41">
            <v>2372.1799999999998</v>
          </cell>
          <cell r="O41">
            <v>0</v>
          </cell>
        </row>
        <row r="42">
          <cell r="M42">
            <v>7478</v>
          </cell>
          <cell r="N42">
            <v>83.96</v>
          </cell>
          <cell r="O42">
            <v>0</v>
          </cell>
        </row>
        <row r="43">
          <cell r="M43">
            <v>7486</v>
          </cell>
          <cell r="N43">
            <v>408.52</v>
          </cell>
          <cell r="O43">
            <v>0</v>
          </cell>
        </row>
        <row r="44">
          <cell r="M44">
            <v>7500</v>
          </cell>
          <cell r="N44">
            <v>219.73</v>
          </cell>
          <cell r="O44">
            <v>0</v>
          </cell>
        </row>
        <row r="45">
          <cell r="M45">
            <v>7600</v>
          </cell>
          <cell r="N45">
            <v>100.75</v>
          </cell>
          <cell r="O45">
            <v>0</v>
          </cell>
        </row>
        <row r="46">
          <cell r="M46" t="str">
            <v>tal f</v>
          </cell>
          <cell r="N46">
            <v>3185.14</v>
          </cell>
          <cell r="O46">
            <v>0</v>
          </cell>
        </row>
        <row r="48">
          <cell r="M48">
            <v>8505</v>
          </cell>
          <cell r="N48">
            <v>-2263</v>
          </cell>
          <cell r="O48">
            <v>0</v>
          </cell>
        </row>
        <row r="49">
          <cell r="M49" t="str">
            <v>tal f</v>
          </cell>
          <cell r="N49">
            <v>-2263</v>
          </cell>
          <cell r="O49">
            <v>0</v>
          </cell>
        </row>
        <row r="51">
          <cell r="M51" t="str">
            <v>tal f</v>
          </cell>
          <cell r="N51">
            <v>239350.66</v>
          </cell>
          <cell r="O51">
            <v>25282.23</v>
          </cell>
        </row>
      </sheetData>
      <sheetData sheetId="16" refreshError="1">
        <row r="13">
          <cell r="M13">
            <v>5001</v>
          </cell>
          <cell r="N13">
            <v>103976.5</v>
          </cell>
          <cell r="O13">
            <v>0</v>
          </cell>
        </row>
        <row r="14">
          <cell r="M14">
            <v>5005</v>
          </cell>
          <cell r="N14">
            <v>4741.33</v>
          </cell>
          <cell r="O14">
            <v>0</v>
          </cell>
        </row>
        <row r="15">
          <cell r="M15">
            <v>5018</v>
          </cell>
          <cell r="N15">
            <v>266.8</v>
          </cell>
          <cell r="O15">
            <v>0</v>
          </cell>
        </row>
        <row r="16">
          <cell r="M16">
            <v>5020</v>
          </cell>
          <cell r="N16">
            <v>5631.96</v>
          </cell>
          <cell r="O16">
            <v>0</v>
          </cell>
        </row>
        <row r="17">
          <cell r="M17">
            <v>5021</v>
          </cell>
          <cell r="N17">
            <v>7204.2</v>
          </cell>
          <cell r="O17">
            <v>0</v>
          </cell>
        </row>
        <row r="18">
          <cell r="M18">
            <v>5023</v>
          </cell>
          <cell r="N18">
            <v>2732.37</v>
          </cell>
          <cell r="O18">
            <v>0</v>
          </cell>
        </row>
        <row r="19">
          <cell r="M19">
            <v>5026</v>
          </cell>
          <cell r="N19">
            <v>2500</v>
          </cell>
          <cell r="O19">
            <v>0</v>
          </cell>
        </row>
        <row r="20">
          <cell r="M20">
            <v>5032</v>
          </cell>
          <cell r="N20">
            <v>533.6</v>
          </cell>
          <cell r="O20">
            <v>0</v>
          </cell>
        </row>
        <row r="21">
          <cell r="M21">
            <v>5034</v>
          </cell>
          <cell r="N21">
            <v>94.45</v>
          </cell>
          <cell r="O21">
            <v>0</v>
          </cell>
        </row>
        <row r="22">
          <cell r="M22">
            <v>5035</v>
          </cell>
          <cell r="N22">
            <v>722.94</v>
          </cell>
          <cell r="O22">
            <v>0</v>
          </cell>
        </row>
        <row r="23">
          <cell r="M23">
            <v>5036</v>
          </cell>
          <cell r="N23">
            <v>386.16</v>
          </cell>
          <cell r="O23">
            <v>0</v>
          </cell>
        </row>
        <row r="24">
          <cell r="M24">
            <v>5185</v>
          </cell>
          <cell r="N24">
            <v>16939.3</v>
          </cell>
          <cell r="O24">
            <v>0</v>
          </cell>
        </row>
        <row r="25">
          <cell r="M25">
            <v>5190</v>
          </cell>
          <cell r="N25">
            <v>7758.56</v>
          </cell>
          <cell r="O25">
            <v>0</v>
          </cell>
        </row>
        <row r="26">
          <cell r="M26">
            <v>5191</v>
          </cell>
          <cell r="N26">
            <v>1814.47</v>
          </cell>
          <cell r="O26">
            <v>0</v>
          </cell>
        </row>
        <row r="27">
          <cell r="M27">
            <v>5196</v>
          </cell>
          <cell r="N27">
            <v>9719.49</v>
          </cell>
          <cell r="O27">
            <v>0</v>
          </cell>
        </row>
        <row r="28">
          <cell r="M28" t="str">
            <v>tal f</v>
          </cell>
          <cell r="N28">
            <v>165022.13</v>
          </cell>
          <cell r="O28">
            <v>0</v>
          </cell>
        </row>
        <row r="30">
          <cell r="M30">
            <v>6203</v>
          </cell>
          <cell r="N30">
            <v>1701</v>
          </cell>
          <cell r="O30">
            <v>0</v>
          </cell>
        </row>
        <row r="31">
          <cell r="M31">
            <v>6531</v>
          </cell>
          <cell r="N31">
            <v>425</v>
          </cell>
          <cell r="O31">
            <v>0</v>
          </cell>
        </row>
        <row r="32">
          <cell r="M32">
            <v>6551</v>
          </cell>
          <cell r="N32">
            <v>75</v>
          </cell>
          <cell r="O32">
            <v>0</v>
          </cell>
        </row>
        <row r="33">
          <cell r="M33">
            <v>6632</v>
          </cell>
          <cell r="N33">
            <v>27</v>
          </cell>
          <cell r="O33">
            <v>0</v>
          </cell>
        </row>
        <row r="34">
          <cell r="M34" t="str">
            <v>tal f</v>
          </cell>
          <cell r="N34">
            <v>2228</v>
          </cell>
          <cell r="O34">
            <v>0</v>
          </cell>
        </row>
        <row r="36">
          <cell r="M36">
            <v>7500</v>
          </cell>
          <cell r="N36">
            <v>37.6</v>
          </cell>
          <cell r="O36">
            <v>0</v>
          </cell>
        </row>
        <row r="37">
          <cell r="M37" t="str">
            <v>tal f</v>
          </cell>
          <cell r="N37">
            <v>37.6</v>
          </cell>
          <cell r="O37">
            <v>0</v>
          </cell>
        </row>
        <row r="39">
          <cell r="M39" t="str">
            <v>tal f</v>
          </cell>
          <cell r="N39">
            <v>167287.73000000001</v>
          </cell>
          <cell r="O39">
            <v>0</v>
          </cell>
        </row>
      </sheetData>
      <sheetData sheetId="17" refreshError="1">
        <row r="13">
          <cell r="M13">
            <v>5001</v>
          </cell>
          <cell r="N13">
            <v>193434.21</v>
          </cell>
          <cell r="O13">
            <v>0</v>
          </cell>
        </row>
        <row r="14">
          <cell r="M14">
            <v>5005</v>
          </cell>
          <cell r="N14">
            <v>22420.13</v>
          </cell>
          <cell r="O14">
            <v>0</v>
          </cell>
        </row>
        <row r="15">
          <cell r="M15">
            <v>5018</v>
          </cell>
          <cell r="N15">
            <v>1094.52</v>
          </cell>
          <cell r="O15">
            <v>0</v>
          </cell>
        </row>
        <row r="16">
          <cell r="M16">
            <v>5020</v>
          </cell>
          <cell r="N16">
            <v>10661.09</v>
          </cell>
          <cell r="O16">
            <v>0</v>
          </cell>
        </row>
        <row r="17">
          <cell r="M17">
            <v>5021</v>
          </cell>
          <cell r="N17">
            <v>12669.46</v>
          </cell>
          <cell r="O17">
            <v>0</v>
          </cell>
        </row>
        <row r="18">
          <cell r="M18">
            <v>5023</v>
          </cell>
          <cell r="N18">
            <v>3541.19</v>
          </cell>
          <cell r="O18">
            <v>0</v>
          </cell>
        </row>
        <row r="19">
          <cell r="M19">
            <v>5026</v>
          </cell>
          <cell r="N19">
            <v>4500</v>
          </cell>
          <cell r="O19">
            <v>0</v>
          </cell>
        </row>
        <row r="20">
          <cell r="M20">
            <v>5032</v>
          </cell>
          <cell r="N20">
            <v>1951.29</v>
          </cell>
          <cell r="O20">
            <v>0</v>
          </cell>
        </row>
        <row r="21">
          <cell r="M21">
            <v>5034</v>
          </cell>
          <cell r="N21">
            <v>181.84</v>
          </cell>
          <cell r="O21">
            <v>0</v>
          </cell>
        </row>
        <row r="22">
          <cell r="M22">
            <v>5035</v>
          </cell>
          <cell r="N22">
            <v>1580.59</v>
          </cell>
          <cell r="O22">
            <v>0</v>
          </cell>
        </row>
        <row r="23">
          <cell r="M23">
            <v>5036</v>
          </cell>
          <cell r="N23">
            <v>725.52</v>
          </cell>
          <cell r="O23">
            <v>0</v>
          </cell>
        </row>
        <row r="24">
          <cell r="M24">
            <v>5040</v>
          </cell>
          <cell r="N24">
            <v>196.24</v>
          </cell>
          <cell r="O24">
            <v>0</v>
          </cell>
        </row>
        <row r="25">
          <cell r="M25">
            <v>5133</v>
          </cell>
          <cell r="N25">
            <v>1050.27</v>
          </cell>
          <cell r="O25">
            <v>0</v>
          </cell>
        </row>
        <row r="26">
          <cell r="M26">
            <v>5185</v>
          </cell>
          <cell r="N26">
            <v>26070</v>
          </cell>
          <cell r="O26">
            <v>0</v>
          </cell>
        </row>
        <row r="27">
          <cell r="M27">
            <v>5190</v>
          </cell>
          <cell r="N27">
            <v>14621.71</v>
          </cell>
          <cell r="O27">
            <v>0</v>
          </cell>
        </row>
        <row r="28">
          <cell r="M28">
            <v>5191</v>
          </cell>
          <cell r="N28">
            <v>3496.74</v>
          </cell>
          <cell r="O28">
            <v>0</v>
          </cell>
        </row>
        <row r="29">
          <cell r="M29">
            <v>5196</v>
          </cell>
          <cell r="N29">
            <v>18061.939999999999</v>
          </cell>
          <cell r="O29">
            <v>0</v>
          </cell>
        </row>
        <row r="30">
          <cell r="M30" t="str">
            <v>Total</v>
          </cell>
          <cell r="N30">
            <v>316256.74</v>
          </cell>
          <cell r="O30">
            <v>0</v>
          </cell>
        </row>
        <row r="32">
          <cell r="M32">
            <v>5860</v>
          </cell>
          <cell r="N32">
            <v>650.04</v>
          </cell>
          <cell r="O32">
            <v>0</v>
          </cell>
        </row>
        <row r="33">
          <cell r="M33">
            <v>6250</v>
          </cell>
          <cell r="N33">
            <v>529.37</v>
          </cell>
          <cell r="O33">
            <v>0</v>
          </cell>
        </row>
        <row r="34">
          <cell r="M34">
            <v>6255</v>
          </cell>
          <cell r="N34">
            <v>0</v>
          </cell>
          <cell r="O34">
            <v>0</v>
          </cell>
        </row>
        <row r="35">
          <cell r="M35">
            <v>6387</v>
          </cell>
          <cell r="N35">
            <v>8316.5400000000009</v>
          </cell>
          <cell r="O35">
            <v>90</v>
          </cell>
        </row>
        <row r="36">
          <cell r="M36">
            <v>6388</v>
          </cell>
          <cell r="N36">
            <v>78991.8</v>
          </cell>
          <cell r="O36">
            <v>0</v>
          </cell>
        </row>
        <row r="37">
          <cell r="M37">
            <v>6452</v>
          </cell>
          <cell r="N37">
            <v>943</v>
          </cell>
          <cell r="O37">
            <v>0</v>
          </cell>
        </row>
        <row r="38">
          <cell r="M38">
            <v>6632</v>
          </cell>
          <cell r="N38">
            <v>135</v>
          </cell>
          <cell r="O38">
            <v>0</v>
          </cell>
        </row>
        <row r="39">
          <cell r="M39" t="str">
            <v>Total</v>
          </cell>
          <cell r="N39">
            <v>89565.75</v>
          </cell>
          <cell r="O39">
            <v>90</v>
          </cell>
        </row>
        <row r="41">
          <cell r="M41">
            <v>7478</v>
          </cell>
          <cell r="N41">
            <v>565.57000000000005</v>
          </cell>
          <cell r="O41">
            <v>0</v>
          </cell>
        </row>
        <row r="42">
          <cell r="M42">
            <v>7486</v>
          </cell>
          <cell r="N42">
            <v>76.819999999999993</v>
          </cell>
          <cell r="O42">
            <v>0</v>
          </cell>
        </row>
        <row r="43">
          <cell r="M43">
            <v>7500</v>
          </cell>
          <cell r="N43">
            <v>237</v>
          </cell>
          <cell r="O43">
            <v>0</v>
          </cell>
        </row>
        <row r="44">
          <cell r="M44">
            <v>7510</v>
          </cell>
          <cell r="N44">
            <v>0</v>
          </cell>
          <cell r="O44">
            <v>0</v>
          </cell>
        </row>
        <row r="45">
          <cell r="M45">
            <v>7580</v>
          </cell>
          <cell r="N45">
            <v>282.49</v>
          </cell>
          <cell r="O45">
            <v>0</v>
          </cell>
        </row>
        <row r="46">
          <cell r="M46">
            <v>7600</v>
          </cell>
          <cell r="N46">
            <v>0</v>
          </cell>
          <cell r="O46">
            <v>0</v>
          </cell>
        </row>
        <row r="47">
          <cell r="M47">
            <v>7610</v>
          </cell>
          <cell r="N47">
            <v>0</v>
          </cell>
          <cell r="O47">
            <v>0</v>
          </cell>
        </row>
        <row r="48">
          <cell r="M48">
            <v>7615</v>
          </cell>
          <cell r="N48">
            <v>4134.59</v>
          </cell>
          <cell r="O48">
            <v>0</v>
          </cell>
        </row>
        <row r="49">
          <cell r="M49" t="str">
            <v>Total</v>
          </cell>
          <cell r="N49">
            <v>5296.47</v>
          </cell>
          <cell r="O49">
            <v>0</v>
          </cell>
        </row>
        <row r="51">
          <cell r="M51" t="str">
            <v>Total</v>
          </cell>
          <cell r="N51">
            <v>411118.96</v>
          </cell>
          <cell r="O51">
            <v>90</v>
          </cell>
        </row>
      </sheetData>
      <sheetData sheetId="18" refreshError="1">
        <row r="13">
          <cell r="M13">
            <v>5001</v>
          </cell>
          <cell r="N13">
            <v>33073.919999999998</v>
          </cell>
          <cell r="O13">
            <v>0</v>
          </cell>
        </row>
        <row r="14">
          <cell r="M14">
            <v>5005</v>
          </cell>
          <cell r="N14">
            <v>6868.8</v>
          </cell>
          <cell r="O14">
            <v>0</v>
          </cell>
        </row>
        <row r="15">
          <cell r="M15">
            <v>5018</v>
          </cell>
          <cell r="N15">
            <v>604.79999999999995</v>
          </cell>
          <cell r="O15">
            <v>0</v>
          </cell>
        </row>
        <row r="16">
          <cell r="M16">
            <v>5020</v>
          </cell>
          <cell r="N16">
            <v>388.8</v>
          </cell>
          <cell r="O16">
            <v>0</v>
          </cell>
        </row>
        <row r="17">
          <cell r="M17">
            <v>5021</v>
          </cell>
          <cell r="N17">
            <v>1512</v>
          </cell>
          <cell r="O17">
            <v>0</v>
          </cell>
        </row>
        <row r="18">
          <cell r="M18">
            <v>5026</v>
          </cell>
          <cell r="N18">
            <v>1500</v>
          </cell>
          <cell r="O18">
            <v>0</v>
          </cell>
        </row>
        <row r="19">
          <cell r="M19">
            <v>5032</v>
          </cell>
          <cell r="N19">
            <v>552.96</v>
          </cell>
          <cell r="O19">
            <v>0</v>
          </cell>
        </row>
        <row r="20">
          <cell r="M20">
            <v>5133</v>
          </cell>
          <cell r="N20">
            <v>630.11</v>
          </cell>
          <cell r="O20">
            <v>0</v>
          </cell>
        </row>
        <row r="21">
          <cell r="M21">
            <v>5185</v>
          </cell>
          <cell r="N21">
            <v>4345</v>
          </cell>
          <cell r="O21">
            <v>0</v>
          </cell>
        </row>
        <row r="22">
          <cell r="M22">
            <v>5190</v>
          </cell>
          <cell r="N22">
            <v>2803.3</v>
          </cell>
          <cell r="O22">
            <v>0</v>
          </cell>
        </row>
        <row r="23">
          <cell r="M23">
            <v>5191</v>
          </cell>
          <cell r="N23">
            <v>655.61</v>
          </cell>
          <cell r="O23">
            <v>0</v>
          </cell>
        </row>
        <row r="24">
          <cell r="M24">
            <v>5196</v>
          </cell>
          <cell r="N24">
            <v>2875.34</v>
          </cell>
          <cell r="O24">
            <v>0</v>
          </cell>
        </row>
        <row r="25">
          <cell r="M25" t="str">
            <v>tal f</v>
          </cell>
          <cell r="N25">
            <v>55810.64</v>
          </cell>
          <cell r="O25">
            <v>0</v>
          </cell>
        </row>
        <row r="27">
          <cell r="M27">
            <v>6250</v>
          </cell>
          <cell r="N27">
            <v>646.76</v>
          </cell>
          <cell r="O27">
            <v>0</v>
          </cell>
        </row>
        <row r="28">
          <cell r="M28">
            <v>6255</v>
          </cell>
          <cell r="N28">
            <v>507.79</v>
          </cell>
          <cell r="O28">
            <v>0</v>
          </cell>
        </row>
        <row r="29">
          <cell r="M29">
            <v>6633</v>
          </cell>
          <cell r="N29">
            <v>0</v>
          </cell>
          <cell r="O29">
            <v>0</v>
          </cell>
        </row>
        <row r="30">
          <cell r="M30" t="str">
            <v>tal f</v>
          </cell>
          <cell r="N30">
            <v>1154.55</v>
          </cell>
          <cell r="O30">
            <v>0</v>
          </cell>
        </row>
        <row r="32">
          <cell r="M32">
            <v>7450</v>
          </cell>
          <cell r="N32">
            <v>0</v>
          </cell>
          <cell r="O32">
            <v>0</v>
          </cell>
        </row>
        <row r="33">
          <cell r="M33">
            <v>7454</v>
          </cell>
          <cell r="N33">
            <v>2903.53</v>
          </cell>
          <cell r="O33">
            <v>0</v>
          </cell>
        </row>
        <row r="34">
          <cell r="M34">
            <v>7600</v>
          </cell>
          <cell r="N34">
            <v>0</v>
          </cell>
          <cell r="O34">
            <v>0</v>
          </cell>
        </row>
        <row r="35">
          <cell r="M35" t="str">
            <v>tal f</v>
          </cell>
          <cell r="N35">
            <v>2903.53</v>
          </cell>
          <cell r="O35">
            <v>0</v>
          </cell>
        </row>
        <row r="37">
          <cell r="M37" t="str">
            <v>tal f</v>
          </cell>
          <cell r="N37">
            <v>59868.72</v>
          </cell>
          <cell r="O37">
            <v>0</v>
          </cell>
        </row>
      </sheetData>
      <sheetData sheetId="19" refreshError="1">
        <row r="13">
          <cell r="M13">
            <v>5001</v>
          </cell>
          <cell r="N13">
            <v>171329.83</v>
          </cell>
          <cell r="O13">
            <v>0</v>
          </cell>
        </row>
        <row r="14">
          <cell r="M14">
            <v>5005</v>
          </cell>
          <cell r="N14">
            <v>48.83</v>
          </cell>
          <cell r="O14">
            <v>0</v>
          </cell>
        </row>
        <row r="15">
          <cell r="M15">
            <v>5006</v>
          </cell>
          <cell r="N15">
            <v>33380.879999999997</v>
          </cell>
          <cell r="O15">
            <v>120.78</v>
          </cell>
        </row>
        <row r="16">
          <cell r="M16">
            <v>5018</v>
          </cell>
          <cell r="N16">
            <v>610.24</v>
          </cell>
          <cell r="O16">
            <v>0</v>
          </cell>
        </row>
        <row r="17">
          <cell r="M17">
            <v>5020</v>
          </cell>
          <cell r="N17">
            <v>10071.52</v>
          </cell>
          <cell r="O17">
            <v>0</v>
          </cell>
        </row>
        <row r="18">
          <cell r="M18">
            <v>5021</v>
          </cell>
          <cell r="N18">
            <v>11862.72</v>
          </cell>
          <cell r="O18">
            <v>0</v>
          </cell>
        </row>
        <row r="19">
          <cell r="M19">
            <v>5023</v>
          </cell>
          <cell r="N19">
            <v>4908.37</v>
          </cell>
          <cell r="O19">
            <v>0</v>
          </cell>
        </row>
        <row r="20">
          <cell r="M20">
            <v>5026</v>
          </cell>
          <cell r="N20">
            <v>5000</v>
          </cell>
          <cell r="O20">
            <v>0</v>
          </cell>
        </row>
        <row r="21">
          <cell r="M21">
            <v>5032</v>
          </cell>
          <cell r="N21">
            <v>1881.2</v>
          </cell>
          <cell r="O21">
            <v>0</v>
          </cell>
        </row>
        <row r="22">
          <cell r="M22">
            <v>5034</v>
          </cell>
          <cell r="N22">
            <v>515.20000000000005</v>
          </cell>
          <cell r="O22">
            <v>0</v>
          </cell>
        </row>
        <row r="23">
          <cell r="M23">
            <v>5035</v>
          </cell>
          <cell r="N23">
            <v>462.04</v>
          </cell>
          <cell r="O23">
            <v>0</v>
          </cell>
        </row>
        <row r="24">
          <cell r="M24">
            <v>5039</v>
          </cell>
          <cell r="N24">
            <v>425.21</v>
          </cell>
          <cell r="O24">
            <v>0</v>
          </cell>
        </row>
        <row r="25">
          <cell r="M25">
            <v>5040</v>
          </cell>
          <cell r="N25">
            <v>41.3</v>
          </cell>
          <cell r="O25">
            <v>0</v>
          </cell>
        </row>
        <row r="26">
          <cell r="M26">
            <v>5133</v>
          </cell>
          <cell r="N26">
            <v>1410.37</v>
          </cell>
          <cell r="O26">
            <v>0</v>
          </cell>
        </row>
        <row r="27">
          <cell r="M27">
            <v>5185</v>
          </cell>
          <cell r="N27">
            <v>21725</v>
          </cell>
          <cell r="O27">
            <v>0</v>
          </cell>
        </row>
        <row r="28">
          <cell r="M28">
            <v>5190</v>
          </cell>
          <cell r="N28">
            <v>11545.44</v>
          </cell>
          <cell r="O28">
            <v>0</v>
          </cell>
        </row>
        <row r="29">
          <cell r="M29">
            <v>5191</v>
          </cell>
          <cell r="N29">
            <v>3387.97</v>
          </cell>
          <cell r="O29">
            <v>0</v>
          </cell>
        </row>
        <row r="30">
          <cell r="M30">
            <v>5196</v>
          </cell>
          <cell r="N30">
            <v>16214.77</v>
          </cell>
          <cell r="O30">
            <v>0</v>
          </cell>
        </row>
        <row r="31">
          <cell r="M31" t="str">
            <v>Total</v>
          </cell>
          <cell r="N31">
            <v>294820.89</v>
          </cell>
          <cell r="O31">
            <v>120.78</v>
          </cell>
        </row>
        <row r="33">
          <cell r="M33">
            <v>5620</v>
          </cell>
          <cell r="N33">
            <v>0</v>
          </cell>
          <cell r="O33">
            <v>0</v>
          </cell>
        </row>
        <row r="34">
          <cell r="M34">
            <v>5720</v>
          </cell>
          <cell r="N34">
            <v>10463</v>
          </cell>
          <cell r="O34">
            <v>0</v>
          </cell>
        </row>
        <row r="35">
          <cell r="M35">
            <v>5860</v>
          </cell>
          <cell r="N35">
            <v>0</v>
          </cell>
          <cell r="O35">
            <v>945.95</v>
          </cell>
        </row>
        <row r="36">
          <cell r="M36">
            <v>6124</v>
          </cell>
          <cell r="N36">
            <v>1453.3</v>
          </cell>
          <cell r="O36">
            <v>0</v>
          </cell>
        </row>
        <row r="37">
          <cell r="M37">
            <v>6203</v>
          </cell>
          <cell r="N37">
            <v>1830.04</v>
          </cell>
          <cell r="O37">
            <v>0</v>
          </cell>
        </row>
        <row r="38">
          <cell r="M38">
            <v>6250</v>
          </cell>
          <cell r="N38">
            <v>545.33000000000004</v>
          </cell>
          <cell r="O38">
            <v>0</v>
          </cell>
        </row>
        <row r="39">
          <cell r="M39">
            <v>6255</v>
          </cell>
          <cell r="N39">
            <v>961.2</v>
          </cell>
          <cell r="O39">
            <v>0</v>
          </cell>
        </row>
        <row r="40">
          <cell r="M40">
            <v>6350</v>
          </cell>
          <cell r="N40">
            <v>0</v>
          </cell>
          <cell r="O40">
            <v>0</v>
          </cell>
        </row>
        <row r="41">
          <cell r="M41">
            <v>6361</v>
          </cell>
          <cell r="N41">
            <v>691.79</v>
          </cell>
          <cell r="O41">
            <v>0</v>
          </cell>
        </row>
        <row r="42">
          <cell r="M42">
            <v>6415</v>
          </cell>
          <cell r="N42">
            <v>11.03</v>
          </cell>
          <cell r="O42">
            <v>0</v>
          </cell>
        </row>
        <row r="43">
          <cell r="M43">
            <v>6452</v>
          </cell>
          <cell r="N43">
            <v>59.4</v>
          </cell>
          <cell r="O43">
            <v>121.5</v>
          </cell>
        </row>
        <row r="44">
          <cell r="M44">
            <v>6632</v>
          </cell>
          <cell r="N44">
            <v>1324</v>
          </cell>
          <cell r="O44">
            <v>0</v>
          </cell>
        </row>
        <row r="45">
          <cell r="M45">
            <v>6633</v>
          </cell>
          <cell r="N45">
            <v>304</v>
          </cell>
          <cell r="O45">
            <v>0</v>
          </cell>
        </row>
        <row r="46">
          <cell r="M46" t="str">
            <v>Total</v>
          </cell>
          <cell r="N46">
            <v>17643.09</v>
          </cell>
          <cell r="O46">
            <v>1067.45</v>
          </cell>
        </row>
        <row r="48">
          <cell r="M48">
            <v>7454</v>
          </cell>
          <cell r="N48">
            <v>3268</v>
          </cell>
          <cell r="O48">
            <v>0</v>
          </cell>
        </row>
        <row r="49">
          <cell r="M49">
            <v>7478</v>
          </cell>
          <cell r="N49">
            <v>16.399999999999999</v>
          </cell>
          <cell r="O49">
            <v>0</v>
          </cell>
        </row>
        <row r="50">
          <cell r="M50">
            <v>7482</v>
          </cell>
          <cell r="N50">
            <v>804.28</v>
          </cell>
          <cell r="O50">
            <v>0</v>
          </cell>
        </row>
        <row r="51">
          <cell r="M51">
            <v>7486</v>
          </cell>
          <cell r="N51">
            <v>33</v>
          </cell>
          <cell r="O51">
            <v>0</v>
          </cell>
        </row>
        <row r="52">
          <cell r="M52">
            <v>7500</v>
          </cell>
          <cell r="N52">
            <v>22750.38</v>
          </cell>
          <cell r="O52">
            <v>0</v>
          </cell>
        </row>
        <row r="53">
          <cell r="M53">
            <v>7580</v>
          </cell>
          <cell r="N53">
            <v>0</v>
          </cell>
          <cell r="O53">
            <v>0</v>
          </cell>
        </row>
        <row r="54">
          <cell r="M54">
            <v>7600</v>
          </cell>
          <cell r="N54">
            <v>538.92999999999995</v>
          </cell>
          <cell r="O54">
            <v>0</v>
          </cell>
        </row>
        <row r="55">
          <cell r="M55">
            <v>7615</v>
          </cell>
          <cell r="N55">
            <v>3720.75</v>
          </cell>
          <cell r="O55">
            <v>0</v>
          </cell>
        </row>
        <row r="56">
          <cell r="M56" t="str">
            <v>Total</v>
          </cell>
          <cell r="N56">
            <v>31131.74</v>
          </cell>
          <cell r="O56">
            <v>0</v>
          </cell>
        </row>
        <row r="58">
          <cell r="M58">
            <v>8505</v>
          </cell>
          <cell r="N58">
            <v>-54</v>
          </cell>
          <cell r="O58">
            <v>0</v>
          </cell>
        </row>
        <row r="59">
          <cell r="M59" t="str">
            <v>Total</v>
          </cell>
          <cell r="N59">
            <v>-54</v>
          </cell>
          <cell r="O59">
            <v>0</v>
          </cell>
        </row>
        <row r="61">
          <cell r="M61" t="str">
            <v>Total</v>
          </cell>
          <cell r="N61">
            <v>343541.72</v>
          </cell>
          <cell r="O61">
            <v>1188.23</v>
          </cell>
        </row>
      </sheetData>
      <sheetData sheetId="20" refreshError="1">
        <row r="13">
          <cell r="M13">
            <v>6361</v>
          </cell>
          <cell r="N13">
            <v>200</v>
          </cell>
          <cell r="O13">
            <v>0</v>
          </cell>
        </row>
        <row r="14">
          <cell r="M14" t="str">
            <v>Total</v>
          </cell>
          <cell r="N14">
            <v>200</v>
          </cell>
          <cell r="O14">
            <v>0</v>
          </cell>
        </row>
        <row r="16">
          <cell r="M16">
            <v>9720</v>
          </cell>
          <cell r="N16">
            <v>31848</v>
          </cell>
          <cell r="O16">
            <v>0</v>
          </cell>
        </row>
        <row r="17">
          <cell r="M17" t="str">
            <v>Total</v>
          </cell>
          <cell r="N17">
            <v>31848</v>
          </cell>
          <cell r="O17">
            <v>0</v>
          </cell>
        </row>
        <row r="19">
          <cell r="M19" t="str">
            <v>Total</v>
          </cell>
          <cell r="N19">
            <v>32048</v>
          </cell>
          <cell r="O19">
            <v>0</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over Page"/>
      <sheetName val="1  General - Statistical"/>
      <sheetName val="2 Direct Medical"/>
      <sheetName val="3 Cost Report Certification"/>
      <sheetName val="4 Certification of Funds"/>
      <sheetName val="5 Schedule A"/>
      <sheetName val="6 Worksheet B"/>
      <sheetName val="SUPPORT SCHEDULES ---&gt;"/>
      <sheetName val="12-Month Exp by Unit"/>
      <sheetName val="4-Month Exp by Unit"/>
      <sheetName val="Sched A - Depreciation Support"/>
      <sheetName val="Interim Payments"/>
      <sheetName val="Hours Worked"/>
      <sheetName val="Zip Codes"/>
      <sheetName val="Medical Director &amp; Psychologist"/>
      <sheetName val="Medicaid Trips w credits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90" zoomScaleNormal="90" zoomScaleSheetLayoutView="70" workbookViewId="0">
      <selection sqref="A1:D1"/>
    </sheetView>
  </sheetViews>
  <sheetFormatPr defaultColWidth="9.109375" defaultRowHeight="13.2" x14ac:dyDescent="0.25"/>
  <cols>
    <col min="1" max="1" width="27.6640625" style="382" customWidth="1"/>
    <col min="2" max="2" width="40.5546875" style="382" bestFit="1" customWidth="1"/>
    <col min="3" max="3" width="18.109375" style="224" customWidth="1"/>
    <col min="4" max="4" width="25.5546875" style="224" customWidth="1"/>
    <col min="5" max="5" width="0.44140625" style="224" customWidth="1"/>
    <col min="6" max="6" width="3.109375" style="228" hidden="1" customWidth="1"/>
    <col min="7" max="7" width="9.109375" style="224" hidden="1" customWidth="1"/>
    <col min="8" max="16384" width="9.109375" style="224"/>
  </cols>
  <sheetData>
    <row r="1" spans="1:7" s="283" customFormat="1" ht="17.399999999999999" x14ac:dyDescent="0.3">
      <c r="A1" s="636" t="s">
        <v>0</v>
      </c>
      <c r="B1" s="637"/>
      <c r="C1" s="637"/>
      <c r="D1" s="638"/>
      <c r="E1" s="282"/>
      <c r="F1" s="282"/>
      <c r="G1" s="282"/>
    </row>
    <row r="2" spans="1:7" s="283" customFormat="1" ht="17.399999999999999" x14ac:dyDescent="0.3">
      <c r="A2" s="217"/>
      <c r="B2" s="284"/>
      <c r="C2" s="284"/>
      <c r="D2" s="625">
        <v>43143</v>
      </c>
      <c r="E2" s="282"/>
      <c r="F2" s="282"/>
    </row>
    <row r="3" spans="1:7" s="283" customFormat="1" ht="17.399999999999999" x14ac:dyDescent="0.3">
      <c r="A3" s="650" t="s">
        <v>1</v>
      </c>
      <c r="B3" s="651"/>
      <c r="C3" s="284"/>
      <c r="D3" s="287"/>
      <c r="E3" s="282"/>
      <c r="F3" s="282"/>
    </row>
    <row r="4" spans="1:7" s="283" customFormat="1" ht="17.399999999999999" x14ac:dyDescent="0.3">
      <c r="A4" s="285"/>
      <c r="B4" s="286"/>
      <c r="C4" s="284"/>
      <c r="D4" s="287"/>
      <c r="E4" s="282"/>
      <c r="F4" s="282"/>
      <c r="G4" s="282"/>
    </row>
    <row r="5" spans="1:7" s="283" customFormat="1" ht="17.399999999999999" x14ac:dyDescent="0.3">
      <c r="A5" s="218" t="s">
        <v>197</v>
      </c>
      <c r="B5" s="605" t="s">
        <v>262</v>
      </c>
      <c r="C5" s="284"/>
      <c r="D5" s="287"/>
      <c r="E5" s="282"/>
      <c r="F5" s="282"/>
      <c r="G5" s="282"/>
    </row>
    <row r="6" spans="1:7" s="283" customFormat="1" ht="17.399999999999999" x14ac:dyDescent="0.3">
      <c r="A6" s="218" t="s">
        <v>183</v>
      </c>
      <c r="B6" s="589"/>
      <c r="C6" s="284"/>
      <c r="D6" s="287"/>
      <c r="E6" s="282"/>
      <c r="F6" s="282"/>
      <c r="G6" s="282"/>
    </row>
    <row r="7" spans="1:7" s="283" customFormat="1" ht="17.399999999999999" x14ac:dyDescent="0.3">
      <c r="A7" s="217"/>
      <c r="B7" s="284"/>
      <c r="C7" s="284"/>
      <c r="D7" s="287"/>
      <c r="E7" s="282"/>
      <c r="F7" s="282"/>
      <c r="G7" s="282"/>
    </row>
    <row r="8" spans="1:7" s="283" customFormat="1" ht="17.399999999999999" x14ac:dyDescent="0.3">
      <c r="A8" s="218" t="s">
        <v>2</v>
      </c>
      <c r="B8" s="584"/>
      <c r="C8" s="284"/>
      <c r="D8" s="287"/>
      <c r="E8" s="282"/>
      <c r="F8" s="282"/>
      <c r="G8" s="282"/>
    </row>
    <row r="9" spans="1:7" s="283" customFormat="1" ht="17.399999999999999" x14ac:dyDescent="0.3">
      <c r="A9" s="218" t="s">
        <v>3</v>
      </c>
      <c r="B9" s="584"/>
      <c r="C9" s="284"/>
      <c r="D9" s="287"/>
      <c r="E9" s="282"/>
      <c r="F9" s="282"/>
    </row>
    <row r="10" spans="1:7" s="283" customFormat="1" ht="17.399999999999999" x14ac:dyDescent="0.3">
      <c r="A10" s="217"/>
      <c r="B10" s="284"/>
      <c r="C10" s="284"/>
      <c r="D10" s="287"/>
      <c r="E10" s="282"/>
      <c r="F10" s="282"/>
    </row>
    <row r="11" spans="1:7" s="288" customFormat="1" ht="18" customHeight="1" x14ac:dyDescent="0.3">
      <c r="A11" s="634" t="s">
        <v>184</v>
      </c>
      <c r="B11" s="635"/>
      <c r="C11" s="284"/>
      <c r="D11" s="287"/>
      <c r="E11" s="282"/>
      <c r="F11" s="282"/>
    </row>
    <row r="12" spans="1:7" s="288" customFormat="1" ht="17.399999999999999" x14ac:dyDescent="0.3">
      <c r="A12" s="289"/>
      <c r="B12" s="639"/>
      <c r="C12" s="639"/>
      <c r="D12" s="287"/>
      <c r="E12" s="282"/>
      <c r="F12" s="282"/>
    </row>
    <row r="13" spans="1:7" s="283" customFormat="1" ht="17.399999999999999" x14ac:dyDescent="0.3">
      <c r="A13" s="218" t="s">
        <v>185</v>
      </c>
      <c r="B13" s="640"/>
      <c r="C13" s="641"/>
      <c r="D13" s="642"/>
    </row>
    <row r="14" spans="1:7" s="283" customFormat="1" ht="17.399999999999999" x14ac:dyDescent="0.3">
      <c r="A14" s="218" t="s">
        <v>186</v>
      </c>
      <c r="B14" s="632"/>
      <c r="C14" s="645"/>
      <c r="D14" s="646"/>
      <c r="E14" s="292"/>
      <c r="F14" s="375"/>
      <c r="G14" s="282"/>
    </row>
    <row r="15" spans="1:7" s="283" customFormat="1" ht="17.399999999999999" x14ac:dyDescent="0.3">
      <c r="A15" s="218" t="s">
        <v>187</v>
      </c>
      <c r="B15" s="647"/>
      <c r="C15" s="648"/>
      <c r="D15" s="649"/>
      <c r="E15" s="292"/>
      <c r="F15" s="375"/>
      <c r="G15" s="282"/>
    </row>
    <row r="16" spans="1:7" s="283" customFormat="1" ht="17.399999999999999" x14ac:dyDescent="0.3">
      <c r="A16" s="218" t="s">
        <v>188</v>
      </c>
      <c r="B16" s="647"/>
      <c r="C16" s="648"/>
      <c r="D16" s="649"/>
      <c r="E16" s="292"/>
      <c r="F16" s="375"/>
      <c r="G16" s="282"/>
    </row>
    <row r="17" spans="1:10" s="283" customFormat="1" ht="17.399999999999999" x14ac:dyDescent="0.3">
      <c r="A17" s="218" t="s">
        <v>189</v>
      </c>
      <c r="B17" s="647"/>
      <c r="C17" s="648"/>
      <c r="D17" s="649"/>
      <c r="E17" s="292"/>
      <c r="F17" s="375"/>
      <c r="G17" s="282"/>
      <c r="J17" s="312"/>
    </row>
    <row r="18" spans="1:10" s="283" customFormat="1" ht="16.5" customHeight="1" x14ac:dyDescent="0.3">
      <c r="A18" s="218" t="s">
        <v>190</v>
      </c>
      <c r="B18" s="652"/>
      <c r="C18" s="653"/>
      <c r="D18" s="654"/>
      <c r="E18" s="292"/>
      <c r="F18" s="375"/>
      <c r="G18" s="282"/>
      <c r="J18" s="312"/>
    </row>
    <row r="19" spans="1:10" s="283" customFormat="1" ht="18.75" customHeight="1" x14ac:dyDescent="0.3">
      <c r="A19" s="217"/>
      <c r="B19" s="221"/>
      <c r="C19" s="290"/>
      <c r="D19" s="291"/>
      <c r="E19" s="292"/>
      <c r="F19" s="375"/>
      <c r="G19" s="282"/>
      <c r="J19" s="312"/>
    </row>
    <row r="20" spans="1:10" s="283" customFormat="1" ht="17.399999999999999" x14ac:dyDescent="0.3">
      <c r="A20" s="634" t="s">
        <v>191</v>
      </c>
      <c r="B20" s="635"/>
      <c r="C20" s="290"/>
      <c r="D20" s="291"/>
      <c r="E20" s="292"/>
      <c r="F20" s="375"/>
      <c r="G20" s="282"/>
      <c r="J20" s="312"/>
    </row>
    <row r="21" spans="1:10" s="283" customFormat="1" ht="17.399999999999999" x14ac:dyDescent="0.3">
      <c r="A21" s="217"/>
      <c r="B21" s="221"/>
      <c r="C21" s="290"/>
      <c r="D21" s="291"/>
      <c r="E21" s="292"/>
      <c r="F21" s="375"/>
      <c r="G21" s="282"/>
    </row>
    <row r="22" spans="1:10" s="283" customFormat="1" ht="17.399999999999999" x14ac:dyDescent="0.3">
      <c r="A22" s="218" t="s">
        <v>192</v>
      </c>
      <c r="B22" s="643"/>
      <c r="C22" s="643"/>
      <c r="D22" s="644"/>
      <c r="E22" s="292"/>
      <c r="F22" s="375"/>
      <c r="G22" s="282"/>
    </row>
    <row r="23" spans="1:10" s="283" customFormat="1" ht="17.399999999999999" x14ac:dyDescent="0.3">
      <c r="A23" s="218" t="s">
        <v>193</v>
      </c>
      <c r="B23" s="632"/>
      <c r="C23" s="632"/>
      <c r="D23" s="633"/>
      <c r="E23" s="292"/>
      <c r="F23" s="375"/>
      <c r="G23" s="282"/>
    </row>
    <row r="24" spans="1:10" s="283" customFormat="1" ht="18" thickBot="1" x14ac:dyDescent="0.35">
      <c r="A24" s="591" t="s">
        <v>243</v>
      </c>
      <c r="B24" s="632"/>
      <c r="C24" s="632"/>
      <c r="D24" s="633"/>
      <c r="E24" s="292"/>
      <c r="F24" s="375"/>
      <c r="G24" s="282"/>
    </row>
    <row r="25" spans="1:10" s="283" customFormat="1" ht="17.399999999999999" x14ac:dyDescent="0.3">
      <c r="A25" s="218" t="s">
        <v>187</v>
      </c>
      <c r="B25" s="632"/>
      <c r="C25" s="632"/>
      <c r="D25" s="633"/>
      <c r="E25" s="292"/>
      <c r="F25" s="375"/>
      <c r="G25" s="282"/>
    </row>
    <row r="26" spans="1:10" s="283" customFormat="1" ht="17.399999999999999" x14ac:dyDescent="0.3">
      <c r="A26" s="218" t="s">
        <v>188</v>
      </c>
      <c r="B26" s="632"/>
      <c r="C26" s="632"/>
      <c r="D26" s="633"/>
      <c r="E26" s="292"/>
      <c r="F26" s="375"/>
      <c r="G26" s="282"/>
    </row>
    <row r="27" spans="1:10" s="283" customFormat="1" ht="17.399999999999999" x14ac:dyDescent="0.3">
      <c r="A27" s="218" t="s">
        <v>189</v>
      </c>
      <c r="B27" s="632"/>
      <c r="C27" s="632"/>
      <c r="D27" s="633"/>
      <c r="E27" s="292"/>
      <c r="F27" s="375"/>
      <c r="G27" s="282"/>
    </row>
    <row r="28" spans="1:10" s="283" customFormat="1" ht="17.399999999999999" x14ac:dyDescent="0.3">
      <c r="A28" s="218" t="s">
        <v>190</v>
      </c>
      <c r="B28" s="632"/>
      <c r="C28" s="632"/>
      <c r="D28" s="633"/>
      <c r="E28" s="292"/>
      <c r="F28" s="375"/>
      <c r="G28" s="282"/>
    </row>
    <row r="29" spans="1:10" s="283" customFormat="1" ht="17.399999999999999" x14ac:dyDescent="0.3">
      <c r="A29" s="217"/>
      <c r="B29" s="221"/>
      <c r="C29" s="290"/>
      <c r="D29" s="291"/>
      <c r="E29" s="292"/>
      <c r="F29" s="375"/>
      <c r="G29" s="282"/>
    </row>
    <row r="30" spans="1:10" s="283" customFormat="1" ht="17.399999999999999" x14ac:dyDescent="0.3">
      <c r="A30" s="634" t="s">
        <v>194</v>
      </c>
      <c r="B30" s="635"/>
      <c r="C30" s="290"/>
      <c r="D30" s="291"/>
      <c r="E30" s="292"/>
      <c r="F30" s="375"/>
      <c r="G30" s="282"/>
    </row>
    <row r="31" spans="1:10" s="283" customFormat="1" ht="17.399999999999999" x14ac:dyDescent="0.3">
      <c r="A31" s="217"/>
      <c r="B31" s="221"/>
      <c r="C31" s="290"/>
      <c r="D31" s="291"/>
      <c r="E31" s="292"/>
      <c r="F31" s="375"/>
      <c r="G31" s="282"/>
    </row>
    <row r="32" spans="1:10" s="283" customFormat="1" ht="17.399999999999999" x14ac:dyDescent="0.3">
      <c r="A32" s="218" t="s">
        <v>192</v>
      </c>
      <c r="B32" s="632"/>
      <c r="C32" s="632"/>
      <c r="D32" s="633"/>
      <c r="E32" s="292"/>
      <c r="F32" s="375"/>
      <c r="G32" s="282"/>
    </row>
    <row r="33" spans="1:7" s="283" customFormat="1" ht="17.399999999999999" x14ac:dyDescent="0.3">
      <c r="A33" s="218" t="s">
        <v>193</v>
      </c>
      <c r="B33" s="632"/>
      <c r="C33" s="632"/>
      <c r="D33" s="633"/>
      <c r="E33" s="292"/>
      <c r="F33" s="375"/>
      <c r="G33" s="282"/>
    </row>
    <row r="34" spans="1:7" s="283" customFormat="1" ht="17.399999999999999" x14ac:dyDescent="0.3">
      <c r="A34" s="219" t="s">
        <v>245</v>
      </c>
      <c r="B34" s="632"/>
      <c r="C34" s="632"/>
      <c r="D34" s="633"/>
      <c r="E34" s="292"/>
      <c r="F34" s="375"/>
      <c r="G34" s="282"/>
    </row>
    <row r="35" spans="1:7" s="283" customFormat="1" ht="17.399999999999999" x14ac:dyDescent="0.3">
      <c r="A35" s="218" t="s">
        <v>187</v>
      </c>
      <c r="B35" s="632"/>
      <c r="C35" s="632"/>
      <c r="D35" s="633"/>
      <c r="E35" s="292"/>
      <c r="F35" s="375"/>
      <c r="G35" s="282"/>
    </row>
    <row r="36" spans="1:7" s="283" customFormat="1" ht="17.399999999999999" x14ac:dyDescent="0.3">
      <c r="A36" s="218" t="s">
        <v>188</v>
      </c>
      <c r="B36" s="632"/>
      <c r="C36" s="632"/>
      <c r="D36" s="633"/>
      <c r="E36" s="292"/>
      <c r="F36" s="375"/>
      <c r="G36" s="282"/>
    </row>
    <row r="37" spans="1:7" s="283" customFormat="1" ht="17.399999999999999" x14ac:dyDescent="0.3">
      <c r="A37" s="218" t="s">
        <v>189</v>
      </c>
      <c r="B37" s="632"/>
      <c r="C37" s="632"/>
      <c r="D37" s="633"/>
      <c r="E37" s="292"/>
      <c r="F37" s="375"/>
      <c r="G37" s="282"/>
    </row>
    <row r="38" spans="1:7" s="283" customFormat="1" ht="17.399999999999999" x14ac:dyDescent="0.3">
      <c r="A38" s="218" t="s">
        <v>190</v>
      </c>
      <c r="B38" s="632"/>
      <c r="C38" s="632"/>
      <c r="D38" s="633"/>
      <c r="E38" s="292"/>
      <c r="F38" s="375"/>
      <c r="G38" s="282"/>
    </row>
    <row r="39" spans="1:7" s="283" customFormat="1" ht="17.399999999999999" x14ac:dyDescent="0.3">
      <c r="A39" s="217"/>
      <c r="B39" s="221"/>
      <c r="C39" s="290"/>
      <c r="D39" s="291"/>
      <c r="E39" s="292"/>
      <c r="F39" s="375"/>
      <c r="G39" s="282"/>
    </row>
    <row r="40" spans="1:7" s="283" customFormat="1" ht="17.399999999999999" x14ac:dyDescent="0.3">
      <c r="A40" s="220" t="s">
        <v>195</v>
      </c>
      <c r="B40" s="293"/>
      <c r="C40" s="294"/>
      <c r="D40" s="295"/>
      <c r="E40" s="292"/>
      <c r="F40" s="375"/>
      <c r="G40" s="282"/>
    </row>
    <row r="41" spans="1:7" s="283" customFormat="1" ht="17.399999999999999" x14ac:dyDescent="0.3">
      <c r="A41" s="217"/>
      <c r="B41" s="221"/>
      <c r="C41" s="290"/>
      <c r="D41" s="291"/>
      <c r="E41" s="292"/>
      <c r="F41" s="375"/>
      <c r="G41" s="282"/>
    </row>
    <row r="42" spans="1:7" s="283" customFormat="1" ht="17.399999999999999" x14ac:dyDescent="0.3">
      <c r="A42" s="218" t="s">
        <v>196</v>
      </c>
      <c r="B42" s="632"/>
      <c r="C42" s="632"/>
      <c r="D42" s="633"/>
      <c r="E42" s="292"/>
      <c r="F42" s="375"/>
      <c r="G42" s="282"/>
    </row>
    <row r="43" spans="1:7" s="283" customFormat="1" ht="18" thickBot="1" x14ac:dyDescent="0.35">
      <c r="A43" s="296"/>
      <c r="B43" s="377"/>
      <c r="C43" s="378"/>
      <c r="D43" s="379"/>
      <c r="E43" s="292"/>
      <c r="F43" s="375"/>
      <c r="G43" s="282"/>
    </row>
    <row r="44" spans="1:7" ht="36" customHeight="1" x14ac:dyDescent="0.25">
      <c r="A44" s="380"/>
      <c r="B44" s="380"/>
      <c r="C44" s="380"/>
      <c r="D44" s="380"/>
      <c r="E44" s="380"/>
      <c r="F44" s="381"/>
      <c r="G44" s="223"/>
    </row>
    <row r="46" spans="1:7" ht="17.399999999999999" x14ac:dyDescent="0.3">
      <c r="B46" s="383"/>
      <c r="C46" s="383"/>
    </row>
  </sheetData>
  <mergeCells count="27">
    <mergeCell ref="B25:D25"/>
    <mergeCell ref="B26:D26"/>
    <mergeCell ref="A1:D1"/>
    <mergeCell ref="B12:C12"/>
    <mergeCell ref="B13:D13"/>
    <mergeCell ref="B22:D22"/>
    <mergeCell ref="B14:D14"/>
    <mergeCell ref="B16:D16"/>
    <mergeCell ref="B17:D17"/>
    <mergeCell ref="B23:D23"/>
    <mergeCell ref="A20:B20"/>
    <mergeCell ref="B24:D24"/>
    <mergeCell ref="B15:D15"/>
    <mergeCell ref="A3:B3"/>
    <mergeCell ref="A11:B11"/>
    <mergeCell ref="B18:D18"/>
    <mergeCell ref="B42:D42"/>
    <mergeCell ref="B35:D35"/>
    <mergeCell ref="B36:D36"/>
    <mergeCell ref="B37:D37"/>
    <mergeCell ref="B27:D27"/>
    <mergeCell ref="B28:D28"/>
    <mergeCell ref="B38:D38"/>
    <mergeCell ref="A30:B30"/>
    <mergeCell ref="B34:D34"/>
    <mergeCell ref="B32:D32"/>
    <mergeCell ref="B33:D33"/>
  </mergeCells>
  <phoneticPr fontId="60" type="noConversion"/>
  <pageMargins left="0.25" right="0.25" top="0.75" bottom="0.75" header="0.3" footer="0.3"/>
  <pageSetup scale="90" orientation="portrait" r:id="rId1"/>
  <headerFooter alignWithMargins="0"/>
  <colBreaks count="1" manualBreakCount="1">
    <brk id="4" max="4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90" zoomScaleNormal="90" zoomScaleSheetLayoutView="85" workbookViewId="0"/>
  </sheetViews>
  <sheetFormatPr defaultColWidth="9.109375" defaultRowHeight="13.2" x14ac:dyDescent="0.25"/>
  <cols>
    <col min="1" max="1" width="9.33203125" style="224" customWidth="1"/>
    <col min="2" max="2" width="76.5546875" style="224" customWidth="1"/>
    <col min="3" max="3" width="5.109375" style="224" customWidth="1"/>
    <col min="4" max="4" width="40.5546875" style="224" bestFit="1" customWidth="1"/>
    <col min="5" max="5" width="14" style="224" bestFit="1" customWidth="1"/>
    <col min="6" max="16384" width="9.109375" style="224"/>
  </cols>
  <sheetData>
    <row r="1" spans="1:5" ht="15.6" x14ac:dyDescent="0.3">
      <c r="A1" s="124" t="s">
        <v>0</v>
      </c>
      <c r="B1" s="125"/>
      <c r="C1" s="125"/>
      <c r="D1" s="126"/>
    </row>
    <row r="2" spans="1:5" ht="18.75" customHeight="1" x14ac:dyDescent="0.3">
      <c r="A2" s="127" t="s">
        <v>259</v>
      </c>
      <c r="B2" s="102"/>
      <c r="C2" s="102"/>
      <c r="D2" s="128"/>
    </row>
    <row r="3" spans="1:5" ht="18.75" customHeight="1" x14ac:dyDescent="0.3">
      <c r="A3" s="127"/>
      <c r="B3" s="102"/>
      <c r="C3" s="102"/>
      <c r="D3" s="128"/>
    </row>
    <row r="4" spans="1:5" ht="18.75" customHeight="1" x14ac:dyDescent="0.3">
      <c r="A4" s="154" t="s">
        <v>250</v>
      </c>
      <c r="B4" s="609">
        <f>'Cover Page'!B13:D13</f>
        <v>0</v>
      </c>
      <c r="C4" s="91"/>
      <c r="D4" s="128"/>
      <c r="E4" s="201"/>
    </row>
    <row r="5" spans="1:5" ht="18.75" customHeight="1" x14ac:dyDescent="0.3">
      <c r="A5" s="127"/>
      <c r="B5" s="102"/>
      <c r="C5" s="102"/>
      <c r="D5" s="128"/>
    </row>
    <row r="6" spans="1:5" ht="15.6" x14ac:dyDescent="0.3">
      <c r="A6" s="222"/>
      <c r="B6" s="119" t="s">
        <v>257</v>
      </c>
      <c r="C6" s="117"/>
      <c r="D6" s="592">
        <f>'Cover Page'!B6</f>
        <v>0</v>
      </c>
    </row>
    <row r="7" spans="1:5" ht="15.6" x14ac:dyDescent="0.3">
      <c r="A7" s="655" t="s">
        <v>1</v>
      </c>
      <c r="B7" s="656"/>
      <c r="C7" s="118"/>
      <c r="D7" s="128"/>
    </row>
    <row r="8" spans="1:5" ht="15.6" x14ac:dyDescent="0.3">
      <c r="A8" s="129"/>
      <c r="B8" s="103"/>
      <c r="C8" s="103"/>
      <c r="D8" s="130"/>
    </row>
    <row r="9" spans="1:5" ht="15.6" x14ac:dyDescent="0.3">
      <c r="A9" s="657" t="s">
        <v>44</v>
      </c>
      <c r="B9" s="658"/>
      <c r="C9" s="658"/>
      <c r="D9" s="659"/>
    </row>
    <row r="10" spans="1:5" ht="15.6" x14ac:dyDescent="0.3">
      <c r="A10" s="131"/>
      <c r="B10" s="102"/>
      <c r="C10" s="102"/>
      <c r="D10" s="128"/>
    </row>
    <row r="11" spans="1:5" ht="15.6" x14ac:dyDescent="0.3">
      <c r="A11" s="660" t="s">
        <v>45</v>
      </c>
      <c r="B11" s="661"/>
      <c r="C11" s="661"/>
      <c r="D11" s="662"/>
    </row>
    <row r="12" spans="1:5" ht="16.2" thickBot="1" x14ac:dyDescent="0.35">
      <c r="A12" s="132"/>
      <c r="B12" s="670"/>
      <c r="C12" s="670"/>
      <c r="D12" s="671"/>
    </row>
    <row r="13" spans="1:5" ht="15" x14ac:dyDescent="0.25">
      <c r="A13" s="109">
        <v>1</v>
      </c>
      <c r="B13" s="215" t="s">
        <v>2</v>
      </c>
      <c r="C13" s="663">
        <f>'Cover Page'!B8</f>
        <v>0</v>
      </c>
      <c r="D13" s="664"/>
    </row>
    <row r="14" spans="1:5" ht="15" x14ac:dyDescent="0.25">
      <c r="A14" s="110">
        <v>1.01</v>
      </c>
      <c r="B14" s="216" t="s">
        <v>3</v>
      </c>
      <c r="C14" s="663">
        <f>'Cover Page'!B9</f>
        <v>0</v>
      </c>
      <c r="D14" s="664"/>
    </row>
    <row r="15" spans="1:5" ht="15" x14ac:dyDescent="0.25">
      <c r="A15" s="110">
        <v>1.02</v>
      </c>
      <c r="B15" s="114" t="s">
        <v>46</v>
      </c>
      <c r="C15" s="678"/>
      <c r="D15" s="679"/>
    </row>
    <row r="16" spans="1:5" ht="15" x14ac:dyDescent="0.25">
      <c r="A16" s="110">
        <v>1.03</v>
      </c>
      <c r="B16" s="114" t="s">
        <v>47</v>
      </c>
      <c r="C16" s="669"/>
      <c r="D16" s="668"/>
    </row>
    <row r="17" spans="1:5" ht="15" x14ac:dyDescent="0.25">
      <c r="A17" s="110">
        <v>1.04</v>
      </c>
      <c r="B17" s="114" t="s">
        <v>48</v>
      </c>
      <c r="C17" s="667"/>
      <c r="D17" s="668"/>
    </row>
    <row r="18" spans="1:5" ht="15.6" thickBot="1" x14ac:dyDescent="0.3">
      <c r="A18" s="111">
        <v>1.05</v>
      </c>
      <c r="B18" s="115" t="s">
        <v>49</v>
      </c>
      <c r="C18" s="665"/>
      <c r="D18" s="666"/>
    </row>
    <row r="19" spans="1:5" ht="15.6" x14ac:dyDescent="0.3">
      <c r="A19" s="135"/>
      <c r="B19" s="104"/>
      <c r="C19" s="104"/>
      <c r="D19" s="136"/>
    </row>
    <row r="20" spans="1:5" ht="15.6" x14ac:dyDescent="0.3">
      <c r="A20" s="660" t="s">
        <v>228</v>
      </c>
      <c r="B20" s="661"/>
      <c r="C20" s="661"/>
      <c r="D20" s="662"/>
    </row>
    <row r="21" spans="1:5" ht="16.2" thickBot="1" x14ac:dyDescent="0.35">
      <c r="A21" s="148"/>
      <c r="B21" s="149"/>
      <c r="C21" s="149"/>
      <c r="D21" s="150"/>
    </row>
    <row r="22" spans="1:5" ht="15" x14ac:dyDescent="0.25">
      <c r="A22" s="153">
        <v>1.06</v>
      </c>
      <c r="B22" s="151" t="s">
        <v>229</v>
      </c>
      <c r="C22" s="672"/>
      <c r="D22" s="673"/>
    </row>
    <row r="23" spans="1:5" ht="15" x14ac:dyDescent="0.25">
      <c r="A23" s="122">
        <v>1.07</v>
      </c>
      <c r="B23" s="121" t="s">
        <v>251</v>
      </c>
      <c r="C23" s="674"/>
      <c r="D23" s="675"/>
    </row>
    <row r="24" spans="1:5" ht="15" x14ac:dyDescent="0.25">
      <c r="A24" s="122">
        <v>1.08</v>
      </c>
      <c r="B24" s="384" t="s">
        <v>225</v>
      </c>
      <c r="C24" s="676"/>
      <c r="D24" s="677"/>
    </row>
    <row r="25" spans="1:5" ht="15" x14ac:dyDescent="0.25">
      <c r="A25" s="110">
        <v>1.0900000000000001</v>
      </c>
      <c r="B25" s="121" t="s">
        <v>226</v>
      </c>
      <c r="C25" s="674"/>
      <c r="D25" s="675"/>
    </row>
    <row r="26" spans="1:5" ht="15.6" thickBot="1" x14ac:dyDescent="0.3">
      <c r="A26" s="152">
        <v>1.1000000000000001</v>
      </c>
      <c r="B26" s="115" t="s">
        <v>227</v>
      </c>
      <c r="C26" s="665"/>
      <c r="D26" s="666"/>
    </row>
    <row r="27" spans="1:5" ht="15" x14ac:dyDescent="0.25">
      <c r="A27" s="133"/>
      <c r="B27" s="120"/>
      <c r="C27" s="123"/>
      <c r="D27" s="134"/>
    </row>
    <row r="28" spans="1:5" ht="15.6" x14ac:dyDescent="0.3">
      <c r="A28" s="135"/>
      <c r="B28" s="104"/>
      <c r="C28" s="104"/>
      <c r="D28" s="136"/>
    </row>
    <row r="29" spans="1:5" ht="15.6" x14ac:dyDescent="0.3">
      <c r="A29" s="660" t="s">
        <v>182</v>
      </c>
      <c r="B29" s="661"/>
      <c r="C29" s="661"/>
      <c r="D29" s="662"/>
    </row>
    <row r="30" spans="1:5" x14ac:dyDescent="0.25">
      <c r="A30" s="222"/>
      <c r="B30" s="223"/>
      <c r="C30" s="223"/>
      <c r="D30" s="385"/>
    </row>
    <row r="31" spans="1:5" s="223" customFormat="1" ht="15.6" thickBot="1" x14ac:dyDescent="0.3">
      <c r="A31" s="386">
        <v>1.1499999999999999</v>
      </c>
      <c r="B31" s="390" t="s">
        <v>276</v>
      </c>
      <c r="C31" s="388" t="s">
        <v>9</v>
      </c>
      <c r="D31" s="310"/>
      <c r="E31" s="391"/>
    </row>
    <row r="32" spans="1:5" s="223" customFormat="1" ht="15" x14ac:dyDescent="0.25">
      <c r="A32" s="389">
        <v>1.1599999999999999</v>
      </c>
      <c r="B32" s="387" t="s">
        <v>265</v>
      </c>
      <c r="C32" s="388" t="s">
        <v>9</v>
      </c>
      <c r="D32" s="310"/>
      <c r="E32" s="391"/>
    </row>
    <row r="33" spans="1:5" ht="15" x14ac:dyDescent="0.25">
      <c r="A33" s="389">
        <v>1.17</v>
      </c>
      <c r="B33" s="392" t="s">
        <v>203</v>
      </c>
      <c r="C33" s="388" t="s">
        <v>9</v>
      </c>
      <c r="D33" s="311"/>
      <c r="E33" s="43"/>
    </row>
    <row r="34" spans="1:5" ht="15.6" thickBot="1" x14ac:dyDescent="0.3">
      <c r="A34" s="393">
        <v>1.18</v>
      </c>
      <c r="B34" s="390" t="s">
        <v>202</v>
      </c>
      <c r="C34" s="394" t="s">
        <v>9</v>
      </c>
      <c r="D34" s="116" t="e">
        <f>D31+D38+D39+D40</f>
        <v>#VALUE!</v>
      </c>
      <c r="E34" s="43"/>
    </row>
    <row r="35" spans="1:5" s="223" customFormat="1" ht="18.75" customHeight="1" x14ac:dyDescent="0.25">
      <c r="A35" s="137"/>
      <c r="B35" s="106"/>
      <c r="C35" s="106"/>
      <c r="D35" s="138"/>
    </row>
    <row r="36" spans="1:5" ht="15.6" x14ac:dyDescent="0.3">
      <c r="A36" s="395" t="s">
        <v>271</v>
      </c>
      <c r="B36" s="374"/>
      <c r="C36" s="396"/>
      <c r="D36" s="139"/>
    </row>
    <row r="37" spans="1:5" s="399" customFormat="1" ht="16.2" thickBot="1" x14ac:dyDescent="0.35">
      <c r="A37" s="397"/>
      <c r="B37" s="221"/>
      <c r="C37" s="398"/>
      <c r="D37" s="140"/>
    </row>
    <row r="38" spans="1:5" ht="15.6" x14ac:dyDescent="0.3">
      <c r="A38" s="400" t="s">
        <v>222</v>
      </c>
      <c r="B38" s="401" t="s">
        <v>267</v>
      </c>
      <c r="C38" s="402" t="s">
        <v>9</v>
      </c>
      <c r="D38" s="93" t="s">
        <v>268</v>
      </c>
    </row>
    <row r="39" spans="1:5" ht="15.6" x14ac:dyDescent="0.3">
      <c r="A39" s="403" t="s">
        <v>223</v>
      </c>
      <c r="B39" s="404" t="s">
        <v>269</v>
      </c>
      <c r="C39" s="405" t="s">
        <v>9</v>
      </c>
      <c r="D39" s="107" t="s">
        <v>268</v>
      </c>
    </row>
    <row r="40" spans="1:5" ht="16.2" thickBot="1" x14ac:dyDescent="0.35">
      <c r="A40" s="406" t="s">
        <v>224</v>
      </c>
      <c r="B40" s="390" t="s">
        <v>270</v>
      </c>
      <c r="C40" s="407" t="s">
        <v>9</v>
      </c>
      <c r="D40" s="108" t="s">
        <v>268</v>
      </c>
    </row>
    <row r="41" spans="1:5" ht="15.6" x14ac:dyDescent="0.3">
      <c r="A41" s="628" t="s">
        <v>222</v>
      </c>
      <c r="B41" s="629" t="s">
        <v>272</v>
      </c>
      <c r="C41" s="630" t="s">
        <v>9</v>
      </c>
      <c r="D41" s="631" t="s">
        <v>268</v>
      </c>
    </row>
    <row r="42" spans="1:5" ht="15.6" x14ac:dyDescent="0.3">
      <c r="A42" s="403" t="s">
        <v>223</v>
      </c>
      <c r="B42" s="404" t="s">
        <v>273</v>
      </c>
      <c r="C42" s="405" t="s">
        <v>9</v>
      </c>
      <c r="D42" s="107" t="s">
        <v>268</v>
      </c>
    </row>
    <row r="43" spans="1:5" ht="16.2" thickBot="1" x14ac:dyDescent="0.35">
      <c r="A43" s="406" t="s">
        <v>224</v>
      </c>
      <c r="B43" s="390" t="s">
        <v>274</v>
      </c>
      <c r="C43" s="407" t="s">
        <v>9</v>
      </c>
      <c r="D43" s="108" t="s">
        <v>268</v>
      </c>
    </row>
    <row r="44" spans="1:5" x14ac:dyDescent="0.25">
      <c r="A44" s="222"/>
      <c r="B44" s="223"/>
      <c r="C44" s="223"/>
      <c r="D44" s="385"/>
    </row>
    <row r="45" spans="1:5" ht="13.8" thickBot="1" x14ac:dyDescent="0.3">
      <c r="A45" s="222"/>
      <c r="B45" s="223"/>
      <c r="C45" s="223"/>
      <c r="D45" s="385"/>
    </row>
    <row r="46" spans="1:5" ht="13.8" thickBot="1" x14ac:dyDescent="0.3">
      <c r="A46" s="222"/>
      <c r="B46" s="223"/>
      <c r="C46" s="113" t="s">
        <v>57</v>
      </c>
      <c r="D46" s="408"/>
    </row>
    <row r="47" spans="1:5" ht="17.399999999999999" x14ac:dyDescent="0.3">
      <c r="A47" s="222"/>
      <c r="B47" s="223"/>
      <c r="C47" s="112" t="s">
        <v>50</v>
      </c>
      <c r="D47" s="409"/>
    </row>
    <row r="48" spans="1:5" ht="17.399999999999999" x14ac:dyDescent="0.3">
      <c r="A48" s="222"/>
      <c r="B48" s="223"/>
      <c r="C48" s="105" t="s">
        <v>51</v>
      </c>
      <c r="D48" s="410"/>
    </row>
    <row r="49" spans="1:4" ht="17.399999999999999" x14ac:dyDescent="0.3">
      <c r="A49" s="222"/>
      <c r="B49" s="223"/>
      <c r="C49" s="105" t="s">
        <v>52</v>
      </c>
      <c r="D49" s="410"/>
    </row>
    <row r="50" spans="1:4" x14ac:dyDescent="0.25">
      <c r="A50" s="222"/>
      <c r="B50" s="223"/>
      <c r="C50" s="223"/>
      <c r="D50" s="385"/>
    </row>
    <row r="51" spans="1:4" ht="13.8" thickBot="1" x14ac:dyDescent="0.3">
      <c r="A51" s="225"/>
      <c r="B51" s="226"/>
      <c r="C51" s="226"/>
      <c r="D51" s="411"/>
    </row>
  </sheetData>
  <mergeCells count="17">
    <mergeCell ref="A29:D29"/>
    <mergeCell ref="C18:D18"/>
    <mergeCell ref="C17:D17"/>
    <mergeCell ref="C16:D16"/>
    <mergeCell ref="B12:D12"/>
    <mergeCell ref="C22:D22"/>
    <mergeCell ref="C23:D23"/>
    <mergeCell ref="C26:D26"/>
    <mergeCell ref="C25:D25"/>
    <mergeCell ref="A20:D20"/>
    <mergeCell ref="C24:D24"/>
    <mergeCell ref="C15:D15"/>
    <mergeCell ref="A7:B7"/>
    <mergeCell ref="A9:D9"/>
    <mergeCell ref="A11:D11"/>
    <mergeCell ref="C14:D14"/>
    <mergeCell ref="C13:D13"/>
  </mergeCells>
  <phoneticPr fontId="0" type="noConversion"/>
  <pageMargins left="0.25" right="0.25" top="0.75" bottom="0.75" header="0.3" footer="0.3"/>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showGridLines="0" zoomScaleNormal="100" zoomScaleSheetLayoutView="100" workbookViewId="0"/>
  </sheetViews>
  <sheetFormatPr defaultColWidth="3.44140625" defaultRowHeight="13.2" x14ac:dyDescent="0.25"/>
  <cols>
    <col min="1" max="1" width="6.5546875" style="357" customWidth="1"/>
    <col min="2" max="18" width="3.33203125" style="357" customWidth="1"/>
    <col min="19" max="19" width="8.109375" style="357" customWidth="1"/>
    <col min="20" max="20" width="12.109375" style="357" customWidth="1"/>
    <col min="21" max="21" width="11.33203125" style="357" customWidth="1"/>
    <col min="22" max="22" width="46.109375" style="357" customWidth="1"/>
    <col min="23" max="23" width="14.33203125" style="357" bestFit="1" customWidth="1"/>
    <col min="24" max="24" width="17.5546875" style="357" bestFit="1" customWidth="1"/>
    <col min="25" max="29" width="3.44140625" style="357"/>
    <col min="30" max="30" width="11.5546875" style="357" bestFit="1" customWidth="1"/>
    <col min="31" max="16384" width="3.44140625" style="357"/>
  </cols>
  <sheetData>
    <row r="1" spans="1:22" s="319" customFormat="1" ht="20.100000000000001" customHeight="1" x14ac:dyDescent="0.25">
      <c r="A1" s="313" t="s">
        <v>0</v>
      </c>
      <c r="B1" s="314"/>
      <c r="C1" s="315"/>
      <c r="D1" s="316"/>
      <c r="E1" s="317"/>
      <c r="F1" s="314"/>
      <c r="G1" s="316"/>
      <c r="H1" s="316"/>
      <c r="I1" s="316"/>
      <c r="J1" s="316"/>
      <c r="K1" s="316"/>
      <c r="L1" s="316"/>
      <c r="M1" s="316"/>
      <c r="N1" s="316"/>
      <c r="O1" s="316"/>
      <c r="P1" s="314"/>
      <c r="Q1" s="314"/>
      <c r="R1" s="314"/>
      <c r="S1" s="316"/>
      <c r="T1" s="316"/>
      <c r="U1" s="316"/>
      <c r="V1" s="318"/>
    </row>
    <row r="2" spans="1:22" s="319" customFormat="1" ht="15.9" customHeight="1" x14ac:dyDescent="0.25">
      <c r="A2" s="320" t="s">
        <v>259</v>
      </c>
      <c r="B2" s="321"/>
      <c r="C2" s="322"/>
      <c r="D2" s="322"/>
      <c r="E2" s="321"/>
      <c r="F2" s="321"/>
      <c r="G2" s="322"/>
      <c r="H2" s="322"/>
      <c r="I2" s="322"/>
      <c r="J2" s="322"/>
      <c r="K2" s="322"/>
      <c r="L2" s="322"/>
      <c r="M2" s="322"/>
      <c r="N2" s="322"/>
      <c r="O2" s="322"/>
      <c r="P2" s="321"/>
      <c r="Q2" s="321"/>
      <c r="R2" s="321"/>
      <c r="S2" s="322"/>
      <c r="T2" s="322"/>
      <c r="U2" s="322"/>
      <c r="V2" s="323"/>
    </row>
    <row r="3" spans="1:22" s="319" customFormat="1" ht="15.9" customHeight="1" x14ac:dyDescent="0.25">
      <c r="A3" s="320"/>
      <c r="B3" s="321"/>
      <c r="C3" s="322"/>
      <c r="D3" s="322"/>
      <c r="E3" s="321"/>
      <c r="F3" s="321"/>
      <c r="G3" s="322"/>
      <c r="H3" s="322"/>
      <c r="I3" s="322"/>
      <c r="J3" s="322"/>
      <c r="K3" s="322"/>
      <c r="L3" s="322"/>
      <c r="M3" s="322"/>
      <c r="N3" s="322"/>
      <c r="O3" s="322"/>
      <c r="P3" s="321"/>
      <c r="Q3" s="321"/>
      <c r="R3" s="321"/>
      <c r="S3" s="322"/>
      <c r="T3" s="322"/>
      <c r="U3" s="322"/>
      <c r="V3" s="323"/>
    </row>
    <row r="4" spans="1:22" s="319" customFormat="1" ht="12.75" customHeight="1" x14ac:dyDescent="0.25">
      <c r="A4" s="412" t="s">
        <v>1</v>
      </c>
      <c r="B4" s="413"/>
      <c r="C4" s="324"/>
      <c r="D4" s="324"/>
      <c r="E4" s="324"/>
      <c r="F4" s="324"/>
      <c r="G4" s="324"/>
      <c r="H4" s="324"/>
      <c r="I4" s="322"/>
      <c r="J4" s="322"/>
      <c r="K4" s="322"/>
      <c r="L4" s="322"/>
      <c r="M4" s="587" t="s">
        <v>250</v>
      </c>
      <c r="N4" s="588"/>
      <c r="O4" s="588"/>
      <c r="P4" s="689">
        <f>'Exhibit 1-General &amp; Statistical'!B4</f>
        <v>0</v>
      </c>
      <c r="Q4" s="689">
        <f>'Cover Page'!Q13:S13</f>
        <v>0</v>
      </c>
      <c r="R4" s="689">
        <f>'Cover Page'!R13:T13</f>
        <v>0</v>
      </c>
      <c r="S4" s="689">
        <f>'Cover Page'!S13:U13</f>
        <v>0</v>
      </c>
      <c r="T4" s="689">
        <f>'Cover Page'!T13:V13</f>
        <v>0</v>
      </c>
      <c r="U4" s="689">
        <f>'Cover Page'!U13:W13</f>
        <v>0</v>
      </c>
      <c r="V4" s="323"/>
    </row>
    <row r="5" spans="1:22" s="325" customFormat="1" ht="12.75" customHeight="1" x14ac:dyDescent="0.25">
      <c r="A5" s="414"/>
      <c r="B5" s="415"/>
      <c r="C5" s="322"/>
      <c r="D5" s="322"/>
      <c r="E5" s="322"/>
      <c r="F5" s="322"/>
      <c r="G5" s="322"/>
      <c r="H5" s="322"/>
      <c r="I5" s="322"/>
      <c r="J5" s="322"/>
      <c r="K5" s="322"/>
      <c r="L5" s="322"/>
      <c r="M5" s="322"/>
      <c r="N5" s="322"/>
      <c r="O5" s="322"/>
      <c r="P5" s="321"/>
      <c r="Q5" s="321"/>
      <c r="R5" s="321"/>
      <c r="S5" s="322"/>
      <c r="T5" s="322"/>
      <c r="U5" s="322"/>
      <c r="V5" s="323"/>
    </row>
    <row r="6" spans="1:22" s="319" customFormat="1" ht="15.9" customHeight="1" x14ac:dyDescent="0.25">
      <c r="A6" s="326"/>
      <c r="B6" s="321"/>
      <c r="C6" s="327" t="s">
        <v>2</v>
      </c>
      <c r="D6" s="690">
        <f>+'Cover Page'!B8</f>
        <v>0</v>
      </c>
      <c r="E6" s="690"/>
      <c r="F6" s="690"/>
      <c r="G6" s="690"/>
      <c r="H6" s="322"/>
      <c r="I6" s="322"/>
      <c r="J6" s="328"/>
      <c r="K6" s="322"/>
      <c r="L6" s="327" t="s">
        <v>3</v>
      </c>
      <c r="M6" s="690">
        <f>+'Cover Page'!B9</f>
        <v>0</v>
      </c>
      <c r="N6" s="690"/>
      <c r="O6" s="690"/>
      <c r="P6" s="690"/>
      <c r="Q6" s="321"/>
      <c r="R6" s="321"/>
      <c r="S6" s="322"/>
      <c r="T6" s="322"/>
      <c r="U6" s="322"/>
      <c r="V6" s="323"/>
    </row>
    <row r="7" spans="1:22" s="319" customFormat="1" ht="12.75" customHeight="1" x14ac:dyDescent="0.3">
      <c r="A7" s="329"/>
      <c r="B7" s="330"/>
      <c r="C7" s="330"/>
      <c r="D7" s="330"/>
      <c r="E7" s="331"/>
      <c r="F7" s="330"/>
      <c r="G7" s="330"/>
      <c r="H7" s="330"/>
      <c r="I7" s="330"/>
      <c r="J7" s="330"/>
      <c r="K7" s="330"/>
      <c r="L7" s="330"/>
      <c r="M7" s="330"/>
      <c r="N7" s="330"/>
      <c r="O7" s="330"/>
      <c r="P7" s="330"/>
      <c r="Q7" s="330"/>
      <c r="R7" s="330"/>
      <c r="S7" s="330"/>
      <c r="T7" s="330"/>
      <c r="U7" s="330"/>
      <c r="V7" s="332"/>
    </row>
    <row r="8" spans="1:22" s="418" customFormat="1" ht="15.6" x14ac:dyDescent="0.25">
      <c r="A8" s="333" t="s">
        <v>4</v>
      </c>
      <c r="B8" s="416"/>
      <c r="C8" s="416"/>
      <c r="D8" s="416"/>
      <c r="E8" s="416"/>
      <c r="F8" s="416"/>
      <c r="G8" s="416"/>
      <c r="H8" s="416"/>
      <c r="I8" s="416"/>
      <c r="J8" s="416"/>
      <c r="K8" s="416"/>
      <c r="L8" s="416"/>
      <c r="M8" s="416"/>
      <c r="N8" s="416"/>
      <c r="O8" s="416"/>
      <c r="P8" s="416"/>
      <c r="Q8" s="416"/>
      <c r="R8" s="416"/>
      <c r="S8" s="416"/>
      <c r="T8" s="416"/>
      <c r="U8" s="416"/>
      <c r="V8" s="417"/>
    </row>
    <row r="9" spans="1:22" ht="12.75" customHeight="1" x14ac:dyDescent="0.25">
      <c r="A9" s="419"/>
      <c r="B9" s="351"/>
      <c r="C9" s="351"/>
      <c r="D9" s="351"/>
      <c r="E9" s="351"/>
      <c r="F9" s="351"/>
      <c r="G9" s="351"/>
      <c r="H9" s="351"/>
      <c r="I9" s="351"/>
      <c r="J9" s="351"/>
      <c r="K9" s="351"/>
      <c r="L9" s="351"/>
      <c r="M9" s="351"/>
      <c r="N9" s="351"/>
      <c r="O9" s="351"/>
      <c r="P9" s="351"/>
      <c r="Q9" s="351"/>
      <c r="R9" s="351"/>
      <c r="S9" s="351"/>
      <c r="T9" s="351"/>
      <c r="U9" s="351"/>
      <c r="V9" s="420"/>
    </row>
    <row r="10" spans="1:22" s="424" customFormat="1" ht="15.9" customHeight="1" x14ac:dyDescent="0.4">
      <c r="A10" s="421" t="s">
        <v>5</v>
      </c>
      <c r="B10" s="422"/>
      <c r="C10" s="422"/>
      <c r="D10" s="422"/>
      <c r="E10" s="422"/>
      <c r="F10" s="422"/>
      <c r="G10" s="422"/>
      <c r="H10" s="422"/>
      <c r="I10" s="422"/>
      <c r="J10" s="423"/>
      <c r="K10" s="423"/>
      <c r="L10" s="423"/>
      <c r="M10" s="423"/>
      <c r="N10" s="423"/>
      <c r="O10" s="423"/>
      <c r="P10" s="423"/>
      <c r="Q10" s="423"/>
      <c r="R10" s="423"/>
      <c r="S10" s="423"/>
      <c r="T10" s="423"/>
      <c r="U10" s="423"/>
      <c r="V10" s="334" t="s">
        <v>201</v>
      </c>
    </row>
    <row r="11" spans="1:22" s="427" customFormat="1" ht="15" customHeight="1" x14ac:dyDescent="0.25">
      <c r="A11" s="425">
        <v>2</v>
      </c>
      <c r="B11" s="351" t="s">
        <v>6</v>
      </c>
      <c r="C11" s="351"/>
      <c r="D11" s="351"/>
      <c r="E11" s="351"/>
      <c r="F11" s="351"/>
      <c r="G11" s="351"/>
      <c r="H11" s="351"/>
      <c r="I11" s="351"/>
      <c r="J11" s="426"/>
      <c r="K11" s="426"/>
      <c r="L11" s="426"/>
      <c r="M11" s="426"/>
      <c r="N11" s="426"/>
      <c r="O11" s="426"/>
      <c r="P11" s="426"/>
      <c r="Q11" s="426"/>
      <c r="R11" s="426"/>
      <c r="S11" s="426"/>
      <c r="T11" s="335"/>
      <c r="U11" s="426"/>
      <c r="V11" s="336"/>
    </row>
    <row r="12" spans="1:22" s="427" customFormat="1" ht="15" customHeight="1" x14ac:dyDescent="0.25">
      <c r="A12" s="425">
        <v>2.0099999999999998</v>
      </c>
      <c r="B12" s="351" t="s">
        <v>7</v>
      </c>
      <c r="C12" s="351"/>
      <c r="D12" s="351"/>
      <c r="E12" s="351"/>
      <c r="F12" s="351"/>
      <c r="G12" s="351"/>
      <c r="H12" s="351"/>
      <c r="I12" s="351"/>
      <c r="J12" s="426"/>
      <c r="K12" s="426"/>
      <c r="L12" s="426"/>
      <c r="M12" s="428"/>
      <c r="N12" s="428"/>
      <c r="O12" s="429" t="s">
        <v>8</v>
      </c>
      <c r="P12" s="426"/>
      <c r="Q12" s="426"/>
      <c r="R12" s="426"/>
      <c r="S12" s="426"/>
      <c r="T12" s="426"/>
      <c r="U12" s="430"/>
      <c r="V12" s="618">
        <f>+'Exhibit 6-Schedule B'!G37</f>
        <v>0</v>
      </c>
    </row>
    <row r="13" spans="1:22" s="427" customFormat="1" ht="15" customHeight="1" x14ac:dyDescent="0.25">
      <c r="A13" s="425">
        <v>2.02</v>
      </c>
      <c r="B13" s="351" t="s">
        <v>10</v>
      </c>
      <c r="C13" s="351"/>
      <c r="D13" s="351"/>
      <c r="E13" s="351"/>
      <c r="F13" s="351"/>
      <c r="G13" s="351"/>
      <c r="H13" s="351"/>
      <c r="I13" s="351"/>
      <c r="J13" s="426"/>
      <c r="K13" s="426"/>
      <c r="L13" s="426"/>
      <c r="M13" s="428"/>
      <c r="N13" s="428"/>
      <c r="O13" s="431"/>
      <c r="P13" s="426"/>
      <c r="Q13" s="426"/>
      <c r="R13" s="426"/>
      <c r="S13" s="426"/>
      <c r="T13" s="335"/>
      <c r="U13" s="426"/>
      <c r="V13" s="619"/>
    </row>
    <row r="14" spans="1:22" s="427" customFormat="1" ht="15" customHeight="1" x14ac:dyDescent="0.25">
      <c r="A14" s="425">
        <v>2.0299999999999998</v>
      </c>
      <c r="B14" s="351" t="s">
        <v>11</v>
      </c>
      <c r="C14" s="351"/>
      <c r="D14" s="351"/>
      <c r="E14" s="351"/>
      <c r="F14" s="351"/>
      <c r="G14" s="351"/>
      <c r="H14" s="351"/>
      <c r="I14" s="351"/>
      <c r="J14" s="426"/>
      <c r="K14" s="426"/>
      <c r="L14" s="426"/>
      <c r="M14" s="428"/>
      <c r="N14" s="428"/>
      <c r="O14" s="429" t="s">
        <v>8</v>
      </c>
      <c r="P14" s="426"/>
      <c r="Q14" s="426"/>
      <c r="R14" s="426"/>
      <c r="S14" s="426"/>
      <c r="T14" s="426"/>
      <c r="U14" s="430"/>
      <c r="V14" s="618">
        <f>+'Exhibit 6-Schedule B'!G63</f>
        <v>0</v>
      </c>
    </row>
    <row r="15" spans="1:22" s="427" customFormat="1" ht="15" customHeight="1" x14ac:dyDescent="0.25">
      <c r="A15" s="425">
        <v>2.04</v>
      </c>
      <c r="B15" s="351" t="s">
        <v>12</v>
      </c>
      <c r="C15" s="351"/>
      <c r="D15" s="351"/>
      <c r="E15" s="351"/>
      <c r="F15" s="351"/>
      <c r="G15" s="351"/>
      <c r="H15" s="351"/>
      <c r="I15" s="351"/>
      <c r="J15" s="351"/>
      <c r="K15" s="351"/>
      <c r="L15" s="351"/>
      <c r="M15" s="428"/>
      <c r="N15" s="428"/>
      <c r="O15" s="432"/>
      <c r="P15" s="351"/>
      <c r="Q15" s="351"/>
      <c r="R15" s="351"/>
      <c r="S15" s="351"/>
      <c r="T15" s="335"/>
      <c r="U15" s="351"/>
      <c r="V15" s="620"/>
    </row>
    <row r="16" spans="1:22" s="427" customFormat="1" ht="15" customHeight="1" x14ac:dyDescent="0.25">
      <c r="A16" s="425">
        <v>2.0499999999999998</v>
      </c>
      <c r="B16" s="351" t="s">
        <v>13</v>
      </c>
      <c r="C16" s="351"/>
      <c r="D16" s="351"/>
      <c r="E16" s="351"/>
      <c r="F16" s="351"/>
      <c r="G16" s="351"/>
      <c r="H16" s="351"/>
      <c r="I16" s="351"/>
      <c r="J16" s="351"/>
      <c r="K16" s="351"/>
      <c r="L16" s="351"/>
      <c r="M16" s="428"/>
      <c r="N16" s="428"/>
      <c r="O16" s="429" t="s">
        <v>8</v>
      </c>
      <c r="P16" s="351"/>
      <c r="Q16" s="351"/>
      <c r="R16" s="351"/>
      <c r="S16" s="351"/>
      <c r="T16" s="351"/>
      <c r="U16" s="430"/>
      <c r="V16" s="618">
        <f>+'Exhibit 6-Schedule B'!G89</f>
        <v>0</v>
      </c>
    </row>
    <row r="17" spans="1:22" s="427" customFormat="1" ht="15" customHeight="1" x14ac:dyDescent="0.25">
      <c r="A17" s="425">
        <v>2.06</v>
      </c>
      <c r="B17" s="351" t="s">
        <v>14</v>
      </c>
      <c r="C17" s="351"/>
      <c r="D17" s="351"/>
      <c r="E17" s="351"/>
      <c r="F17" s="351"/>
      <c r="G17" s="351"/>
      <c r="H17" s="351"/>
      <c r="I17" s="351"/>
      <c r="J17" s="351"/>
      <c r="K17" s="351"/>
      <c r="L17" s="351"/>
      <c r="M17" s="428"/>
      <c r="N17" s="428"/>
      <c r="O17" s="432"/>
      <c r="P17" s="351"/>
      <c r="Q17" s="351"/>
      <c r="R17" s="351"/>
      <c r="S17" s="351"/>
      <c r="T17" s="335"/>
      <c r="U17" s="351"/>
      <c r="V17" s="620"/>
    </row>
    <row r="18" spans="1:22" s="427" customFormat="1" ht="15" customHeight="1" x14ac:dyDescent="0.25">
      <c r="A18" s="425">
        <v>2.0699999999999998</v>
      </c>
      <c r="B18" s="351" t="s">
        <v>15</v>
      </c>
      <c r="C18" s="351"/>
      <c r="D18" s="351"/>
      <c r="E18" s="351"/>
      <c r="F18" s="351"/>
      <c r="G18" s="351"/>
      <c r="H18" s="351"/>
      <c r="I18" s="351"/>
      <c r="J18" s="351"/>
      <c r="K18" s="351"/>
      <c r="L18" s="351"/>
      <c r="M18" s="428"/>
      <c r="N18" s="428"/>
      <c r="O18" s="429" t="s">
        <v>8</v>
      </c>
      <c r="P18" s="351"/>
      <c r="Q18" s="351"/>
      <c r="R18" s="351"/>
      <c r="S18" s="351"/>
      <c r="T18" s="351"/>
      <c r="U18" s="430"/>
      <c r="V18" s="618">
        <f>+'Exhibit 6-Schedule B'!G115</f>
        <v>0</v>
      </c>
    </row>
    <row r="19" spans="1:22" s="427" customFormat="1" ht="15" customHeight="1" x14ac:dyDescent="0.25">
      <c r="A19" s="425">
        <v>2.08</v>
      </c>
      <c r="B19" s="351" t="s">
        <v>16</v>
      </c>
      <c r="C19" s="351"/>
      <c r="D19" s="351"/>
      <c r="E19" s="351"/>
      <c r="F19" s="351"/>
      <c r="G19" s="351"/>
      <c r="H19" s="351"/>
      <c r="I19" s="351"/>
      <c r="J19" s="351"/>
      <c r="K19" s="351"/>
      <c r="L19" s="351"/>
      <c r="M19" s="428"/>
      <c r="N19" s="428"/>
      <c r="O19" s="432"/>
      <c r="P19" s="351"/>
      <c r="Q19" s="351"/>
      <c r="R19" s="351"/>
      <c r="S19" s="351"/>
      <c r="T19" s="335"/>
      <c r="U19" s="351"/>
      <c r="V19" s="620"/>
    </row>
    <row r="20" spans="1:22" s="427" customFormat="1" ht="15" customHeight="1" x14ac:dyDescent="0.25">
      <c r="A20" s="425">
        <v>2.09</v>
      </c>
      <c r="B20" s="351" t="s">
        <v>17</v>
      </c>
      <c r="C20" s="351"/>
      <c r="D20" s="351"/>
      <c r="E20" s="351"/>
      <c r="F20" s="351"/>
      <c r="G20" s="351"/>
      <c r="H20" s="351"/>
      <c r="I20" s="351"/>
      <c r="J20" s="351"/>
      <c r="K20" s="351"/>
      <c r="L20" s="351"/>
      <c r="M20" s="428"/>
      <c r="N20" s="428"/>
      <c r="O20" s="429" t="s">
        <v>8</v>
      </c>
      <c r="P20" s="351"/>
      <c r="Q20" s="351"/>
      <c r="R20" s="351"/>
      <c r="S20" s="351"/>
      <c r="T20" s="433"/>
      <c r="U20" s="430"/>
      <c r="V20" s="618">
        <f>+'Exhibit 6-Schedule B'!G141</f>
        <v>0</v>
      </c>
    </row>
    <row r="21" spans="1:22" s="427" customFormat="1" ht="15" customHeight="1" x14ac:dyDescent="0.25">
      <c r="A21" s="425">
        <v>2.1</v>
      </c>
      <c r="B21" s="351" t="s">
        <v>18</v>
      </c>
      <c r="C21" s="351"/>
      <c r="D21" s="351"/>
      <c r="E21" s="351"/>
      <c r="F21" s="351"/>
      <c r="G21" s="351"/>
      <c r="H21" s="351"/>
      <c r="I21" s="351"/>
      <c r="J21" s="351"/>
      <c r="K21" s="351"/>
      <c r="L21" s="351"/>
      <c r="M21" s="428"/>
      <c r="N21" s="428"/>
      <c r="O21" s="432"/>
      <c r="P21" s="351"/>
      <c r="Q21" s="351"/>
      <c r="R21" s="351"/>
      <c r="S21" s="351"/>
      <c r="T21" s="335"/>
      <c r="U21" s="351"/>
      <c r="V21" s="620"/>
    </row>
    <row r="22" spans="1:22" s="427" customFormat="1" ht="15" customHeight="1" x14ac:dyDescent="0.25">
      <c r="A22" s="425">
        <v>2.11</v>
      </c>
      <c r="B22" s="351" t="s">
        <v>19</v>
      </c>
      <c r="C22" s="351"/>
      <c r="D22" s="351"/>
      <c r="E22" s="351"/>
      <c r="F22" s="351"/>
      <c r="G22" s="351"/>
      <c r="H22" s="351"/>
      <c r="I22" s="351"/>
      <c r="J22" s="351"/>
      <c r="K22" s="351"/>
      <c r="L22" s="351"/>
      <c r="M22" s="428"/>
      <c r="N22" s="428"/>
      <c r="O22" s="429" t="s">
        <v>8</v>
      </c>
      <c r="P22" s="351"/>
      <c r="Q22" s="351"/>
      <c r="R22" s="351"/>
      <c r="S22" s="351"/>
      <c r="T22" s="433"/>
      <c r="U22" s="430"/>
      <c r="V22" s="618">
        <f>+'Exhibit 6-Schedule B'!G167</f>
        <v>0</v>
      </c>
    </row>
    <row r="23" spans="1:22" s="427" customFormat="1" ht="15" customHeight="1" x14ac:dyDescent="0.25">
      <c r="A23" s="425">
        <v>2.12</v>
      </c>
      <c r="B23" s="351" t="s">
        <v>20</v>
      </c>
      <c r="C23" s="351"/>
      <c r="D23" s="351"/>
      <c r="E23" s="351"/>
      <c r="F23" s="351"/>
      <c r="G23" s="351"/>
      <c r="H23" s="351"/>
      <c r="I23" s="351"/>
      <c r="J23" s="351"/>
      <c r="K23" s="351"/>
      <c r="L23" s="351"/>
      <c r="M23" s="428"/>
      <c r="N23" s="428"/>
      <c r="O23" s="432"/>
      <c r="P23" s="351"/>
      <c r="Q23" s="351"/>
      <c r="R23" s="351"/>
      <c r="S23" s="351"/>
      <c r="T23" s="335"/>
      <c r="U23" s="351"/>
      <c r="V23" s="620"/>
    </row>
    <row r="24" spans="1:22" s="427" customFormat="1" ht="15" customHeight="1" x14ac:dyDescent="0.25">
      <c r="A24" s="425">
        <v>2.13</v>
      </c>
      <c r="B24" s="351" t="s">
        <v>21</v>
      </c>
      <c r="C24" s="351"/>
      <c r="D24" s="351"/>
      <c r="E24" s="351"/>
      <c r="F24" s="351"/>
      <c r="G24" s="351"/>
      <c r="H24" s="351"/>
      <c r="I24" s="351"/>
      <c r="J24" s="351"/>
      <c r="K24" s="351"/>
      <c r="L24" s="351"/>
      <c r="M24" s="428"/>
      <c r="N24" s="428"/>
      <c r="O24" s="429" t="s">
        <v>8</v>
      </c>
      <c r="P24" s="351"/>
      <c r="Q24" s="351"/>
      <c r="R24" s="351"/>
      <c r="S24" s="351"/>
      <c r="T24" s="433"/>
      <c r="U24" s="430"/>
      <c r="V24" s="618">
        <f>+'Exhibit 6-Schedule B'!G193</f>
        <v>0</v>
      </c>
    </row>
    <row r="25" spans="1:22" s="427" customFormat="1" ht="15" customHeight="1" x14ac:dyDescent="0.25">
      <c r="A25" s="425">
        <v>2.14</v>
      </c>
      <c r="B25" s="351" t="s">
        <v>22</v>
      </c>
      <c r="C25" s="351"/>
      <c r="D25" s="351"/>
      <c r="E25" s="351"/>
      <c r="F25" s="351"/>
      <c r="G25" s="351"/>
      <c r="H25" s="351"/>
      <c r="I25" s="351"/>
      <c r="J25" s="351"/>
      <c r="K25" s="351"/>
      <c r="L25" s="351"/>
      <c r="M25" s="428"/>
      <c r="N25" s="428"/>
      <c r="O25" s="432"/>
      <c r="P25" s="351"/>
      <c r="Q25" s="351"/>
      <c r="R25" s="351"/>
      <c r="S25" s="351"/>
      <c r="T25" s="335"/>
      <c r="U25" s="351"/>
      <c r="V25" s="620"/>
    </row>
    <row r="26" spans="1:22" s="427" customFormat="1" ht="15" customHeight="1" x14ac:dyDescent="0.25">
      <c r="A26" s="425">
        <v>2.15</v>
      </c>
      <c r="B26" s="351" t="s">
        <v>23</v>
      </c>
      <c r="C26" s="351"/>
      <c r="D26" s="351"/>
      <c r="E26" s="351"/>
      <c r="F26" s="351"/>
      <c r="G26" s="351"/>
      <c r="H26" s="351"/>
      <c r="I26" s="351"/>
      <c r="J26" s="351"/>
      <c r="K26" s="351"/>
      <c r="L26" s="351"/>
      <c r="M26" s="428"/>
      <c r="N26" s="428"/>
      <c r="O26" s="429" t="s">
        <v>8</v>
      </c>
      <c r="P26" s="351"/>
      <c r="Q26" s="351"/>
      <c r="R26" s="351"/>
      <c r="S26" s="351"/>
      <c r="T26" s="351"/>
      <c r="U26" s="430"/>
      <c r="V26" s="618">
        <f>+'Exhibit 6-Schedule B'!G219</f>
        <v>0</v>
      </c>
    </row>
    <row r="27" spans="1:22" s="427" customFormat="1" ht="15" customHeight="1" x14ac:dyDescent="0.25">
      <c r="A27" s="425">
        <v>2.16</v>
      </c>
      <c r="B27" s="351" t="s">
        <v>24</v>
      </c>
      <c r="C27" s="351"/>
      <c r="D27" s="351"/>
      <c r="E27" s="351"/>
      <c r="F27" s="351"/>
      <c r="G27" s="351"/>
      <c r="H27" s="351"/>
      <c r="I27" s="351"/>
      <c r="J27" s="351"/>
      <c r="K27" s="351"/>
      <c r="L27" s="351"/>
      <c r="M27" s="428"/>
      <c r="N27" s="428"/>
      <c r="O27" s="432"/>
      <c r="P27" s="351"/>
      <c r="Q27" s="351"/>
      <c r="R27" s="351"/>
      <c r="S27" s="351"/>
      <c r="T27" s="335"/>
      <c r="U27" s="351"/>
      <c r="V27" s="620"/>
    </row>
    <row r="28" spans="1:22" s="427" customFormat="1" ht="15" customHeight="1" x14ac:dyDescent="0.25">
      <c r="A28" s="425">
        <v>2.17</v>
      </c>
      <c r="B28" s="351" t="s">
        <v>25</v>
      </c>
      <c r="C28" s="351"/>
      <c r="D28" s="351"/>
      <c r="E28" s="351"/>
      <c r="F28" s="351"/>
      <c r="G28" s="351"/>
      <c r="H28" s="351"/>
      <c r="I28" s="351"/>
      <c r="J28" s="351"/>
      <c r="K28" s="351"/>
      <c r="L28" s="351"/>
      <c r="M28" s="428"/>
      <c r="N28" s="428"/>
      <c r="O28" s="429" t="s">
        <v>8</v>
      </c>
      <c r="P28" s="351"/>
      <c r="Q28" s="351"/>
      <c r="R28" s="351"/>
      <c r="S28" s="351"/>
      <c r="T28" s="351"/>
      <c r="U28" s="430"/>
      <c r="V28" s="618">
        <f>+'Exhibit 6-Schedule B'!G245</f>
        <v>0</v>
      </c>
    </row>
    <row r="29" spans="1:22" s="427" customFormat="1" ht="15" customHeight="1" x14ac:dyDescent="0.25">
      <c r="A29" s="425">
        <v>2.1800000000000002</v>
      </c>
      <c r="B29" s="351" t="s">
        <v>26</v>
      </c>
      <c r="C29" s="351"/>
      <c r="D29" s="351"/>
      <c r="E29" s="351"/>
      <c r="F29" s="351"/>
      <c r="G29" s="351"/>
      <c r="H29" s="351"/>
      <c r="I29" s="351"/>
      <c r="J29" s="351"/>
      <c r="K29" s="351"/>
      <c r="L29" s="351"/>
      <c r="M29" s="428"/>
      <c r="N29" s="428"/>
      <c r="O29" s="432"/>
      <c r="P29" s="351"/>
      <c r="Q29" s="351"/>
      <c r="R29" s="351"/>
      <c r="S29" s="351"/>
      <c r="T29" s="335"/>
      <c r="U29" s="351"/>
      <c r="V29" s="620"/>
    </row>
    <row r="30" spans="1:22" s="427" customFormat="1" ht="15" customHeight="1" x14ac:dyDescent="0.25">
      <c r="A30" s="425">
        <v>2.19</v>
      </c>
      <c r="B30" s="351" t="s">
        <v>27</v>
      </c>
      <c r="C30" s="351"/>
      <c r="D30" s="351"/>
      <c r="E30" s="351"/>
      <c r="F30" s="351"/>
      <c r="G30" s="351"/>
      <c r="H30" s="351"/>
      <c r="I30" s="351"/>
      <c r="J30" s="351"/>
      <c r="K30" s="351"/>
      <c r="L30" s="351"/>
      <c r="M30" s="428"/>
      <c r="N30" s="428"/>
      <c r="O30" s="429" t="s">
        <v>8</v>
      </c>
      <c r="P30" s="351"/>
      <c r="Q30" s="351"/>
      <c r="R30" s="351"/>
      <c r="S30" s="351"/>
      <c r="T30" s="351"/>
      <c r="U30" s="430"/>
      <c r="V30" s="618">
        <f>+'Exhibit 6-Schedule B'!G271</f>
        <v>0</v>
      </c>
    </row>
    <row r="31" spans="1:22" s="427" customFormat="1" ht="15" customHeight="1" x14ac:dyDescent="0.25">
      <c r="A31" s="425">
        <v>2.2000000000000002</v>
      </c>
      <c r="B31" s="351" t="s">
        <v>28</v>
      </c>
      <c r="C31" s="351"/>
      <c r="D31" s="351"/>
      <c r="E31" s="351"/>
      <c r="F31" s="351"/>
      <c r="G31" s="351"/>
      <c r="H31" s="351"/>
      <c r="I31" s="351"/>
      <c r="J31" s="351"/>
      <c r="K31" s="351"/>
      <c r="L31" s="351"/>
      <c r="M31" s="428"/>
      <c r="N31" s="428"/>
      <c r="O31" s="432"/>
      <c r="P31" s="351"/>
      <c r="Q31" s="351"/>
      <c r="R31" s="351"/>
      <c r="S31" s="351"/>
      <c r="T31" s="338"/>
      <c r="U31" s="351"/>
      <c r="V31" s="619"/>
    </row>
    <row r="32" spans="1:22" s="427" customFormat="1" ht="15" customHeight="1" x14ac:dyDescent="0.25">
      <c r="A32" s="425">
        <v>2.21</v>
      </c>
      <c r="B32" s="351" t="s">
        <v>29</v>
      </c>
      <c r="C32" s="351"/>
      <c r="D32" s="351"/>
      <c r="E32" s="351"/>
      <c r="F32" s="351"/>
      <c r="G32" s="351"/>
      <c r="H32" s="351"/>
      <c r="I32" s="351"/>
      <c r="J32" s="351"/>
      <c r="K32" s="351"/>
      <c r="L32" s="351"/>
      <c r="M32" s="428"/>
      <c r="N32" s="428"/>
      <c r="O32" s="429" t="s">
        <v>8</v>
      </c>
      <c r="P32" s="351"/>
      <c r="Q32" s="351"/>
      <c r="R32" s="351"/>
      <c r="S32" s="351"/>
      <c r="T32" s="351"/>
      <c r="U32" s="430"/>
      <c r="V32" s="618">
        <f>+'Exhibit 6-Schedule B'!G297+'Exhibit 6-Schedule B'!H297</f>
        <v>0</v>
      </c>
    </row>
    <row r="33" spans="1:22" s="427" customFormat="1" ht="15" customHeight="1" x14ac:dyDescent="0.25">
      <c r="A33" s="425">
        <v>2.2200000000000002</v>
      </c>
      <c r="B33" s="351" t="s">
        <v>30</v>
      </c>
      <c r="C33" s="351"/>
      <c r="D33" s="351"/>
      <c r="E33" s="351"/>
      <c r="F33" s="351"/>
      <c r="G33" s="351"/>
      <c r="H33" s="434" t="s">
        <v>31</v>
      </c>
      <c r="I33" s="351"/>
      <c r="J33" s="426"/>
      <c r="K33" s="426"/>
      <c r="L33" s="426"/>
      <c r="M33" s="428"/>
      <c r="N33" s="428"/>
      <c r="O33" s="429" t="s">
        <v>8</v>
      </c>
      <c r="P33" s="426"/>
      <c r="Q33" s="426"/>
      <c r="R33" s="426"/>
      <c r="S33" s="426"/>
      <c r="T33" s="426"/>
      <c r="U33" s="430"/>
      <c r="V33" s="618">
        <f>+'Exhibit 6-Schedule B'!I299</f>
        <v>0</v>
      </c>
    </row>
    <row r="34" spans="1:22" s="427" customFormat="1" ht="15" customHeight="1" x14ac:dyDescent="0.25">
      <c r="A34" s="425">
        <v>2.23</v>
      </c>
      <c r="B34" s="351" t="s">
        <v>32</v>
      </c>
      <c r="C34" s="351"/>
      <c r="D34" s="351"/>
      <c r="E34" s="351"/>
      <c r="F34" s="351"/>
      <c r="G34" s="351"/>
      <c r="H34" s="351"/>
      <c r="I34" s="351"/>
      <c r="J34" s="426"/>
      <c r="K34" s="426"/>
      <c r="L34" s="426"/>
      <c r="M34" s="428"/>
      <c r="N34" s="428"/>
      <c r="O34" s="429" t="s">
        <v>8</v>
      </c>
      <c r="P34" s="426"/>
      <c r="Q34" s="426"/>
      <c r="R34" s="426"/>
      <c r="S34" s="426"/>
      <c r="T34" s="426"/>
      <c r="U34" s="430"/>
      <c r="V34" s="618">
        <f>+'Exhibit 6-Schedule B'!J299</f>
        <v>0</v>
      </c>
    </row>
    <row r="35" spans="1:22" s="427" customFormat="1" ht="15" customHeight="1" x14ac:dyDescent="0.25">
      <c r="A35" s="425">
        <v>2.2399999999999949</v>
      </c>
      <c r="B35" s="351" t="s">
        <v>33</v>
      </c>
      <c r="C35" s="351"/>
      <c r="D35" s="351"/>
      <c r="E35" s="351"/>
      <c r="F35" s="351"/>
      <c r="G35" s="351"/>
      <c r="H35" s="351"/>
      <c r="I35" s="351"/>
      <c r="J35" s="426"/>
      <c r="K35" s="426"/>
      <c r="L35" s="426"/>
      <c r="M35" s="428"/>
      <c r="N35" s="428"/>
      <c r="O35" s="429" t="s">
        <v>8</v>
      </c>
      <c r="P35" s="426"/>
      <c r="Q35" s="426"/>
      <c r="R35" s="426"/>
      <c r="S35" s="426"/>
      <c r="T35" s="426"/>
      <c r="U35" s="430"/>
      <c r="V35" s="618">
        <f>+'Exhibit 6-Schedule B'!K299</f>
        <v>0</v>
      </c>
    </row>
    <row r="36" spans="1:22" s="427" customFormat="1" ht="15" customHeight="1" x14ac:dyDescent="0.25">
      <c r="A36" s="425">
        <v>2.2499999999999947</v>
      </c>
      <c r="B36" s="351" t="s">
        <v>34</v>
      </c>
      <c r="C36" s="351"/>
      <c r="D36" s="351"/>
      <c r="E36" s="351"/>
      <c r="F36" s="351"/>
      <c r="G36" s="351"/>
      <c r="H36" s="351"/>
      <c r="I36" s="351"/>
      <c r="J36" s="426"/>
      <c r="K36" s="426"/>
      <c r="L36" s="426"/>
      <c r="M36" s="428"/>
      <c r="N36" s="428"/>
      <c r="O36" s="429" t="s">
        <v>8</v>
      </c>
      <c r="P36" s="426"/>
      <c r="Q36" s="426"/>
      <c r="R36" s="426"/>
      <c r="S36" s="426"/>
      <c r="T36" s="426"/>
      <c r="U36" s="430"/>
      <c r="V36" s="618">
        <f>+'Exhibit 6-Schedule B'!L299</f>
        <v>0</v>
      </c>
    </row>
    <row r="37" spans="1:22" s="427" customFormat="1" ht="15" customHeight="1" x14ac:dyDescent="0.25">
      <c r="A37" s="425">
        <v>2.2599999999999945</v>
      </c>
      <c r="B37" s="351" t="s">
        <v>35</v>
      </c>
      <c r="C37" s="351"/>
      <c r="D37" s="351"/>
      <c r="E37" s="351"/>
      <c r="F37" s="351"/>
      <c r="G37" s="351"/>
      <c r="H37" s="351"/>
      <c r="I37" s="351"/>
      <c r="J37" s="426"/>
      <c r="K37" s="426"/>
      <c r="L37" s="426"/>
      <c r="M37" s="426"/>
      <c r="N37" s="426"/>
      <c r="O37" s="426"/>
      <c r="P37" s="351"/>
      <c r="Q37" s="426"/>
      <c r="R37" s="426"/>
      <c r="S37" s="426"/>
      <c r="T37" s="426"/>
      <c r="U37" s="430"/>
      <c r="V37" s="190">
        <v>0</v>
      </c>
    </row>
    <row r="38" spans="1:22" s="427" customFormat="1" ht="15" customHeight="1" x14ac:dyDescent="0.25">
      <c r="A38" s="425">
        <v>2.2699999999999942</v>
      </c>
      <c r="B38" s="351" t="s">
        <v>36</v>
      </c>
      <c r="C38" s="351"/>
      <c r="D38" s="351"/>
      <c r="E38" s="351"/>
      <c r="F38" s="351"/>
      <c r="G38" s="351"/>
      <c r="H38" s="351"/>
      <c r="I38" s="351"/>
      <c r="J38" s="351"/>
      <c r="K38" s="351"/>
      <c r="L38" s="351"/>
      <c r="M38" s="351"/>
      <c r="N38" s="351"/>
      <c r="O38" s="351"/>
      <c r="P38" s="351"/>
      <c r="Q38" s="351"/>
      <c r="R38" s="351"/>
      <c r="S38" s="351"/>
      <c r="T38" s="351"/>
      <c r="U38" s="430"/>
      <c r="V38" s="190">
        <v>0</v>
      </c>
    </row>
    <row r="39" spans="1:22" s="427" customFormat="1" ht="15" customHeight="1" x14ac:dyDescent="0.25">
      <c r="A39" s="425">
        <v>2.279999999999994</v>
      </c>
      <c r="B39" s="351" t="s">
        <v>37</v>
      </c>
      <c r="C39" s="351"/>
      <c r="D39" s="351"/>
      <c r="E39" s="351"/>
      <c r="F39" s="351"/>
      <c r="G39" s="351"/>
      <c r="H39" s="351"/>
      <c r="I39" s="351"/>
      <c r="J39" s="351"/>
      <c r="K39" s="351"/>
      <c r="L39" s="351"/>
      <c r="M39" s="351"/>
      <c r="N39" s="351"/>
      <c r="O39" s="351"/>
      <c r="P39" s="351"/>
      <c r="Q39" s="351"/>
      <c r="R39" s="351"/>
      <c r="S39" s="351"/>
      <c r="T39" s="351"/>
      <c r="U39" s="430"/>
      <c r="V39" s="190">
        <v>0</v>
      </c>
    </row>
    <row r="40" spans="1:22" s="427" customFormat="1" ht="6.9" customHeight="1" x14ac:dyDescent="0.25">
      <c r="A40" s="425"/>
      <c r="B40" s="435"/>
      <c r="C40" s="435"/>
      <c r="D40" s="435"/>
      <c r="E40" s="435"/>
      <c r="F40" s="435"/>
      <c r="G40" s="435"/>
      <c r="H40" s="435"/>
      <c r="I40" s="435"/>
      <c r="J40" s="435"/>
      <c r="K40" s="435"/>
      <c r="L40" s="435"/>
      <c r="M40" s="435"/>
      <c r="N40" s="435"/>
      <c r="O40" s="435"/>
      <c r="P40" s="435"/>
      <c r="Q40" s="435"/>
      <c r="R40" s="435"/>
      <c r="S40" s="435"/>
      <c r="T40" s="435"/>
      <c r="U40" s="435"/>
      <c r="V40" s="621"/>
    </row>
    <row r="41" spans="1:22" s="427" customFormat="1" ht="15.9" customHeight="1" thickBot="1" x14ac:dyDescent="0.3">
      <c r="A41" s="425">
        <v>2.2899999999999938</v>
      </c>
      <c r="B41" s="443" t="s">
        <v>258</v>
      </c>
      <c r="C41" s="351"/>
      <c r="D41" s="351"/>
      <c r="E41" s="351"/>
      <c r="F41" s="351"/>
      <c r="G41" s="351"/>
      <c r="H41" s="351"/>
      <c r="I41" s="351"/>
      <c r="J41" s="351"/>
      <c r="K41" s="351"/>
      <c r="L41" s="351"/>
      <c r="M41" s="351"/>
      <c r="N41" s="351"/>
      <c r="O41" s="351"/>
      <c r="P41" s="351"/>
      <c r="Q41" s="351"/>
      <c r="R41" s="351"/>
      <c r="S41" s="351"/>
      <c r="T41" s="351"/>
      <c r="U41" s="430"/>
      <c r="V41" s="622">
        <f>SUM(V12:V39)</f>
        <v>0</v>
      </c>
    </row>
    <row r="42" spans="1:22" s="427" customFormat="1" ht="24.9" customHeight="1" x14ac:dyDescent="0.25">
      <c r="A42" s="421" t="s">
        <v>38</v>
      </c>
      <c r="B42" s="422"/>
      <c r="C42" s="351"/>
      <c r="D42" s="351"/>
      <c r="E42" s="351"/>
      <c r="F42" s="351"/>
      <c r="G42" s="351"/>
      <c r="H42" s="351"/>
      <c r="I42" s="351"/>
      <c r="J42" s="351"/>
      <c r="K42" s="351"/>
      <c r="L42" s="351"/>
      <c r="M42" s="351"/>
      <c r="N42" s="351"/>
      <c r="O42" s="351"/>
      <c r="P42" s="351"/>
      <c r="Q42" s="351"/>
      <c r="R42" s="351"/>
      <c r="S42" s="351"/>
      <c r="T42" s="351"/>
      <c r="U42" s="351"/>
      <c r="V42" s="341"/>
    </row>
    <row r="43" spans="1:22" s="427" customFormat="1" ht="15" customHeight="1" x14ac:dyDescent="0.25">
      <c r="A43" s="425">
        <v>2.2999999999999936</v>
      </c>
      <c r="B43" s="436" t="s">
        <v>220</v>
      </c>
      <c r="C43" s="436"/>
      <c r="D43" s="436"/>
      <c r="E43" s="436"/>
      <c r="F43" s="436"/>
      <c r="G43" s="436"/>
      <c r="H43" s="437"/>
      <c r="I43" s="436"/>
      <c r="J43" s="438"/>
      <c r="K43" s="436"/>
      <c r="L43" s="436"/>
      <c r="M43" s="436"/>
      <c r="N43" s="436"/>
      <c r="O43" s="438" t="s">
        <v>31</v>
      </c>
      <c r="P43" s="436"/>
      <c r="Q43" s="436"/>
      <c r="R43" s="436"/>
      <c r="S43" s="436"/>
      <c r="T43" s="436"/>
      <c r="U43" s="430"/>
      <c r="V43" s="342"/>
    </row>
    <row r="44" spans="1:22" s="427" customFormat="1" ht="15" customHeight="1" x14ac:dyDescent="0.25">
      <c r="A44" s="425" t="s">
        <v>213</v>
      </c>
      <c r="B44" s="439" t="s">
        <v>217</v>
      </c>
      <c r="C44" s="351"/>
      <c r="D44" s="351"/>
      <c r="E44" s="351"/>
      <c r="F44" s="351"/>
      <c r="G44" s="351"/>
      <c r="H44" s="428"/>
      <c r="I44" s="351"/>
      <c r="J44" s="434"/>
      <c r="K44" s="351"/>
      <c r="L44" s="351"/>
      <c r="M44" s="351"/>
      <c r="N44" s="351"/>
      <c r="O44" s="434"/>
      <c r="P44" s="351"/>
      <c r="Q44" s="351"/>
      <c r="R44" s="351"/>
      <c r="S44" s="351"/>
      <c r="T44" s="351"/>
      <c r="U44" s="430" t="s">
        <v>9</v>
      </c>
      <c r="V44" s="343">
        <v>0</v>
      </c>
    </row>
    <row r="45" spans="1:22" s="427" customFormat="1" ht="15" customHeight="1" x14ac:dyDescent="0.25">
      <c r="A45" s="425" t="s">
        <v>212</v>
      </c>
      <c r="B45" s="439" t="s">
        <v>214</v>
      </c>
      <c r="C45" s="351"/>
      <c r="D45" s="351"/>
      <c r="E45" s="351"/>
      <c r="F45" s="351"/>
      <c r="G45" s="351"/>
      <c r="H45" s="428"/>
      <c r="I45" s="351"/>
      <c r="J45" s="434"/>
      <c r="K45" s="351"/>
      <c r="L45" s="351"/>
      <c r="M45" s="351"/>
      <c r="N45" s="351"/>
      <c r="O45" s="434"/>
      <c r="P45" s="351"/>
      <c r="Q45" s="351"/>
      <c r="R45" s="351"/>
      <c r="S45" s="351"/>
      <c r="T45" s="351"/>
      <c r="U45" s="430" t="s">
        <v>9</v>
      </c>
      <c r="V45" s="339">
        <v>0</v>
      </c>
    </row>
    <row r="46" spans="1:22" s="427" customFormat="1" ht="15" customHeight="1" x14ac:dyDescent="0.25">
      <c r="A46" s="425">
        <v>2.3099999999999934</v>
      </c>
      <c r="B46" s="436" t="s">
        <v>221</v>
      </c>
      <c r="C46" s="436"/>
      <c r="D46" s="436"/>
      <c r="E46" s="436"/>
      <c r="F46" s="436"/>
      <c r="G46" s="436"/>
      <c r="H46" s="437"/>
      <c r="I46" s="436"/>
      <c r="J46" s="438"/>
      <c r="K46" s="436"/>
      <c r="L46" s="436"/>
      <c r="M46" s="436"/>
      <c r="N46" s="436"/>
      <c r="O46" s="438" t="s">
        <v>31</v>
      </c>
      <c r="P46" s="436"/>
      <c r="Q46" s="436"/>
      <c r="R46" s="436"/>
      <c r="S46" s="436"/>
      <c r="T46" s="436"/>
      <c r="U46" s="430"/>
      <c r="V46" s="342"/>
    </row>
    <row r="47" spans="1:22" s="427" customFormat="1" ht="15" customHeight="1" x14ac:dyDescent="0.25">
      <c r="A47" s="425" t="s">
        <v>218</v>
      </c>
      <c r="B47" s="439" t="s">
        <v>215</v>
      </c>
      <c r="C47" s="351"/>
      <c r="D47" s="351"/>
      <c r="E47" s="351"/>
      <c r="F47" s="351"/>
      <c r="G47" s="351"/>
      <c r="H47" s="428"/>
      <c r="I47" s="351"/>
      <c r="J47" s="434"/>
      <c r="K47" s="351"/>
      <c r="L47" s="351"/>
      <c r="M47" s="351"/>
      <c r="N47" s="351"/>
      <c r="O47" s="434"/>
      <c r="P47" s="351"/>
      <c r="Q47" s="351"/>
      <c r="R47" s="351"/>
      <c r="S47" s="351"/>
      <c r="T47" s="351"/>
      <c r="U47" s="430" t="s">
        <v>9</v>
      </c>
      <c r="V47" s="339"/>
    </row>
    <row r="48" spans="1:22" s="427" customFormat="1" ht="15" customHeight="1" x14ac:dyDescent="0.25">
      <c r="A48" s="425" t="s">
        <v>219</v>
      </c>
      <c r="B48" s="439" t="s">
        <v>216</v>
      </c>
      <c r="C48" s="351"/>
      <c r="D48" s="351"/>
      <c r="E48" s="351"/>
      <c r="F48" s="351"/>
      <c r="G48" s="351"/>
      <c r="H48" s="428"/>
      <c r="I48" s="351"/>
      <c r="J48" s="434"/>
      <c r="K48" s="351"/>
      <c r="L48" s="351"/>
      <c r="M48" s="351"/>
      <c r="N48" s="351"/>
      <c r="O48" s="434"/>
      <c r="P48" s="351"/>
      <c r="Q48" s="351"/>
      <c r="R48" s="351"/>
      <c r="S48" s="351"/>
      <c r="T48" s="351"/>
      <c r="U48" s="430" t="s">
        <v>9</v>
      </c>
      <c r="V48" s="339"/>
    </row>
    <row r="49" spans="1:22" s="427" customFormat="1" ht="15" customHeight="1" x14ac:dyDescent="0.25">
      <c r="A49" s="425">
        <v>2.3199999999999932</v>
      </c>
      <c r="B49" s="435" t="s">
        <v>39</v>
      </c>
      <c r="C49" s="440"/>
      <c r="D49" s="351"/>
      <c r="E49" s="351"/>
      <c r="F49" s="351"/>
      <c r="G49" s="351"/>
      <c r="H49" s="428"/>
      <c r="I49" s="351"/>
      <c r="J49" s="434"/>
      <c r="K49" s="351"/>
      <c r="L49" s="351"/>
      <c r="M49" s="351"/>
      <c r="N49" s="351"/>
      <c r="O49" s="434" t="s">
        <v>31</v>
      </c>
      <c r="P49" s="351"/>
      <c r="Q49" s="351"/>
      <c r="R49" s="351"/>
      <c r="S49" s="351"/>
      <c r="T49" s="351"/>
      <c r="U49" s="430" t="s">
        <v>9</v>
      </c>
      <c r="V49" s="339"/>
    </row>
    <row r="50" spans="1:22" s="427" customFormat="1" ht="15" customHeight="1" x14ac:dyDescent="0.25">
      <c r="A50" s="425">
        <v>2.329999999999993</v>
      </c>
      <c r="B50" s="351" t="s">
        <v>40</v>
      </c>
      <c r="C50" s="351"/>
      <c r="D50" s="351"/>
      <c r="E50" s="351"/>
      <c r="F50" s="351"/>
      <c r="G50" s="351"/>
      <c r="H50" s="428"/>
      <c r="I50" s="351"/>
      <c r="J50" s="434"/>
      <c r="K50" s="351"/>
      <c r="L50" s="351"/>
      <c r="M50" s="441"/>
      <c r="N50" s="351"/>
      <c r="O50" s="434" t="s">
        <v>31</v>
      </c>
      <c r="P50" s="351"/>
      <c r="Q50" s="351"/>
      <c r="R50" s="351"/>
      <c r="S50" s="351"/>
      <c r="T50" s="351"/>
      <c r="U50" s="430" t="s">
        <v>9</v>
      </c>
      <c r="V50" s="339"/>
    </row>
    <row r="51" spans="1:22" s="427" customFormat="1" ht="6.9" customHeight="1" x14ac:dyDescent="0.25">
      <c r="A51" s="442"/>
      <c r="B51" s="435"/>
      <c r="C51" s="435"/>
      <c r="D51" s="435"/>
      <c r="E51" s="435"/>
      <c r="F51" s="435"/>
      <c r="G51" s="435"/>
      <c r="H51" s="435"/>
      <c r="I51" s="435"/>
      <c r="J51" s="435"/>
      <c r="K51" s="435"/>
      <c r="L51" s="435"/>
      <c r="M51" s="435"/>
      <c r="N51" s="435"/>
      <c r="O51" s="435"/>
      <c r="P51" s="435"/>
      <c r="Q51" s="435"/>
      <c r="R51" s="435"/>
      <c r="S51" s="435"/>
      <c r="T51" s="435"/>
      <c r="U51" s="435"/>
      <c r="V51" s="340"/>
    </row>
    <row r="52" spans="1:22" s="427" customFormat="1" ht="15.9" customHeight="1" thickBot="1" x14ac:dyDescent="0.3">
      <c r="A52" s="425">
        <v>2.3399999999999928</v>
      </c>
      <c r="B52" s="443" t="s">
        <v>235</v>
      </c>
      <c r="C52" s="351"/>
      <c r="D52" s="351"/>
      <c r="E52" s="351"/>
      <c r="F52" s="351"/>
      <c r="G52" s="351"/>
      <c r="H52" s="351"/>
      <c r="I52" s="351"/>
      <c r="J52" s="351"/>
      <c r="K52" s="351"/>
      <c r="L52" s="351"/>
      <c r="M52" s="351"/>
      <c r="N52" s="351"/>
      <c r="O52" s="351"/>
      <c r="P52" s="351"/>
      <c r="Q52" s="351"/>
      <c r="R52" s="351"/>
      <c r="S52" s="351"/>
      <c r="T52" s="351"/>
      <c r="U52" s="430" t="s">
        <v>9</v>
      </c>
      <c r="V52" s="344">
        <f>+V44+V45+V47+V48+V49+V50</f>
        <v>0</v>
      </c>
    </row>
    <row r="53" spans="1:22" s="427" customFormat="1" ht="6.9" customHeight="1" x14ac:dyDescent="0.25">
      <c r="A53" s="442"/>
      <c r="B53" s="351"/>
      <c r="C53" s="351"/>
      <c r="D53" s="351"/>
      <c r="E53" s="351"/>
      <c r="F53" s="351"/>
      <c r="G53" s="351"/>
      <c r="H53" s="351"/>
      <c r="I53" s="351"/>
      <c r="J53" s="351"/>
      <c r="K53" s="351"/>
      <c r="L53" s="351"/>
      <c r="M53" s="351"/>
      <c r="N53" s="351"/>
      <c r="O53" s="351"/>
      <c r="P53" s="351"/>
      <c r="Q53" s="351"/>
      <c r="R53" s="351"/>
      <c r="S53" s="351"/>
      <c r="T53" s="351"/>
      <c r="U53" s="351"/>
      <c r="V53" s="341" t="s">
        <v>181</v>
      </c>
    </row>
    <row r="54" spans="1:22" s="427" customFormat="1" ht="15.9" customHeight="1" x14ac:dyDescent="0.25">
      <c r="A54" s="425">
        <v>2.3499999999999925</v>
      </c>
      <c r="B54" s="351" t="s">
        <v>41</v>
      </c>
      <c r="C54" s="351"/>
      <c r="D54" s="351"/>
      <c r="E54" s="351"/>
      <c r="F54" s="351"/>
      <c r="G54" s="351"/>
      <c r="H54" s="351"/>
      <c r="I54" s="351"/>
      <c r="J54" s="351"/>
      <c r="K54" s="351"/>
      <c r="L54" s="351"/>
      <c r="M54" s="351"/>
      <c r="N54" s="351"/>
      <c r="O54" s="351"/>
      <c r="P54" s="351"/>
      <c r="Q54" s="351"/>
      <c r="R54" s="351"/>
      <c r="S54" s="351"/>
      <c r="T54" s="351"/>
      <c r="U54" s="430" t="s">
        <v>9</v>
      </c>
      <c r="V54" s="345">
        <f>+V41+V52</f>
        <v>0</v>
      </c>
    </row>
    <row r="55" spans="1:22" s="427" customFormat="1" ht="24.9" customHeight="1" x14ac:dyDescent="0.25">
      <c r="A55" s="421" t="s">
        <v>42</v>
      </c>
      <c r="B55" s="351"/>
      <c r="C55" s="351"/>
      <c r="D55" s="351"/>
      <c r="E55" s="351"/>
      <c r="F55" s="351"/>
      <c r="G55" s="351"/>
      <c r="H55" s="351"/>
      <c r="I55" s="351"/>
      <c r="J55" s="351"/>
      <c r="K55" s="351"/>
      <c r="L55" s="351"/>
      <c r="M55" s="351"/>
      <c r="N55" s="351"/>
      <c r="O55" s="351"/>
      <c r="P55" s="351"/>
      <c r="Q55" s="351"/>
      <c r="R55" s="351"/>
      <c r="S55" s="351"/>
      <c r="T55" s="351"/>
      <c r="U55" s="351"/>
      <c r="V55" s="341"/>
    </row>
    <row r="56" spans="1:22" s="427" customFormat="1" ht="15" x14ac:dyDescent="0.25">
      <c r="A56" s="444">
        <v>2.3599999999999923</v>
      </c>
      <c r="B56" s="691" t="s">
        <v>252</v>
      </c>
      <c r="C56" s="692"/>
      <c r="D56" s="692"/>
      <c r="E56" s="692"/>
      <c r="F56" s="692"/>
      <c r="G56" s="692"/>
      <c r="H56" s="692"/>
      <c r="I56" s="692"/>
      <c r="J56" s="692"/>
      <c r="K56" s="692"/>
      <c r="L56" s="692"/>
      <c r="M56" s="692"/>
      <c r="N56" s="692"/>
      <c r="O56" s="429" t="s">
        <v>277</v>
      </c>
      <c r="P56" s="351"/>
      <c r="Q56" s="351"/>
      <c r="R56" s="351"/>
      <c r="S56" s="351"/>
      <c r="T56" s="351"/>
      <c r="U56" s="430" t="s">
        <v>9</v>
      </c>
      <c r="V56" s="337">
        <f>-'Exhibit 6-Schedule B'!P299</f>
        <v>0</v>
      </c>
    </row>
    <row r="57" spans="1:22" s="427" customFormat="1" ht="15" customHeight="1" x14ac:dyDescent="0.25">
      <c r="A57" s="425">
        <v>2.3699999999999921</v>
      </c>
      <c r="B57" s="445" t="s">
        <v>244</v>
      </c>
      <c r="C57" s="446"/>
      <c r="D57" s="446"/>
      <c r="E57" s="446"/>
      <c r="F57" s="446"/>
      <c r="G57" s="446"/>
      <c r="H57" s="447"/>
      <c r="I57" s="446"/>
      <c r="J57" s="448"/>
      <c r="K57" s="446"/>
      <c r="L57" s="446"/>
      <c r="M57" s="446"/>
      <c r="N57" s="446"/>
      <c r="O57" s="448" t="s">
        <v>31</v>
      </c>
      <c r="P57" s="446"/>
      <c r="Q57" s="446"/>
      <c r="R57" s="446"/>
      <c r="S57" s="446"/>
      <c r="T57" s="446"/>
      <c r="U57" s="430" t="s">
        <v>9</v>
      </c>
      <c r="V57" s="339">
        <v>0</v>
      </c>
    </row>
    <row r="58" spans="1:22" s="427" customFormat="1" ht="6.9" customHeight="1" x14ac:dyDescent="0.25">
      <c r="A58" s="425"/>
      <c r="B58" s="351"/>
      <c r="C58" s="351"/>
      <c r="D58" s="351"/>
      <c r="E58" s="351"/>
      <c r="F58" s="351"/>
      <c r="G58" s="351"/>
      <c r="H58" s="351"/>
      <c r="I58" s="351"/>
      <c r="J58" s="351"/>
      <c r="K58" s="351"/>
      <c r="L58" s="351"/>
      <c r="M58" s="351"/>
      <c r="N58" s="351"/>
      <c r="O58" s="351"/>
      <c r="P58" s="351"/>
      <c r="Q58" s="351"/>
      <c r="R58" s="351"/>
      <c r="S58" s="351"/>
      <c r="T58" s="351"/>
      <c r="U58" s="351"/>
      <c r="V58" s="345"/>
    </row>
    <row r="59" spans="1:22" s="427" customFormat="1" ht="15.9" customHeight="1" x14ac:dyDescent="0.25">
      <c r="A59" s="425">
        <v>2.3799999999999919</v>
      </c>
      <c r="B59" s="351" t="s">
        <v>43</v>
      </c>
      <c r="C59" s="351"/>
      <c r="D59" s="351"/>
      <c r="E59" s="351"/>
      <c r="F59" s="351"/>
      <c r="G59" s="351"/>
      <c r="H59" s="351"/>
      <c r="I59" s="351"/>
      <c r="J59" s="351"/>
      <c r="K59" s="351"/>
      <c r="L59" s="351"/>
      <c r="M59" s="351"/>
      <c r="N59" s="351"/>
      <c r="O59" s="351"/>
      <c r="P59" s="351"/>
      <c r="Q59" s="351"/>
      <c r="R59" s="351"/>
      <c r="S59" s="351"/>
      <c r="T59" s="351"/>
      <c r="U59" s="430" t="s">
        <v>9</v>
      </c>
      <c r="V59" s="346">
        <f>+V56+V57</f>
        <v>0</v>
      </c>
    </row>
    <row r="60" spans="1:22" s="427" customFormat="1" ht="20.100000000000001" customHeight="1" x14ac:dyDescent="0.25">
      <c r="A60" s="449"/>
      <c r="B60" s="351"/>
      <c r="C60" s="428"/>
      <c r="D60" s="351"/>
      <c r="E60" s="351"/>
      <c r="F60" s="351"/>
      <c r="G60" s="351"/>
      <c r="H60" s="351"/>
      <c r="I60" s="351"/>
      <c r="J60" s="351"/>
      <c r="K60" s="351"/>
      <c r="L60" s="351"/>
      <c r="M60" s="351"/>
      <c r="N60" s="351"/>
      <c r="O60" s="351"/>
      <c r="P60" s="351"/>
      <c r="Q60" s="351"/>
      <c r="R60" s="351"/>
      <c r="S60" s="351"/>
      <c r="T60" s="351"/>
      <c r="U60" s="351"/>
      <c r="V60" s="341"/>
    </row>
    <row r="61" spans="1:22" s="427" customFormat="1" ht="24.9" customHeight="1" x14ac:dyDescent="0.25">
      <c r="A61" s="347" t="s">
        <v>56</v>
      </c>
      <c r="B61" s="348"/>
      <c r="C61" s="348"/>
      <c r="D61" s="348"/>
      <c r="E61" s="348"/>
      <c r="F61" s="348"/>
      <c r="G61" s="348"/>
      <c r="H61" s="348"/>
      <c r="I61" s="348"/>
      <c r="J61" s="348"/>
      <c r="K61" s="349"/>
      <c r="L61" s="349"/>
      <c r="M61" s="349"/>
      <c r="N61" s="349"/>
      <c r="O61" s="349"/>
      <c r="P61" s="349"/>
      <c r="Q61" s="349"/>
      <c r="R61" s="349"/>
      <c r="S61" s="349"/>
      <c r="T61" s="349"/>
      <c r="U61" s="349"/>
      <c r="V61" s="350"/>
    </row>
    <row r="62" spans="1:22" s="427" customFormat="1" ht="24.9" customHeight="1" x14ac:dyDescent="0.25">
      <c r="A62" s="425">
        <v>2.3899999999999917</v>
      </c>
      <c r="B62" s="351" t="s">
        <v>199</v>
      </c>
      <c r="C62" s="351"/>
      <c r="D62" s="351"/>
      <c r="E62" s="351"/>
      <c r="F62" s="351"/>
      <c r="G62" s="351"/>
      <c r="H62" s="351"/>
      <c r="I62" s="351"/>
      <c r="J62" s="351"/>
      <c r="K62" s="351"/>
      <c r="L62" s="351"/>
      <c r="M62" s="351"/>
      <c r="N62" s="351"/>
      <c r="O62" s="351"/>
      <c r="P62" s="351"/>
      <c r="Q62" s="428"/>
      <c r="R62" s="352"/>
      <c r="S62" s="352"/>
      <c r="T62" s="351"/>
      <c r="U62" s="351"/>
      <c r="V62" s="617">
        <f>'Cover Page'!B6</f>
        <v>0</v>
      </c>
    </row>
    <row r="63" spans="1:22" s="427" customFormat="1" ht="25.5" customHeight="1" x14ac:dyDescent="0.25">
      <c r="A63" s="425"/>
      <c r="B63" s="692" t="s">
        <v>198</v>
      </c>
      <c r="C63" s="692"/>
      <c r="D63" s="692"/>
      <c r="E63" s="692"/>
      <c r="F63" s="692"/>
      <c r="G63" s="692"/>
      <c r="H63" s="692"/>
      <c r="I63" s="692"/>
      <c r="J63" s="692"/>
      <c r="K63" s="692"/>
      <c r="L63" s="692"/>
      <c r="M63" s="692"/>
      <c r="N63" s="692"/>
      <c r="O63" s="692"/>
      <c r="P63" s="692"/>
      <c r="Q63" s="692"/>
      <c r="R63" s="692"/>
      <c r="S63" s="692"/>
      <c r="T63" s="692"/>
      <c r="U63" s="430"/>
      <c r="V63" s="616">
        <f>+V54+V59</f>
        <v>0</v>
      </c>
    </row>
    <row r="64" spans="1:22" s="427" customFormat="1" ht="15" customHeight="1" x14ac:dyDescent="0.25">
      <c r="A64" s="425">
        <v>2.4</v>
      </c>
      <c r="B64" s="692" t="s">
        <v>200</v>
      </c>
      <c r="C64" s="695"/>
      <c r="D64" s="695"/>
      <c r="E64" s="695"/>
      <c r="F64" s="695"/>
      <c r="G64" s="695"/>
      <c r="H64" s="695"/>
      <c r="I64" s="695"/>
      <c r="J64" s="695"/>
      <c r="K64" s="695"/>
      <c r="L64" s="695"/>
      <c r="M64" s="695"/>
      <c r="N64" s="695"/>
      <c r="O64" s="695"/>
      <c r="P64" s="695"/>
      <c r="Q64" s="695"/>
      <c r="R64" s="695"/>
      <c r="S64" s="695"/>
      <c r="T64" s="695"/>
      <c r="U64" s="430"/>
      <c r="V64" s="615" t="e">
        <f>+'Exhibit 1-General &amp; Statistical'!D34</f>
        <v>#VALUE!</v>
      </c>
    </row>
    <row r="65" spans="1:22" s="427" customFormat="1" ht="29.25" customHeight="1" x14ac:dyDescent="0.25">
      <c r="A65" s="425">
        <v>2.41</v>
      </c>
      <c r="B65" s="692" t="s">
        <v>211</v>
      </c>
      <c r="C65" s="692"/>
      <c r="D65" s="692"/>
      <c r="E65" s="692"/>
      <c r="F65" s="692"/>
      <c r="G65" s="692"/>
      <c r="H65" s="692"/>
      <c r="I65" s="692"/>
      <c r="J65" s="692"/>
      <c r="K65" s="692"/>
      <c r="L65" s="692"/>
      <c r="M65" s="692"/>
      <c r="N65" s="692"/>
      <c r="O65" s="692"/>
      <c r="P65" s="692"/>
      <c r="Q65" s="692"/>
      <c r="R65" s="692"/>
      <c r="S65" s="692"/>
      <c r="T65" s="692"/>
      <c r="U65" s="430"/>
      <c r="V65" s="585" t="e">
        <f>+V63/V64</f>
        <v>#VALUE!</v>
      </c>
    </row>
    <row r="66" spans="1:22" s="427" customFormat="1" ht="28.5" customHeight="1" x14ac:dyDescent="0.25">
      <c r="A66" s="425">
        <v>2.42</v>
      </c>
      <c r="B66" s="693" t="s">
        <v>264</v>
      </c>
      <c r="C66" s="693"/>
      <c r="D66" s="693"/>
      <c r="E66" s="693"/>
      <c r="F66" s="693"/>
      <c r="G66" s="693"/>
      <c r="H66" s="693"/>
      <c r="I66" s="693"/>
      <c r="J66" s="693"/>
      <c r="K66" s="693"/>
      <c r="L66" s="693"/>
      <c r="M66" s="693"/>
      <c r="N66" s="693"/>
      <c r="O66" s="693"/>
      <c r="P66" s="693"/>
      <c r="Q66" s="693"/>
      <c r="R66" s="693"/>
      <c r="S66" s="693"/>
      <c r="T66" s="693"/>
      <c r="U66" s="693"/>
      <c r="V66" s="612" t="e">
        <f>+'Exhibit 1-General &amp; Statistical'!D34</f>
        <v>#VALUE!</v>
      </c>
    </row>
    <row r="67" spans="1:22" s="450" customFormat="1" ht="28.5" customHeight="1" x14ac:dyDescent="0.25">
      <c r="A67" s="425">
        <v>2.4300000000000002</v>
      </c>
      <c r="B67" s="693" t="s">
        <v>266</v>
      </c>
      <c r="C67" s="693"/>
      <c r="D67" s="693"/>
      <c r="E67" s="693"/>
      <c r="F67" s="693"/>
      <c r="G67" s="693"/>
      <c r="H67" s="693"/>
      <c r="I67" s="693"/>
      <c r="J67" s="693"/>
      <c r="K67" s="693"/>
      <c r="L67" s="693"/>
      <c r="M67" s="693"/>
      <c r="N67" s="693"/>
      <c r="O67" s="693"/>
      <c r="P67" s="693"/>
      <c r="Q67" s="693"/>
      <c r="R67" s="693"/>
      <c r="S67" s="693"/>
      <c r="T67" s="693"/>
      <c r="U67" s="626"/>
      <c r="V67" s="614" t="e">
        <f>+V65*V66</f>
        <v>#VALUE!</v>
      </c>
    </row>
    <row r="68" spans="1:22" s="450" customFormat="1" ht="15" x14ac:dyDescent="0.25">
      <c r="A68" s="451">
        <v>2.44</v>
      </c>
      <c r="B68" s="438" t="s">
        <v>260</v>
      </c>
      <c r="C68" s="438"/>
      <c r="D68" s="438"/>
      <c r="E68" s="438"/>
      <c r="F68" s="438"/>
      <c r="G68" s="438"/>
      <c r="H68" s="438"/>
      <c r="I68" s="438"/>
      <c r="J68" s="438"/>
      <c r="K68" s="438"/>
      <c r="L68" s="438"/>
      <c r="M68" s="438"/>
      <c r="N68" s="438"/>
      <c r="O68" s="438"/>
      <c r="P68" s="438"/>
      <c r="Q68" s="438"/>
      <c r="R68" s="438"/>
      <c r="S68" s="438"/>
      <c r="T68" s="438"/>
      <c r="U68" s="438"/>
      <c r="V68" s="613" t="e">
        <f>IF(V65&lt;=1,(V65*V66),IF(V65&gt;1,V66))</f>
        <v>#VALUE!</v>
      </c>
    </row>
    <row r="69" spans="1:22" s="427" customFormat="1" ht="27.75" customHeight="1" x14ac:dyDescent="0.25">
      <c r="A69" s="425">
        <v>2.4500000000000002</v>
      </c>
      <c r="B69" s="693" t="s">
        <v>275</v>
      </c>
      <c r="C69" s="696"/>
      <c r="D69" s="696"/>
      <c r="E69" s="696"/>
      <c r="F69" s="696"/>
      <c r="G69" s="696"/>
      <c r="H69" s="696"/>
      <c r="I69" s="696"/>
      <c r="J69" s="696"/>
      <c r="K69" s="696"/>
      <c r="L69" s="696"/>
      <c r="M69" s="696"/>
      <c r="N69" s="696"/>
      <c r="O69" s="696"/>
      <c r="P69" s="696"/>
      <c r="Q69" s="696"/>
      <c r="R69" s="696"/>
      <c r="S69" s="696"/>
      <c r="T69" s="696"/>
      <c r="U69" s="627"/>
      <c r="V69" s="612" t="e">
        <f>'Exhibit 1-General &amp; Statistical'!D32+'Exhibit 1-General &amp; Statistical'!D41+'Exhibit 1-General &amp; Statistical'!D42+'Exhibit 1-General &amp; Statistical'!D43</f>
        <v>#VALUE!</v>
      </c>
    </row>
    <row r="70" spans="1:22" s="427" customFormat="1" ht="15" customHeight="1" x14ac:dyDescent="0.25">
      <c r="A70" s="425">
        <v>2.46</v>
      </c>
      <c r="B70" s="694" t="s">
        <v>53</v>
      </c>
      <c r="C70" s="694"/>
      <c r="D70" s="694"/>
      <c r="E70" s="694"/>
      <c r="F70" s="694"/>
      <c r="G70" s="694"/>
      <c r="H70" s="694"/>
      <c r="I70" s="694"/>
      <c r="J70" s="694"/>
      <c r="K70" s="694"/>
      <c r="L70" s="694"/>
      <c r="M70" s="694"/>
      <c r="N70" s="694"/>
      <c r="O70" s="694"/>
      <c r="P70" s="694"/>
      <c r="Q70" s="694"/>
      <c r="R70" s="694"/>
      <c r="S70" s="694"/>
      <c r="T70" s="351"/>
      <c r="U70" s="430"/>
      <c r="V70" s="611" t="e">
        <f>+V68+V69</f>
        <v>#VALUE!</v>
      </c>
    </row>
    <row r="71" spans="1:22" s="427" customFormat="1" ht="15" x14ac:dyDescent="0.25">
      <c r="A71" s="425">
        <v>2.4700000000000002</v>
      </c>
      <c r="B71" s="443" t="s">
        <v>54</v>
      </c>
      <c r="C71" s="351"/>
      <c r="D71" s="351"/>
      <c r="E71" s="351"/>
      <c r="F71" s="351"/>
      <c r="G71" s="351"/>
      <c r="H71" s="351"/>
      <c r="I71" s="351"/>
      <c r="J71" s="351"/>
      <c r="K71" s="351"/>
      <c r="L71" s="351"/>
      <c r="M71" s="351"/>
      <c r="N71" s="351"/>
      <c r="O71" s="351"/>
      <c r="P71" s="351"/>
      <c r="Q71" s="351"/>
      <c r="R71" s="351"/>
      <c r="S71" s="351"/>
      <c r="T71" s="351"/>
      <c r="U71" s="430"/>
      <c r="V71" s="624"/>
    </row>
    <row r="72" spans="1:22" s="427" customFormat="1" ht="15" customHeight="1" x14ac:dyDescent="0.25">
      <c r="A72" s="452">
        <v>2.48</v>
      </c>
      <c r="B72" s="453" t="s">
        <v>55</v>
      </c>
      <c r="C72" s="351"/>
      <c r="D72" s="351"/>
      <c r="E72" s="351"/>
      <c r="F72" s="351"/>
      <c r="G72" s="351"/>
      <c r="H72" s="351"/>
      <c r="I72" s="351"/>
      <c r="J72" s="351"/>
      <c r="K72" s="351"/>
      <c r="L72" s="351"/>
      <c r="M72" s="351"/>
      <c r="N72" s="351"/>
      <c r="O72" s="351"/>
      <c r="P72" s="351"/>
      <c r="Q72" s="351"/>
      <c r="R72" s="351"/>
      <c r="S72" s="351"/>
      <c r="T72" s="454"/>
      <c r="U72" s="430"/>
      <c r="V72" s="610" t="e">
        <f>+V70*V71</f>
        <v>#VALUE!</v>
      </c>
    </row>
    <row r="73" spans="1:22" s="427" customFormat="1" ht="15" customHeight="1" thickBot="1" x14ac:dyDescent="0.3">
      <c r="A73" s="455"/>
      <c r="B73" s="456"/>
      <c r="C73" s="456"/>
      <c r="D73" s="456"/>
      <c r="E73" s="456"/>
      <c r="F73" s="456"/>
      <c r="G73" s="456"/>
      <c r="H73" s="456"/>
      <c r="I73" s="456"/>
      <c r="J73" s="456"/>
      <c r="K73" s="456"/>
      <c r="L73" s="456"/>
      <c r="M73" s="456"/>
      <c r="N73" s="456"/>
      <c r="O73" s="456"/>
      <c r="P73" s="456"/>
      <c r="Q73" s="456"/>
      <c r="R73" s="456"/>
      <c r="S73" s="456"/>
      <c r="T73" s="457"/>
      <c r="U73" s="458"/>
      <c r="V73" s="344"/>
    </row>
    <row r="74" spans="1:22" ht="20.25" customHeight="1" thickBot="1" x14ac:dyDescent="0.35">
      <c r="A74" s="353" t="s">
        <v>209</v>
      </c>
      <c r="B74" s="354"/>
      <c r="C74" s="354"/>
      <c r="D74" s="354"/>
      <c r="E74" s="354"/>
      <c r="F74" s="354"/>
      <c r="G74" s="354"/>
      <c r="H74" s="355"/>
      <c r="I74" s="355"/>
      <c r="J74" s="355"/>
      <c r="K74" s="355"/>
      <c r="L74" s="355"/>
      <c r="M74" s="355"/>
      <c r="N74" s="355"/>
      <c r="O74" s="355"/>
      <c r="P74" s="355"/>
      <c r="Q74" s="355"/>
      <c r="R74" s="355"/>
      <c r="S74" s="355"/>
      <c r="T74" s="355"/>
      <c r="U74" s="355"/>
      <c r="V74" s="356"/>
    </row>
    <row r="75" spans="1:22" x14ac:dyDescent="0.25">
      <c r="A75" s="686"/>
      <c r="B75" s="687"/>
      <c r="C75" s="687"/>
      <c r="D75" s="687"/>
      <c r="E75" s="687"/>
      <c r="F75" s="687"/>
      <c r="G75" s="687"/>
      <c r="H75" s="687"/>
      <c r="I75" s="687"/>
      <c r="J75" s="687"/>
      <c r="K75" s="687"/>
      <c r="L75" s="687"/>
      <c r="M75" s="687"/>
      <c r="N75" s="687"/>
      <c r="O75" s="687"/>
      <c r="P75" s="687"/>
      <c r="Q75" s="687"/>
      <c r="R75" s="687"/>
      <c r="S75" s="687"/>
      <c r="T75" s="687"/>
      <c r="U75" s="687"/>
      <c r="V75" s="688"/>
    </row>
    <row r="76" spans="1:22" x14ac:dyDescent="0.25">
      <c r="A76" s="680"/>
      <c r="B76" s="681"/>
      <c r="C76" s="681"/>
      <c r="D76" s="681"/>
      <c r="E76" s="681"/>
      <c r="F76" s="681"/>
      <c r="G76" s="681"/>
      <c r="H76" s="681"/>
      <c r="I76" s="681"/>
      <c r="J76" s="681"/>
      <c r="K76" s="681"/>
      <c r="L76" s="681"/>
      <c r="M76" s="681"/>
      <c r="N76" s="681"/>
      <c r="O76" s="681"/>
      <c r="P76" s="681"/>
      <c r="Q76" s="681"/>
      <c r="R76" s="681"/>
      <c r="S76" s="681"/>
      <c r="T76" s="681"/>
      <c r="U76" s="681"/>
      <c r="V76" s="682"/>
    </row>
    <row r="77" spans="1:22" x14ac:dyDescent="0.25">
      <c r="A77" s="680"/>
      <c r="B77" s="681"/>
      <c r="C77" s="681"/>
      <c r="D77" s="681"/>
      <c r="E77" s="681"/>
      <c r="F77" s="681"/>
      <c r="G77" s="681"/>
      <c r="H77" s="681"/>
      <c r="I77" s="681"/>
      <c r="J77" s="681"/>
      <c r="K77" s="681"/>
      <c r="L77" s="681"/>
      <c r="M77" s="681"/>
      <c r="N77" s="681"/>
      <c r="O77" s="681"/>
      <c r="P77" s="681"/>
      <c r="Q77" s="681"/>
      <c r="R77" s="681"/>
      <c r="S77" s="681"/>
      <c r="T77" s="681"/>
      <c r="U77" s="681"/>
      <c r="V77" s="682"/>
    </row>
    <row r="78" spans="1:22" x14ac:dyDescent="0.25">
      <c r="A78" s="680"/>
      <c r="B78" s="681"/>
      <c r="C78" s="681"/>
      <c r="D78" s="681"/>
      <c r="E78" s="681"/>
      <c r="F78" s="681"/>
      <c r="G78" s="681"/>
      <c r="H78" s="681"/>
      <c r="I78" s="681"/>
      <c r="J78" s="681"/>
      <c r="K78" s="681"/>
      <c r="L78" s="681"/>
      <c r="M78" s="681"/>
      <c r="N78" s="681"/>
      <c r="O78" s="681"/>
      <c r="P78" s="681"/>
      <c r="Q78" s="681"/>
      <c r="R78" s="681"/>
      <c r="S78" s="681"/>
      <c r="T78" s="681"/>
      <c r="U78" s="681"/>
      <c r="V78" s="682"/>
    </row>
    <row r="79" spans="1:22" x14ac:dyDescent="0.25">
      <c r="A79" s="680"/>
      <c r="B79" s="681"/>
      <c r="C79" s="681"/>
      <c r="D79" s="681"/>
      <c r="E79" s="681"/>
      <c r="F79" s="681"/>
      <c r="G79" s="681"/>
      <c r="H79" s="681"/>
      <c r="I79" s="681"/>
      <c r="J79" s="681"/>
      <c r="K79" s="681"/>
      <c r="L79" s="681"/>
      <c r="M79" s="681"/>
      <c r="N79" s="681"/>
      <c r="O79" s="681"/>
      <c r="P79" s="681"/>
      <c r="Q79" s="681"/>
      <c r="R79" s="681"/>
      <c r="S79" s="681"/>
      <c r="T79" s="681"/>
      <c r="U79" s="681"/>
      <c r="V79" s="682"/>
    </row>
    <row r="80" spans="1:22" x14ac:dyDescent="0.25">
      <c r="A80" s="680"/>
      <c r="B80" s="681"/>
      <c r="C80" s="681"/>
      <c r="D80" s="681"/>
      <c r="E80" s="681"/>
      <c r="F80" s="681"/>
      <c r="G80" s="681"/>
      <c r="H80" s="681"/>
      <c r="I80" s="681"/>
      <c r="J80" s="681"/>
      <c r="K80" s="681"/>
      <c r="L80" s="681"/>
      <c r="M80" s="681"/>
      <c r="N80" s="681"/>
      <c r="O80" s="681"/>
      <c r="P80" s="681"/>
      <c r="Q80" s="681"/>
      <c r="R80" s="681"/>
      <c r="S80" s="681"/>
      <c r="T80" s="681"/>
      <c r="U80" s="681"/>
      <c r="V80" s="682"/>
    </row>
    <row r="81" spans="1:22" x14ac:dyDescent="0.25">
      <c r="A81" s="680"/>
      <c r="B81" s="681"/>
      <c r="C81" s="681"/>
      <c r="D81" s="681"/>
      <c r="E81" s="681"/>
      <c r="F81" s="681"/>
      <c r="G81" s="681"/>
      <c r="H81" s="681"/>
      <c r="I81" s="681"/>
      <c r="J81" s="681"/>
      <c r="K81" s="681"/>
      <c r="L81" s="681"/>
      <c r="M81" s="681"/>
      <c r="N81" s="681"/>
      <c r="O81" s="681"/>
      <c r="P81" s="681"/>
      <c r="Q81" s="681"/>
      <c r="R81" s="681"/>
      <c r="S81" s="681"/>
      <c r="T81" s="681"/>
      <c r="U81" s="681"/>
      <c r="V81" s="682"/>
    </row>
    <row r="82" spans="1:22" x14ac:dyDescent="0.25">
      <c r="A82" s="680"/>
      <c r="B82" s="681"/>
      <c r="C82" s="681"/>
      <c r="D82" s="681"/>
      <c r="E82" s="681"/>
      <c r="F82" s="681"/>
      <c r="G82" s="681"/>
      <c r="H82" s="681"/>
      <c r="I82" s="681"/>
      <c r="J82" s="681"/>
      <c r="K82" s="681"/>
      <c r="L82" s="681"/>
      <c r="M82" s="681"/>
      <c r="N82" s="681"/>
      <c r="O82" s="681"/>
      <c r="P82" s="681"/>
      <c r="Q82" s="681"/>
      <c r="R82" s="681"/>
      <c r="S82" s="681"/>
      <c r="T82" s="681"/>
      <c r="U82" s="681"/>
      <c r="V82" s="682"/>
    </row>
    <row r="83" spans="1:22" x14ac:dyDescent="0.25">
      <c r="A83" s="680"/>
      <c r="B83" s="681"/>
      <c r="C83" s="681"/>
      <c r="D83" s="681"/>
      <c r="E83" s="681"/>
      <c r="F83" s="681"/>
      <c r="G83" s="681"/>
      <c r="H83" s="681"/>
      <c r="I83" s="681"/>
      <c r="J83" s="681"/>
      <c r="K83" s="681"/>
      <c r="L83" s="681"/>
      <c r="M83" s="681"/>
      <c r="N83" s="681"/>
      <c r="O83" s="681"/>
      <c r="P83" s="681"/>
      <c r="Q83" s="681"/>
      <c r="R83" s="681"/>
      <c r="S83" s="681"/>
      <c r="T83" s="681"/>
      <c r="U83" s="681"/>
      <c r="V83" s="682"/>
    </row>
    <row r="84" spans="1:22" x14ac:dyDescent="0.25">
      <c r="A84" s="680"/>
      <c r="B84" s="681"/>
      <c r="C84" s="681"/>
      <c r="D84" s="681"/>
      <c r="E84" s="681"/>
      <c r="F84" s="681"/>
      <c r="G84" s="681"/>
      <c r="H84" s="681"/>
      <c r="I84" s="681"/>
      <c r="J84" s="681"/>
      <c r="K84" s="681"/>
      <c r="L84" s="681"/>
      <c r="M84" s="681"/>
      <c r="N84" s="681"/>
      <c r="O84" s="681"/>
      <c r="P84" s="681"/>
      <c r="Q84" s="681"/>
      <c r="R84" s="681"/>
      <c r="S84" s="681"/>
      <c r="T84" s="681"/>
      <c r="U84" s="681"/>
      <c r="V84" s="682"/>
    </row>
    <row r="85" spans="1:22" x14ac:dyDescent="0.25">
      <c r="A85" s="680"/>
      <c r="B85" s="681"/>
      <c r="C85" s="681"/>
      <c r="D85" s="681"/>
      <c r="E85" s="681"/>
      <c r="F85" s="681"/>
      <c r="G85" s="681"/>
      <c r="H85" s="681"/>
      <c r="I85" s="681"/>
      <c r="J85" s="681"/>
      <c r="K85" s="681"/>
      <c r="L85" s="681"/>
      <c r="M85" s="681"/>
      <c r="N85" s="681"/>
      <c r="O85" s="681"/>
      <c r="P85" s="681"/>
      <c r="Q85" s="681"/>
      <c r="R85" s="681"/>
      <c r="S85" s="681"/>
      <c r="T85" s="681"/>
      <c r="U85" s="681"/>
      <c r="V85" s="682"/>
    </row>
    <row r="86" spans="1:22" x14ac:dyDescent="0.25">
      <c r="A86" s="680"/>
      <c r="B86" s="681"/>
      <c r="C86" s="681"/>
      <c r="D86" s="681"/>
      <c r="E86" s="681"/>
      <c r="F86" s="681"/>
      <c r="G86" s="681"/>
      <c r="H86" s="681"/>
      <c r="I86" s="681"/>
      <c r="J86" s="681"/>
      <c r="K86" s="681"/>
      <c r="L86" s="681"/>
      <c r="M86" s="681"/>
      <c r="N86" s="681"/>
      <c r="O86" s="681"/>
      <c r="P86" s="681"/>
      <c r="Q86" s="681"/>
      <c r="R86" s="681"/>
      <c r="S86" s="681"/>
      <c r="T86" s="681"/>
      <c r="U86" s="681"/>
      <c r="V86" s="682"/>
    </row>
    <row r="87" spans="1:22" x14ac:dyDescent="0.25">
      <c r="A87" s="680"/>
      <c r="B87" s="681"/>
      <c r="C87" s="681"/>
      <c r="D87" s="681"/>
      <c r="E87" s="681"/>
      <c r="F87" s="681"/>
      <c r="G87" s="681"/>
      <c r="H87" s="681"/>
      <c r="I87" s="681"/>
      <c r="J87" s="681"/>
      <c r="K87" s="681"/>
      <c r="L87" s="681"/>
      <c r="M87" s="681"/>
      <c r="N87" s="681"/>
      <c r="O87" s="681"/>
      <c r="P87" s="681"/>
      <c r="Q87" s="681"/>
      <c r="R87" s="681"/>
      <c r="S87" s="681"/>
      <c r="T87" s="681"/>
      <c r="U87" s="681"/>
      <c r="V87" s="682"/>
    </row>
    <row r="88" spans="1:22" x14ac:dyDescent="0.25">
      <c r="A88" s="680"/>
      <c r="B88" s="681"/>
      <c r="C88" s="681"/>
      <c r="D88" s="681"/>
      <c r="E88" s="681"/>
      <c r="F88" s="681"/>
      <c r="G88" s="681"/>
      <c r="H88" s="681"/>
      <c r="I88" s="681"/>
      <c r="J88" s="681"/>
      <c r="K88" s="681"/>
      <c r="L88" s="681"/>
      <c r="M88" s="681"/>
      <c r="N88" s="681"/>
      <c r="O88" s="681"/>
      <c r="P88" s="681"/>
      <c r="Q88" s="681"/>
      <c r="R88" s="681"/>
      <c r="S88" s="681"/>
      <c r="T88" s="681"/>
      <c r="U88" s="681"/>
      <c r="V88" s="682"/>
    </row>
    <row r="89" spans="1:22" x14ac:dyDescent="0.25">
      <c r="A89" s="680"/>
      <c r="B89" s="681"/>
      <c r="C89" s="681"/>
      <c r="D89" s="681"/>
      <c r="E89" s="681"/>
      <c r="F89" s="681"/>
      <c r="G89" s="681"/>
      <c r="H89" s="681"/>
      <c r="I89" s="681"/>
      <c r="J89" s="681"/>
      <c r="K89" s="681"/>
      <c r="L89" s="681"/>
      <c r="M89" s="681"/>
      <c r="N89" s="681"/>
      <c r="O89" s="681"/>
      <c r="P89" s="681"/>
      <c r="Q89" s="681"/>
      <c r="R89" s="681"/>
      <c r="S89" s="681"/>
      <c r="T89" s="681"/>
      <c r="U89" s="681"/>
      <c r="V89" s="682"/>
    </row>
    <row r="90" spans="1:22" x14ac:dyDescent="0.25">
      <c r="A90" s="680"/>
      <c r="B90" s="681"/>
      <c r="C90" s="681"/>
      <c r="D90" s="681"/>
      <c r="E90" s="681"/>
      <c r="F90" s="681"/>
      <c r="G90" s="681"/>
      <c r="H90" s="681"/>
      <c r="I90" s="681"/>
      <c r="J90" s="681"/>
      <c r="K90" s="681"/>
      <c r="L90" s="681"/>
      <c r="M90" s="681"/>
      <c r="N90" s="681"/>
      <c r="O90" s="681"/>
      <c r="P90" s="681"/>
      <c r="Q90" s="681"/>
      <c r="R90" s="681"/>
      <c r="S90" s="681"/>
      <c r="T90" s="681"/>
      <c r="U90" s="681"/>
      <c r="V90" s="682"/>
    </row>
    <row r="91" spans="1:22" x14ac:dyDescent="0.25">
      <c r="A91" s="680"/>
      <c r="B91" s="681"/>
      <c r="C91" s="681"/>
      <c r="D91" s="681"/>
      <c r="E91" s="681"/>
      <c r="F91" s="681"/>
      <c r="G91" s="681"/>
      <c r="H91" s="681"/>
      <c r="I91" s="681"/>
      <c r="J91" s="681"/>
      <c r="K91" s="681"/>
      <c r="L91" s="681"/>
      <c r="M91" s="681"/>
      <c r="N91" s="681"/>
      <c r="O91" s="681"/>
      <c r="P91" s="681"/>
      <c r="Q91" s="681"/>
      <c r="R91" s="681"/>
      <c r="S91" s="681"/>
      <c r="T91" s="681"/>
      <c r="U91" s="681"/>
      <c r="V91" s="682"/>
    </row>
    <row r="92" spans="1:22" x14ac:dyDescent="0.25">
      <c r="A92" s="680"/>
      <c r="B92" s="681"/>
      <c r="C92" s="681"/>
      <c r="D92" s="681"/>
      <c r="E92" s="681"/>
      <c r="F92" s="681"/>
      <c r="G92" s="681"/>
      <c r="H92" s="681"/>
      <c r="I92" s="681"/>
      <c r="J92" s="681"/>
      <c r="K92" s="681"/>
      <c r="L92" s="681"/>
      <c r="M92" s="681"/>
      <c r="N92" s="681"/>
      <c r="O92" s="681"/>
      <c r="P92" s="681"/>
      <c r="Q92" s="681"/>
      <c r="R92" s="681"/>
      <c r="S92" s="681"/>
      <c r="T92" s="681"/>
      <c r="U92" s="681"/>
      <c r="V92" s="682"/>
    </row>
    <row r="93" spans="1:22" x14ac:dyDescent="0.25">
      <c r="A93" s="680"/>
      <c r="B93" s="681"/>
      <c r="C93" s="681"/>
      <c r="D93" s="681"/>
      <c r="E93" s="681"/>
      <c r="F93" s="681"/>
      <c r="G93" s="681"/>
      <c r="H93" s="681"/>
      <c r="I93" s="681"/>
      <c r="J93" s="681"/>
      <c r="K93" s="681"/>
      <c r="L93" s="681"/>
      <c r="M93" s="681"/>
      <c r="N93" s="681"/>
      <c r="O93" s="681"/>
      <c r="P93" s="681"/>
      <c r="Q93" s="681"/>
      <c r="R93" s="681"/>
      <c r="S93" s="681"/>
      <c r="T93" s="681"/>
      <c r="U93" s="681"/>
      <c r="V93" s="682"/>
    </row>
    <row r="94" spans="1:22" x14ac:dyDescent="0.25">
      <c r="A94" s="680"/>
      <c r="B94" s="681"/>
      <c r="C94" s="681"/>
      <c r="D94" s="681"/>
      <c r="E94" s="681"/>
      <c r="F94" s="681"/>
      <c r="G94" s="681"/>
      <c r="H94" s="681"/>
      <c r="I94" s="681"/>
      <c r="J94" s="681"/>
      <c r="K94" s="681"/>
      <c r="L94" s="681"/>
      <c r="M94" s="681"/>
      <c r="N94" s="681"/>
      <c r="O94" s="681"/>
      <c r="P94" s="681"/>
      <c r="Q94" s="681"/>
      <c r="R94" s="681"/>
      <c r="S94" s="681"/>
      <c r="T94" s="681"/>
      <c r="U94" s="681"/>
      <c r="V94" s="682"/>
    </row>
    <row r="95" spans="1:22" x14ac:dyDescent="0.25">
      <c r="A95" s="680"/>
      <c r="B95" s="681"/>
      <c r="C95" s="681"/>
      <c r="D95" s="681"/>
      <c r="E95" s="681"/>
      <c r="F95" s="681"/>
      <c r="G95" s="681"/>
      <c r="H95" s="681"/>
      <c r="I95" s="681"/>
      <c r="J95" s="681"/>
      <c r="K95" s="681"/>
      <c r="L95" s="681"/>
      <c r="M95" s="681"/>
      <c r="N95" s="681"/>
      <c r="O95" s="681"/>
      <c r="P95" s="681"/>
      <c r="Q95" s="681"/>
      <c r="R95" s="681"/>
      <c r="S95" s="681"/>
      <c r="T95" s="681"/>
      <c r="U95" s="681"/>
      <c r="V95" s="682"/>
    </row>
    <row r="96" spans="1:22" x14ac:dyDescent="0.25">
      <c r="A96" s="680"/>
      <c r="B96" s="681"/>
      <c r="C96" s="681"/>
      <c r="D96" s="681"/>
      <c r="E96" s="681"/>
      <c r="F96" s="681"/>
      <c r="G96" s="681"/>
      <c r="H96" s="681"/>
      <c r="I96" s="681"/>
      <c r="J96" s="681"/>
      <c r="K96" s="681"/>
      <c r="L96" s="681"/>
      <c r="M96" s="681"/>
      <c r="N96" s="681"/>
      <c r="O96" s="681"/>
      <c r="P96" s="681"/>
      <c r="Q96" s="681"/>
      <c r="R96" s="681"/>
      <c r="S96" s="681"/>
      <c r="T96" s="681"/>
      <c r="U96" s="681"/>
      <c r="V96" s="682"/>
    </row>
    <row r="97" spans="1:22" x14ac:dyDescent="0.25">
      <c r="A97" s="680"/>
      <c r="B97" s="681"/>
      <c r="C97" s="681"/>
      <c r="D97" s="681"/>
      <c r="E97" s="681"/>
      <c r="F97" s="681"/>
      <c r="G97" s="681"/>
      <c r="H97" s="681"/>
      <c r="I97" s="681"/>
      <c r="J97" s="681"/>
      <c r="K97" s="681"/>
      <c r="L97" s="681"/>
      <c r="M97" s="681"/>
      <c r="N97" s="681"/>
      <c r="O97" s="681"/>
      <c r="P97" s="681"/>
      <c r="Q97" s="681"/>
      <c r="R97" s="681"/>
      <c r="S97" s="681"/>
      <c r="T97" s="681"/>
      <c r="U97" s="681"/>
      <c r="V97" s="682"/>
    </row>
    <row r="98" spans="1:22" x14ac:dyDescent="0.25">
      <c r="A98" s="680"/>
      <c r="B98" s="681"/>
      <c r="C98" s="681"/>
      <c r="D98" s="681"/>
      <c r="E98" s="681"/>
      <c r="F98" s="681"/>
      <c r="G98" s="681"/>
      <c r="H98" s="681"/>
      <c r="I98" s="681"/>
      <c r="J98" s="681"/>
      <c r="K98" s="681"/>
      <c r="L98" s="681"/>
      <c r="M98" s="681"/>
      <c r="N98" s="681"/>
      <c r="O98" s="681"/>
      <c r="P98" s="681"/>
      <c r="Q98" s="681"/>
      <c r="R98" s="681"/>
      <c r="S98" s="681"/>
      <c r="T98" s="681"/>
      <c r="U98" s="681"/>
      <c r="V98" s="682"/>
    </row>
    <row r="99" spans="1:22" x14ac:dyDescent="0.25">
      <c r="A99" s="680"/>
      <c r="B99" s="681"/>
      <c r="C99" s="681"/>
      <c r="D99" s="681"/>
      <c r="E99" s="681"/>
      <c r="F99" s="681"/>
      <c r="G99" s="681"/>
      <c r="H99" s="681"/>
      <c r="I99" s="681"/>
      <c r="J99" s="681"/>
      <c r="K99" s="681"/>
      <c r="L99" s="681"/>
      <c r="M99" s="681"/>
      <c r="N99" s="681"/>
      <c r="O99" s="681"/>
      <c r="P99" s="681"/>
      <c r="Q99" s="681"/>
      <c r="R99" s="681"/>
      <c r="S99" s="681"/>
      <c r="T99" s="681"/>
      <c r="U99" s="681"/>
      <c r="V99" s="682"/>
    </row>
    <row r="100" spans="1:22" x14ac:dyDescent="0.25">
      <c r="A100" s="680"/>
      <c r="B100" s="681"/>
      <c r="C100" s="681"/>
      <c r="D100" s="681"/>
      <c r="E100" s="681"/>
      <c r="F100" s="681"/>
      <c r="G100" s="681"/>
      <c r="H100" s="681"/>
      <c r="I100" s="681"/>
      <c r="J100" s="681"/>
      <c r="K100" s="681"/>
      <c r="L100" s="681"/>
      <c r="M100" s="681"/>
      <c r="N100" s="681"/>
      <c r="O100" s="681"/>
      <c r="P100" s="681"/>
      <c r="Q100" s="681"/>
      <c r="R100" s="681"/>
      <c r="S100" s="681"/>
      <c r="T100" s="681"/>
      <c r="U100" s="681"/>
      <c r="V100" s="682"/>
    </row>
    <row r="101" spans="1:22" x14ac:dyDescent="0.25">
      <c r="A101" s="680"/>
      <c r="B101" s="681"/>
      <c r="C101" s="681"/>
      <c r="D101" s="681"/>
      <c r="E101" s="681"/>
      <c r="F101" s="681"/>
      <c r="G101" s="681"/>
      <c r="H101" s="681"/>
      <c r="I101" s="681"/>
      <c r="J101" s="681"/>
      <c r="K101" s="681"/>
      <c r="L101" s="681"/>
      <c r="M101" s="681"/>
      <c r="N101" s="681"/>
      <c r="O101" s="681"/>
      <c r="P101" s="681"/>
      <c r="Q101" s="681"/>
      <c r="R101" s="681"/>
      <c r="S101" s="681"/>
      <c r="T101" s="681"/>
      <c r="U101" s="681"/>
      <c r="V101" s="682"/>
    </row>
    <row r="102" spans="1:22" x14ac:dyDescent="0.25">
      <c r="A102" s="680"/>
      <c r="B102" s="681"/>
      <c r="C102" s="681"/>
      <c r="D102" s="681"/>
      <c r="E102" s="681"/>
      <c r="F102" s="681"/>
      <c r="G102" s="681"/>
      <c r="H102" s="681"/>
      <c r="I102" s="681"/>
      <c r="J102" s="681"/>
      <c r="K102" s="681"/>
      <c r="L102" s="681"/>
      <c r="M102" s="681"/>
      <c r="N102" s="681"/>
      <c r="O102" s="681"/>
      <c r="P102" s="681"/>
      <c r="Q102" s="681"/>
      <c r="R102" s="681"/>
      <c r="S102" s="681"/>
      <c r="T102" s="681"/>
      <c r="U102" s="681"/>
      <c r="V102" s="682"/>
    </row>
    <row r="103" spans="1:22" x14ac:dyDescent="0.25">
      <c r="A103" s="680"/>
      <c r="B103" s="681"/>
      <c r="C103" s="681"/>
      <c r="D103" s="681"/>
      <c r="E103" s="681"/>
      <c r="F103" s="681"/>
      <c r="G103" s="681"/>
      <c r="H103" s="681"/>
      <c r="I103" s="681"/>
      <c r="J103" s="681"/>
      <c r="K103" s="681"/>
      <c r="L103" s="681"/>
      <c r="M103" s="681"/>
      <c r="N103" s="681"/>
      <c r="O103" s="681"/>
      <c r="P103" s="681"/>
      <c r="Q103" s="681"/>
      <c r="R103" s="681"/>
      <c r="S103" s="681"/>
      <c r="T103" s="681"/>
      <c r="U103" s="681"/>
      <c r="V103" s="682"/>
    </row>
    <row r="104" spans="1:22" x14ac:dyDescent="0.25">
      <c r="A104" s="680"/>
      <c r="B104" s="681"/>
      <c r="C104" s="681"/>
      <c r="D104" s="681"/>
      <c r="E104" s="681"/>
      <c r="F104" s="681"/>
      <c r="G104" s="681"/>
      <c r="H104" s="681"/>
      <c r="I104" s="681"/>
      <c r="J104" s="681"/>
      <c r="K104" s="681"/>
      <c r="L104" s="681"/>
      <c r="M104" s="681"/>
      <c r="N104" s="681"/>
      <c r="O104" s="681"/>
      <c r="P104" s="681"/>
      <c r="Q104" s="681"/>
      <c r="R104" s="681"/>
      <c r="S104" s="681"/>
      <c r="T104" s="681"/>
      <c r="U104" s="681"/>
      <c r="V104" s="682"/>
    </row>
    <row r="105" spans="1:22" x14ac:dyDescent="0.25">
      <c r="A105" s="680"/>
      <c r="B105" s="681"/>
      <c r="C105" s="681"/>
      <c r="D105" s="681"/>
      <c r="E105" s="681"/>
      <c r="F105" s="681"/>
      <c r="G105" s="681"/>
      <c r="H105" s="681"/>
      <c r="I105" s="681"/>
      <c r="J105" s="681"/>
      <c r="K105" s="681"/>
      <c r="L105" s="681"/>
      <c r="M105" s="681"/>
      <c r="N105" s="681"/>
      <c r="O105" s="681"/>
      <c r="P105" s="681"/>
      <c r="Q105" s="681"/>
      <c r="R105" s="681"/>
      <c r="S105" s="681"/>
      <c r="T105" s="681"/>
      <c r="U105" s="681"/>
      <c r="V105" s="682"/>
    </row>
    <row r="106" spans="1:22" x14ac:dyDescent="0.25">
      <c r="A106" s="680"/>
      <c r="B106" s="681"/>
      <c r="C106" s="681"/>
      <c r="D106" s="681"/>
      <c r="E106" s="681"/>
      <c r="F106" s="681"/>
      <c r="G106" s="681"/>
      <c r="H106" s="681"/>
      <c r="I106" s="681"/>
      <c r="J106" s="681"/>
      <c r="K106" s="681"/>
      <c r="L106" s="681"/>
      <c r="M106" s="681"/>
      <c r="N106" s="681"/>
      <c r="O106" s="681"/>
      <c r="P106" s="681"/>
      <c r="Q106" s="681"/>
      <c r="R106" s="681"/>
      <c r="S106" s="681"/>
      <c r="T106" s="681"/>
      <c r="U106" s="681"/>
      <c r="V106" s="682"/>
    </row>
    <row r="107" spans="1:22" x14ac:dyDescent="0.25">
      <c r="A107" s="680"/>
      <c r="B107" s="681"/>
      <c r="C107" s="681"/>
      <c r="D107" s="681"/>
      <c r="E107" s="681"/>
      <c r="F107" s="681"/>
      <c r="G107" s="681"/>
      <c r="H107" s="681"/>
      <c r="I107" s="681"/>
      <c r="J107" s="681"/>
      <c r="K107" s="681"/>
      <c r="L107" s="681"/>
      <c r="M107" s="681"/>
      <c r="N107" s="681"/>
      <c r="O107" s="681"/>
      <c r="P107" s="681"/>
      <c r="Q107" s="681"/>
      <c r="R107" s="681"/>
      <c r="S107" s="681"/>
      <c r="T107" s="681"/>
      <c r="U107" s="681"/>
      <c r="V107" s="682"/>
    </row>
    <row r="108" spans="1:22" x14ac:dyDescent="0.25">
      <c r="A108" s="680"/>
      <c r="B108" s="681"/>
      <c r="C108" s="681"/>
      <c r="D108" s="681"/>
      <c r="E108" s="681"/>
      <c r="F108" s="681"/>
      <c r="G108" s="681"/>
      <c r="H108" s="681"/>
      <c r="I108" s="681"/>
      <c r="J108" s="681"/>
      <c r="K108" s="681"/>
      <c r="L108" s="681"/>
      <c r="M108" s="681"/>
      <c r="N108" s="681"/>
      <c r="O108" s="681"/>
      <c r="P108" s="681"/>
      <c r="Q108" s="681"/>
      <c r="R108" s="681"/>
      <c r="S108" s="681"/>
      <c r="T108" s="681"/>
      <c r="U108" s="681"/>
      <c r="V108" s="682"/>
    </row>
    <row r="109" spans="1:22" x14ac:dyDescent="0.25">
      <c r="A109" s="680"/>
      <c r="B109" s="681"/>
      <c r="C109" s="681"/>
      <c r="D109" s="681"/>
      <c r="E109" s="681"/>
      <c r="F109" s="681"/>
      <c r="G109" s="681"/>
      <c r="H109" s="681"/>
      <c r="I109" s="681"/>
      <c r="J109" s="681"/>
      <c r="K109" s="681"/>
      <c r="L109" s="681"/>
      <c r="M109" s="681"/>
      <c r="N109" s="681"/>
      <c r="O109" s="681"/>
      <c r="P109" s="681"/>
      <c r="Q109" s="681"/>
      <c r="R109" s="681"/>
      <c r="S109" s="681"/>
      <c r="T109" s="681"/>
      <c r="U109" s="681"/>
      <c r="V109" s="682"/>
    </row>
    <row r="110" spans="1:22" x14ac:dyDescent="0.25">
      <c r="A110" s="680"/>
      <c r="B110" s="681"/>
      <c r="C110" s="681"/>
      <c r="D110" s="681"/>
      <c r="E110" s="681"/>
      <c r="F110" s="681"/>
      <c r="G110" s="681"/>
      <c r="H110" s="681"/>
      <c r="I110" s="681"/>
      <c r="J110" s="681"/>
      <c r="K110" s="681"/>
      <c r="L110" s="681"/>
      <c r="M110" s="681"/>
      <c r="N110" s="681"/>
      <c r="O110" s="681"/>
      <c r="P110" s="681"/>
      <c r="Q110" s="681"/>
      <c r="R110" s="681"/>
      <c r="S110" s="681"/>
      <c r="T110" s="681"/>
      <c r="U110" s="681"/>
      <c r="V110" s="682"/>
    </row>
    <row r="111" spans="1:22" x14ac:dyDescent="0.25">
      <c r="A111" s="680"/>
      <c r="B111" s="681"/>
      <c r="C111" s="681"/>
      <c r="D111" s="681"/>
      <c r="E111" s="681"/>
      <c r="F111" s="681"/>
      <c r="G111" s="681"/>
      <c r="H111" s="681"/>
      <c r="I111" s="681"/>
      <c r="J111" s="681"/>
      <c r="K111" s="681"/>
      <c r="L111" s="681"/>
      <c r="M111" s="681"/>
      <c r="N111" s="681"/>
      <c r="O111" s="681"/>
      <c r="P111" s="681"/>
      <c r="Q111" s="681"/>
      <c r="R111" s="681"/>
      <c r="S111" s="681"/>
      <c r="T111" s="681"/>
      <c r="U111" s="681"/>
      <c r="V111" s="682"/>
    </row>
    <row r="112" spans="1:22" x14ac:dyDescent="0.25">
      <c r="A112" s="680"/>
      <c r="B112" s="681"/>
      <c r="C112" s="681"/>
      <c r="D112" s="681"/>
      <c r="E112" s="681"/>
      <c r="F112" s="681"/>
      <c r="G112" s="681"/>
      <c r="H112" s="681"/>
      <c r="I112" s="681"/>
      <c r="J112" s="681"/>
      <c r="K112" s="681"/>
      <c r="L112" s="681"/>
      <c r="M112" s="681"/>
      <c r="N112" s="681"/>
      <c r="O112" s="681"/>
      <c r="P112" s="681"/>
      <c r="Q112" s="681"/>
      <c r="R112" s="681"/>
      <c r="S112" s="681"/>
      <c r="T112" s="681"/>
      <c r="U112" s="681"/>
      <c r="V112" s="682"/>
    </row>
    <row r="113" spans="1:22" x14ac:dyDescent="0.25">
      <c r="A113" s="680"/>
      <c r="B113" s="681"/>
      <c r="C113" s="681"/>
      <c r="D113" s="681"/>
      <c r="E113" s="681"/>
      <c r="F113" s="681"/>
      <c r="G113" s="681"/>
      <c r="H113" s="681"/>
      <c r="I113" s="681"/>
      <c r="J113" s="681"/>
      <c r="K113" s="681"/>
      <c r="L113" s="681"/>
      <c r="M113" s="681"/>
      <c r="N113" s="681"/>
      <c r="O113" s="681"/>
      <c r="P113" s="681"/>
      <c r="Q113" s="681"/>
      <c r="R113" s="681"/>
      <c r="S113" s="681"/>
      <c r="T113" s="681"/>
      <c r="U113" s="681"/>
      <c r="V113" s="682"/>
    </row>
    <row r="114" spans="1:22" x14ac:dyDescent="0.25">
      <c r="A114" s="680"/>
      <c r="B114" s="681"/>
      <c r="C114" s="681"/>
      <c r="D114" s="681"/>
      <c r="E114" s="681"/>
      <c r="F114" s="681"/>
      <c r="G114" s="681"/>
      <c r="H114" s="681"/>
      <c r="I114" s="681"/>
      <c r="J114" s="681"/>
      <c r="K114" s="681"/>
      <c r="L114" s="681"/>
      <c r="M114" s="681"/>
      <c r="N114" s="681"/>
      <c r="O114" s="681"/>
      <c r="P114" s="681"/>
      <c r="Q114" s="681"/>
      <c r="R114" s="681"/>
      <c r="S114" s="681"/>
      <c r="T114" s="681"/>
      <c r="U114" s="681"/>
      <c r="V114" s="682"/>
    </row>
    <row r="115" spans="1:22" x14ac:dyDescent="0.25">
      <c r="A115" s="680"/>
      <c r="B115" s="681"/>
      <c r="C115" s="681"/>
      <c r="D115" s="681"/>
      <c r="E115" s="681"/>
      <c r="F115" s="681"/>
      <c r="G115" s="681"/>
      <c r="H115" s="681"/>
      <c r="I115" s="681"/>
      <c r="J115" s="681"/>
      <c r="K115" s="681"/>
      <c r="L115" s="681"/>
      <c r="M115" s="681"/>
      <c r="N115" s="681"/>
      <c r="O115" s="681"/>
      <c r="P115" s="681"/>
      <c r="Q115" s="681"/>
      <c r="R115" s="681"/>
      <c r="S115" s="681"/>
      <c r="T115" s="681"/>
      <c r="U115" s="681"/>
      <c r="V115" s="682"/>
    </row>
    <row r="116" spans="1:22" x14ac:dyDescent="0.25">
      <c r="A116" s="680"/>
      <c r="B116" s="681"/>
      <c r="C116" s="681"/>
      <c r="D116" s="681"/>
      <c r="E116" s="681"/>
      <c r="F116" s="681"/>
      <c r="G116" s="681"/>
      <c r="H116" s="681"/>
      <c r="I116" s="681"/>
      <c r="J116" s="681"/>
      <c r="K116" s="681"/>
      <c r="L116" s="681"/>
      <c r="M116" s="681"/>
      <c r="N116" s="681"/>
      <c r="O116" s="681"/>
      <c r="P116" s="681"/>
      <c r="Q116" s="681"/>
      <c r="R116" s="681"/>
      <c r="S116" s="681"/>
      <c r="T116" s="681"/>
      <c r="U116" s="681"/>
      <c r="V116" s="682"/>
    </row>
    <row r="117" spans="1:22" x14ac:dyDescent="0.25">
      <c r="A117" s="680"/>
      <c r="B117" s="681"/>
      <c r="C117" s="681"/>
      <c r="D117" s="681"/>
      <c r="E117" s="681"/>
      <c r="F117" s="681"/>
      <c r="G117" s="681"/>
      <c r="H117" s="681"/>
      <c r="I117" s="681"/>
      <c r="J117" s="681"/>
      <c r="K117" s="681"/>
      <c r="L117" s="681"/>
      <c r="M117" s="681"/>
      <c r="N117" s="681"/>
      <c r="O117" s="681"/>
      <c r="P117" s="681"/>
      <c r="Q117" s="681"/>
      <c r="R117" s="681"/>
      <c r="S117" s="681"/>
      <c r="T117" s="681"/>
      <c r="U117" s="681"/>
      <c r="V117" s="682"/>
    </row>
    <row r="118" spans="1:22" x14ac:dyDescent="0.25">
      <c r="A118" s="680"/>
      <c r="B118" s="681"/>
      <c r="C118" s="681"/>
      <c r="D118" s="681"/>
      <c r="E118" s="681"/>
      <c r="F118" s="681"/>
      <c r="G118" s="681"/>
      <c r="H118" s="681"/>
      <c r="I118" s="681"/>
      <c r="J118" s="681"/>
      <c r="K118" s="681"/>
      <c r="L118" s="681"/>
      <c r="M118" s="681"/>
      <c r="N118" s="681"/>
      <c r="O118" s="681"/>
      <c r="P118" s="681"/>
      <c r="Q118" s="681"/>
      <c r="R118" s="681"/>
      <c r="S118" s="681"/>
      <c r="T118" s="681"/>
      <c r="U118" s="681"/>
      <c r="V118" s="682"/>
    </row>
    <row r="119" spans="1:22" ht="13.8" thickBot="1" x14ac:dyDescent="0.3">
      <c r="A119" s="683"/>
      <c r="B119" s="684"/>
      <c r="C119" s="684"/>
      <c r="D119" s="684"/>
      <c r="E119" s="684"/>
      <c r="F119" s="684"/>
      <c r="G119" s="684"/>
      <c r="H119" s="684"/>
      <c r="I119" s="684"/>
      <c r="J119" s="684"/>
      <c r="K119" s="684"/>
      <c r="L119" s="684"/>
      <c r="M119" s="684"/>
      <c r="N119" s="684"/>
      <c r="O119" s="684"/>
      <c r="P119" s="684"/>
      <c r="Q119" s="684"/>
      <c r="R119" s="684"/>
      <c r="S119" s="684"/>
      <c r="T119" s="684"/>
      <c r="U119" s="684"/>
      <c r="V119" s="685"/>
    </row>
  </sheetData>
  <mergeCells count="56">
    <mergeCell ref="B70:S70"/>
    <mergeCell ref="B63:T63"/>
    <mergeCell ref="B64:T64"/>
    <mergeCell ref="B69:T69"/>
    <mergeCell ref="B65:T65"/>
    <mergeCell ref="B66:U66"/>
    <mergeCell ref="P4:U4"/>
    <mergeCell ref="D6:G6"/>
    <mergeCell ref="M6:P6"/>
    <mergeCell ref="B56:N56"/>
    <mergeCell ref="B67:T67"/>
    <mergeCell ref="A75:V75"/>
    <mergeCell ref="A76:V76"/>
    <mergeCell ref="A77:V77"/>
    <mergeCell ref="A78:V78"/>
    <mergeCell ref="A79:V79"/>
    <mergeCell ref="A80:V80"/>
    <mergeCell ref="A81:V81"/>
    <mergeCell ref="A82:V82"/>
    <mergeCell ref="A83:V83"/>
    <mergeCell ref="A84:V84"/>
    <mergeCell ref="A85:V85"/>
    <mergeCell ref="A86:V86"/>
    <mergeCell ref="A87:V87"/>
    <mergeCell ref="A88:V88"/>
    <mergeCell ref="A89:V89"/>
    <mergeCell ref="A90:V90"/>
    <mergeCell ref="A91:V91"/>
    <mergeCell ref="A92:V92"/>
    <mergeCell ref="A93:V93"/>
    <mergeCell ref="A94:V94"/>
    <mergeCell ref="A95:V95"/>
    <mergeCell ref="A96:V96"/>
    <mergeCell ref="A97:V97"/>
    <mergeCell ref="A98:V98"/>
    <mergeCell ref="A99:V99"/>
    <mergeCell ref="A100:V100"/>
    <mergeCell ref="A101:V101"/>
    <mergeCell ref="A102:V102"/>
    <mergeCell ref="A103:V103"/>
    <mergeCell ref="A104:V104"/>
    <mergeCell ref="A105:V105"/>
    <mergeCell ref="A106:V106"/>
    <mergeCell ref="A107:V107"/>
    <mergeCell ref="A108:V108"/>
    <mergeCell ref="A109:V109"/>
    <mergeCell ref="A110:V110"/>
    <mergeCell ref="A111:V111"/>
    <mergeCell ref="A112:V112"/>
    <mergeCell ref="A113:V113"/>
    <mergeCell ref="A114:V114"/>
    <mergeCell ref="A115:V115"/>
    <mergeCell ref="A116:V116"/>
    <mergeCell ref="A117:V117"/>
    <mergeCell ref="A118:V118"/>
    <mergeCell ref="A119:V119"/>
  </mergeCells>
  <phoneticPr fontId="0" type="noConversion"/>
  <printOptions horizontalCentered="1"/>
  <pageMargins left="0.25" right="0.25" top="0.75" bottom="0.75" header="0.3" footer="0.3"/>
  <pageSetup scale="64" orientation="portrait" r:id="rId1"/>
  <headerFooter alignWithMargins="0"/>
  <rowBreaks count="1" manualBreakCount="1">
    <brk id="73"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zoomScale="90" zoomScaleNormal="90" zoomScaleSheetLayoutView="85" workbookViewId="0"/>
  </sheetViews>
  <sheetFormatPr defaultColWidth="9.109375" defaultRowHeight="13.2" x14ac:dyDescent="0.25"/>
  <cols>
    <col min="1" max="1" width="18.33203125" style="224" customWidth="1"/>
    <col min="2" max="2" width="17.88671875" style="224" bestFit="1" customWidth="1"/>
    <col min="3" max="3" width="9.109375" style="224"/>
    <col min="4" max="4" width="10.44140625" style="224" customWidth="1"/>
    <col min="5" max="8" width="9.109375" style="224"/>
    <col min="9" max="9" width="28.88671875" style="224" customWidth="1"/>
    <col min="10" max="16384" width="9.109375" style="224"/>
  </cols>
  <sheetData>
    <row r="1" spans="1:15" x14ac:dyDescent="0.25">
      <c r="A1" s="141" t="s">
        <v>0</v>
      </c>
      <c r="B1" s="142"/>
      <c r="C1" s="94"/>
      <c r="D1" s="95"/>
      <c r="E1" s="96"/>
      <c r="F1" s="142"/>
      <c r="G1" s="95"/>
      <c r="H1" s="95"/>
      <c r="I1" s="95"/>
      <c r="J1" s="95"/>
      <c r="K1" s="95"/>
      <c r="L1" s="95"/>
      <c r="M1" s="95"/>
      <c r="N1" s="95"/>
      <c r="O1" s="143"/>
    </row>
    <row r="2" spans="1:15" x14ac:dyDescent="0.25">
      <c r="A2" s="144" t="str">
        <f>+'Exhibit 1-General &amp; Statistical'!A2</f>
        <v>COST REPORT for FFY 2017</v>
      </c>
      <c r="B2" s="8"/>
      <c r="C2" s="9"/>
      <c r="D2" s="9"/>
      <c r="E2" s="8"/>
      <c r="F2" s="8"/>
      <c r="G2" s="9"/>
      <c r="H2" s="9"/>
      <c r="I2" s="9"/>
      <c r="J2" s="9"/>
      <c r="K2" s="9"/>
      <c r="L2" s="9"/>
      <c r="M2" s="9"/>
      <c r="N2" s="9"/>
      <c r="O2" s="97"/>
    </row>
    <row r="3" spans="1:15" x14ac:dyDescent="0.25">
      <c r="A3" s="144"/>
      <c r="B3" s="8"/>
      <c r="C3" s="9"/>
      <c r="D3" s="9"/>
      <c r="E3" s="8"/>
      <c r="F3" s="8"/>
      <c r="G3" s="9"/>
      <c r="H3" s="9"/>
      <c r="I3" s="9"/>
      <c r="J3" s="9"/>
      <c r="K3" s="9"/>
      <c r="L3" s="9"/>
      <c r="M3" s="9"/>
      <c r="N3" s="9"/>
      <c r="O3" s="97"/>
    </row>
    <row r="4" spans="1:15" x14ac:dyDescent="0.25">
      <c r="A4" s="154" t="s">
        <v>250</v>
      </c>
      <c r="B4" s="689">
        <f>'Cover Page'!B13:D13</f>
        <v>0</v>
      </c>
      <c r="C4" s="689"/>
      <c r="D4" s="689"/>
      <c r="E4" s="689"/>
      <c r="F4" s="9"/>
      <c r="H4" s="9"/>
      <c r="I4" s="9"/>
      <c r="J4" s="9"/>
      <c r="K4" s="9"/>
      <c r="L4" s="9"/>
      <c r="M4" s="9"/>
      <c r="N4" s="9"/>
      <c r="O4" s="97"/>
    </row>
    <row r="5" spans="1:15" x14ac:dyDescent="0.25">
      <c r="A5" s="144"/>
      <c r="B5" s="8"/>
      <c r="C5" s="9"/>
      <c r="D5" s="9"/>
      <c r="E5" s="8"/>
      <c r="F5" s="8"/>
      <c r="G5" s="9"/>
      <c r="H5" s="9"/>
      <c r="I5" s="9"/>
      <c r="J5" s="9"/>
      <c r="K5" s="9"/>
      <c r="L5" s="9"/>
      <c r="M5" s="9"/>
      <c r="N5" s="9"/>
      <c r="O5" s="97"/>
    </row>
    <row r="6" spans="1:15" x14ac:dyDescent="0.25">
      <c r="A6" s="144"/>
      <c r="B6" s="8"/>
      <c r="C6" s="9"/>
      <c r="D6" s="9"/>
      <c r="E6" s="8"/>
      <c r="F6" s="8"/>
      <c r="G6" s="9"/>
      <c r="H6" s="9"/>
      <c r="I6" s="9"/>
      <c r="J6" s="9"/>
      <c r="K6" s="9"/>
      <c r="L6" s="9"/>
      <c r="M6" s="9"/>
      <c r="N6" s="9"/>
      <c r="O6" s="97"/>
    </row>
    <row r="7" spans="1:15" x14ac:dyDescent="0.25">
      <c r="A7" s="698" t="s">
        <v>1</v>
      </c>
      <c r="B7" s="699"/>
      <c r="C7" s="699"/>
      <c r="D7" s="699"/>
      <c r="E7" s="8"/>
      <c r="F7" s="8"/>
      <c r="G7" s="9"/>
      <c r="H7" s="9"/>
      <c r="I7" s="9"/>
      <c r="J7" s="9"/>
      <c r="K7" s="9"/>
      <c r="L7" s="9"/>
      <c r="M7" s="9"/>
      <c r="N7" s="9"/>
      <c r="O7" s="97"/>
    </row>
    <row r="8" spans="1:15" ht="15.6" x14ac:dyDescent="0.3">
      <c r="A8" s="459"/>
      <c r="B8" s="460"/>
      <c r="C8" s="9"/>
      <c r="D8" s="9"/>
      <c r="E8" s="8"/>
      <c r="F8" s="8"/>
      <c r="G8" s="9"/>
      <c r="H8" s="9"/>
      <c r="I8" s="9"/>
      <c r="J8" s="9"/>
      <c r="K8" s="9"/>
      <c r="L8" s="9"/>
      <c r="M8" s="9"/>
      <c r="N8" s="9"/>
      <c r="O8" s="97"/>
    </row>
    <row r="9" spans="1:15" x14ac:dyDescent="0.25">
      <c r="A9" s="98"/>
      <c r="B9" s="10" t="s">
        <v>58</v>
      </c>
      <c r="C9" s="700">
        <f>+'Cover Page'!B8</f>
        <v>0</v>
      </c>
      <c r="D9" s="700"/>
      <c r="E9" s="700"/>
      <c r="F9" s="461"/>
      <c r="G9" s="14"/>
      <c r="H9" s="11"/>
      <c r="I9" s="14"/>
      <c r="J9" s="10" t="s">
        <v>59</v>
      </c>
      <c r="K9" s="700">
        <f>+'Cover Page'!B9</f>
        <v>0</v>
      </c>
      <c r="L9" s="700"/>
      <c r="M9" s="700"/>
      <c r="N9" s="461"/>
      <c r="O9" s="161"/>
    </row>
    <row r="10" spans="1:15" ht="15.6" x14ac:dyDescent="0.3">
      <c r="A10" s="145"/>
      <c r="B10" s="12"/>
      <c r="C10" s="12"/>
      <c r="D10" s="12"/>
      <c r="E10" s="13"/>
      <c r="F10" s="12"/>
      <c r="G10" s="12"/>
      <c r="H10" s="12"/>
      <c r="I10" s="12"/>
      <c r="J10" s="12"/>
      <c r="K10" s="12"/>
      <c r="L10" s="12"/>
      <c r="M10" s="12"/>
      <c r="N10" s="12"/>
      <c r="O10" s="146"/>
    </row>
    <row r="11" spans="1:15" ht="15.6" x14ac:dyDescent="0.25">
      <c r="A11" s="147" t="s">
        <v>60</v>
      </c>
      <c r="B11" s="462"/>
      <c r="C11" s="462"/>
      <c r="D11" s="462"/>
      <c r="E11" s="462"/>
      <c r="F11" s="462"/>
      <c r="G11" s="462"/>
      <c r="H11" s="462"/>
      <c r="I11" s="462"/>
      <c r="J11" s="462"/>
      <c r="K11" s="462"/>
      <c r="L11" s="462"/>
      <c r="M11" s="462"/>
      <c r="N11" s="462"/>
      <c r="O11" s="463"/>
    </row>
    <row r="12" spans="1:15" ht="22.8" x14ac:dyDescent="0.4">
      <c r="A12" s="162"/>
      <c r="B12" s="15"/>
      <c r="C12" s="16"/>
      <c r="D12" s="16"/>
      <c r="E12" s="16"/>
      <c r="F12" s="16"/>
      <c r="G12" s="16"/>
      <c r="H12" s="16"/>
      <c r="I12" s="16"/>
      <c r="J12" s="15"/>
      <c r="K12" s="15"/>
      <c r="L12" s="15"/>
      <c r="M12" s="15"/>
      <c r="N12" s="15"/>
      <c r="O12" s="163"/>
    </row>
    <row r="13" spans="1:15" x14ac:dyDescent="0.25">
      <c r="A13" s="164" t="s">
        <v>61</v>
      </c>
      <c r="B13" s="17"/>
      <c r="C13" s="17"/>
      <c r="D13" s="17"/>
      <c r="E13" s="17"/>
      <c r="F13" s="17"/>
      <c r="G13" s="17"/>
      <c r="H13" s="17"/>
      <c r="I13" s="17"/>
      <c r="J13" s="17"/>
      <c r="K13" s="17"/>
      <c r="L13" s="17"/>
      <c r="M13" s="17"/>
      <c r="N13" s="17"/>
      <c r="O13" s="165"/>
    </row>
    <row r="14" spans="1:15" ht="15" x14ac:dyDescent="0.25">
      <c r="A14" s="166"/>
      <c r="B14" s="18"/>
      <c r="C14" s="18"/>
      <c r="D14" s="18"/>
      <c r="E14" s="18"/>
      <c r="F14" s="18"/>
      <c r="G14" s="18"/>
      <c r="H14" s="18"/>
      <c r="I14" s="18"/>
      <c r="J14" s="18"/>
      <c r="K14" s="18"/>
      <c r="L14" s="18"/>
      <c r="M14" s="15"/>
      <c r="N14" s="15"/>
      <c r="O14" s="163"/>
    </row>
    <row r="15" spans="1:15" ht="48" customHeight="1" x14ac:dyDescent="0.3">
      <c r="A15" s="167" t="s">
        <v>62</v>
      </c>
      <c r="B15" s="702" t="s">
        <v>261</v>
      </c>
      <c r="C15" s="702"/>
      <c r="D15" s="702"/>
      <c r="E15" s="702"/>
      <c r="F15" s="702"/>
      <c r="G15" s="702"/>
      <c r="H15" s="702"/>
      <c r="I15" s="702"/>
      <c r="J15" s="702"/>
      <c r="K15" s="702"/>
      <c r="L15" s="702"/>
      <c r="M15" s="702"/>
      <c r="N15" s="15"/>
      <c r="O15" s="163"/>
    </row>
    <row r="16" spans="1:15" ht="15.6" x14ac:dyDescent="0.3">
      <c r="A16" s="168" t="s">
        <v>62</v>
      </c>
      <c r="B16" s="701" t="s">
        <v>63</v>
      </c>
      <c r="C16" s="701"/>
      <c r="D16" s="701"/>
      <c r="E16" s="701"/>
      <c r="F16" s="701"/>
      <c r="G16" s="701"/>
      <c r="H16" s="701"/>
      <c r="I16" s="701"/>
      <c r="J16" s="701"/>
      <c r="K16" s="701"/>
      <c r="L16" s="701"/>
      <c r="M16" s="701"/>
      <c r="N16" s="15"/>
      <c r="O16" s="163"/>
    </row>
    <row r="17" spans="1:16" ht="15.6" x14ac:dyDescent="0.3">
      <c r="A17" s="168" t="s">
        <v>62</v>
      </c>
      <c r="B17" s="701" t="s">
        <v>64</v>
      </c>
      <c r="C17" s="701"/>
      <c r="D17" s="701"/>
      <c r="E17" s="701"/>
      <c r="F17" s="701"/>
      <c r="G17" s="701"/>
      <c r="H17" s="701"/>
      <c r="I17" s="701"/>
      <c r="J17" s="701"/>
      <c r="K17" s="701"/>
      <c r="L17" s="701"/>
      <c r="M17" s="701"/>
      <c r="N17" s="15"/>
      <c r="O17" s="163"/>
    </row>
    <row r="18" spans="1:16" ht="15.6" x14ac:dyDescent="0.3">
      <c r="A18" s="168" t="s">
        <v>62</v>
      </c>
      <c r="B18" s="701" t="s">
        <v>65</v>
      </c>
      <c r="C18" s="701"/>
      <c r="D18" s="701"/>
      <c r="E18" s="701"/>
      <c r="F18" s="701"/>
      <c r="G18" s="701"/>
      <c r="H18" s="701"/>
      <c r="I18" s="701"/>
      <c r="J18" s="701"/>
      <c r="K18" s="701"/>
      <c r="L18" s="701"/>
      <c r="M18" s="701"/>
      <c r="N18" s="15"/>
      <c r="O18" s="163"/>
    </row>
    <row r="19" spans="1:16" ht="15.6" x14ac:dyDescent="0.3">
      <c r="A19" s="168"/>
      <c r="B19" s="701" t="s">
        <v>66</v>
      </c>
      <c r="C19" s="701"/>
      <c r="D19" s="701"/>
      <c r="E19" s="701"/>
      <c r="F19" s="701"/>
      <c r="G19" s="701"/>
      <c r="H19" s="701"/>
      <c r="I19" s="701"/>
      <c r="J19" s="701"/>
      <c r="K19" s="701"/>
      <c r="L19" s="701"/>
      <c r="M19" s="701"/>
      <c r="N19" s="15"/>
      <c r="O19" s="163"/>
    </row>
    <row r="20" spans="1:16" ht="15.6" x14ac:dyDescent="0.3">
      <c r="A20" s="168" t="s">
        <v>62</v>
      </c>
      <c r="B20" s="701" t="s">
        <v>67</v>
      </c>
      <c r="C20" s="701"/>
      <c r="D20" s="701"/>
      <c r="E20" s="701"/>
      <c r="F20" s="701"/>
      <c r="G20" s="701"/>
      <c r="H20" s="701"/>
      <c r="I20" s="701"/>
      <c r="J20" s="701"/>
      <c r="K20" s="701"/>
      <c r="L20" s="701"/>
      <c r="M20" s="701"/>
      <c r="N20" s="15"/>
      <c r="O20" s="163"/>
    </row>
    <row r="21" spans="1:16" s="464" customFormat="1" ht="15.6" x14ac:dyDescent="0.3">
      <c r="A21" s="90" t="s">
        <v>204</v>
      </c>
      <c r="B21" s="701" t="s">
        <v>205</v>
      </c>
      <c r="C21" s="701"/>
      <c r="D21" s="701"/>
      <c r="E21" s="701"/>
      <c r="F21" s="701"/>
      <c r="G21" s="701"/>
      <c r="H21" s="701"/>
      <c r="I21" s="701"/>
      <c r="J21" s="701"/>
      <c r="K21" s="701"/>
      <c r="L21" s="701"/>
      <c r="M21" s="701"/>
      <c r="N21" s="91"/>
      <c r="O21" s="169"/>
    </row>
    <row r="22" spans="1:16" s="464" customFormat="1" ht="27" customHeight="1" x14ac:dyDescent="0.3">
      <c r="A22" s="90" t="s">
        <v>204</v>
      </c>
      <c r="B22" s="701" t="s">
        <v>210</v>
      </c>
      <c r="C22" s="701"/>
      <c r="D22" s="701"/>
      <c r="E22" s="701"/>
      <c r="F22" s="701"/>
      <c r="G22" s="701"/>
      <c r="H22" s="701"/>
      <c r="I22" s="701"/>
      <c r="J22" s="701"/>
      <c r="K22" s="701"/>
      <c r="L22" s="701"/>
      <c r="M22" s="701"/>
      <c r="N22" s="91"/>
      <c r="O22" s="169"/>
    </row>
    <row r="23" spans="1:16" s="464" customFormat="1" ht="15.6" x14ac:dyDescent="0.3">
      <c r="A23" s="92"/>
      <c r="B23" s="714"/>
      <c r="C23" s="714"/>
      <c r="D23" s="714"/>
      <c r="E23" s="714"/>
      <c r="F23" s="714"/>
      <c r="G23" s="714"/>
      <c r="H23" s="714"/>
      <c r="I23" s="714"/>
      <c r="J23" s="714"/>
      <c r="K23" s="714"/>
      <c r="L23" s="714"/>
      <c r="M23" s="714"/>
      <c r="N23" s="91"/>
      <c r="O23" s="169"/>
    </row>
    <row r="24" spans="1:16" ht="48" customHeight="1" x14ac:dyDescent="0.3">
      <c r="A24" s="203" t="s">
        <v>68</v>
      </c>
      <c r="B24" s="719" t="s">
        <v>253</v>
      </c>
      <c r="C24" s="719"/>
      <c r="D24" s="719"/>
      <c r="E24" s="719"/>
      <c r="F24" s="719"/>
      <c r="G24" s="719"/>
      <c r="H24" s="719"/>
      <c r="I24" s="719"/>
      <c r="J24" s="719"/>
      <c r="K24" s="719"/>
      <c r="L24" s="719"/>
      <c r="M24" s="719"/>
      <c r="N24" s="719"/>
      <c r="O24" s="170"/>
    </row>
    <row r="25" spans="1:16" ht="15.6" x14ac:dyDescent="0.3">
      <c r="A25" s="171"/>
      <c r="B25" s="718" t="s">
        <v>69</v>
      </c>
      <c r="C25" s="718"/>
      <c r="D25" s="718"/>
      <c r="E25" s="718"/>
      <c r="F25" s="718"/>
      <c r="G25" s="718"/>
      <c r="H25" s="718"/>
      <c r="I25" s="718"/>
      <c r="J25" s="22"/>
      <c r="K25" s="22"/>
      <c r="L25" s="22"/>
      <c r="M25" s="22"/>
      <c r="N25" s="22"/>
      <c r="O25" s="172"/>
    </row>
    <row r="26" spans="1:16" ht="15.6" x14ac:dyDescent="0.25">
      <c r="A26" s="720"/>
      <c r="B26" s="721"/>
      <c r="C26" s="721"/>
      <c r="D26" s="721"/>
      <c r="E26" s="721"/>
      <c r="F26" s="721"/>
      <c r="G26" s="721"/>
      <c r="H26" s="721"/>
      <c r="I26" s="721"/>
      <c r="J26" s="721"/>
      <c r="K26" s="721"/>
      <c r="L26" s="721"/>
      <c r="M26" s="721"/>
      <c r="N26" s="721"/>
      <c r="O26" s="722"/>
    </row>
    <row r="27" spans="1:16" ht="13.8" x14ac:dyDescent="0.25">
      <c r="A27" s="358" t="s">
        <v>70</v>
      </c>
      <c r="B27" s="17"/>
      <c r="C27" s="17"/>
      <c r="D27" s="17"/>
      <c r="E27" s="17"/>
      <c r="F27" s="17"/>
      <c r="G27" s="17"/>
      <c r="H27" s="17"/>
      <c r="I27" s="17"/>
      <c r="J27" s="17"/>
      <c r="K27" s="17"/>
      <c r="L27" s="17"/>
      <c r="M27" s="17"/>
      <c r="N27" s="17"/>
      <c r="O27" s="165"/>
    </row>
    <row r="28" spans="1:16" ht="18" customHeight="1" x14ac:dyDescent="0.25">
      <c r="A28" s="199"/>
      <c r="B28" s="200"/>
      <c r="C28" s="200"/>
      <c r="D28" s="200"/>
      <c r="E28" s="200"/>
      <c r="F28" s="200"/>
      <c r="G28" s="200"/>
      <c r="H28" s="200"/>
      <c r="I28" s="200"/>
      <c r="J28" s="200"/>
      <c r="K28" s="200"/>
      <c r="L28" s="200"/>
      <c r="M28" s="201"/>
      <c r="N28" s="201"/>
      <c r="O28" s="202"/>
    </row>
    <row r="29" spans="1:16" x14ac:dyDescent="0.25">
      <c r="A29" s="173" t="s">
        <v>241</v>
      </c>
      <c r="B29" s="15"/>
      <c r="C29" s="15"/>
      <c r="D29" s="15"/>
      <c r="E29" s="15"/>
      <c r="F29" s="15"/>
      <c r="G29" s="23" t="s">
        <v>237</v>
      </c>
      <c r="H29" s="15"/>
      <c r="I29" s="15"/>
      <c r="J29" s="15"/>
      <c r="K29" s="20"/>
      <c r="L29" s="198" t="s">
        <v>238</v>
      </c>
      <c r="M29" s="19"/>
      <c r="N29" s="19"/>
      <c r="O29" s="163"/>
    </row>
    <row r="30" spans="1:16" ht="13.8" x14ac:dyDescent="0.25">
      <c r="A30" s="716"/>
      <c r="B30" s="716"/>
      <c r="C30" s="716"/>
      <c r="D30" s="465"/>
      <c r="E30" s="465"/>
      <c r="F30" s="466"/>
      <c r="G30" s="703"/>
      <c r="H30" s="697"/>
      <c r="I30" s="697"/>
      <c r="J30" s="697"/>
      <c r="K30" s="704"/>
      <c r="L30" s="703"/>
      <c r="M30" s="697"/>
      <c r="N30" s="697"/>
      <c r="O30" s="717"/>
    </row>
    <row r="31" spans="1:16" ht="27.75" customHeight="1" x14ac:dyDescent="0.25">
      <c r="A31" s="467"/>
      <c r="B31" s="465"/>
      <c r="C31" s="465"/>
      <c r="D31" s="465"/>
      <c r="E31" s="465"/>
      <c r="F31" s="465"/>
      <c r="G31" s="465"/>
      <c r="H31" s="465"/>
      <c r="I31" s="465"/>
      <c r="J31" s="465"/>
      <c r="K31" s="465"/>
      <c r="L31" s="465"/>
      <c r="M31" s="15"/>
      <c r="N31" s="468"/>
      <c r="O31" s="469"/>
      <c r="P31" s="227"/>
    </row>
    <row r="32" spans="1:16" ht="23.25" customHeight="1" x14ac:dyDescent="0.25">
      <c r="A32" s="173" t="s">
        <v>239</v>
      </c>
      <c r="B32" s="15"/>
      <c r="C32" s="15"/>
      <c r="D32" s="15"/>
      <c r="E32" s="15"/>
      <c r="F32" s="15"/>
      <c r="G32" s="23" t="s">
        <v>72</v>
      </c>
      <c r="H32" s="15"/>
      <c r="I32" s="15"/>
      <c r="J32" s="15"/>
      <c r="K32" s="15"/>
      <c r="L32" s="15"/>
      <c r="M32" s="19"/>
      <c r="N32" s="19"/>
      <c r="O32" s="163"/>
    </row>
    <row r="33" spans="1:15" ht="16.5" customHeight="1" x14ac:dyDescent="0.25">
      <c r="A33" s="716"/>
      <c r="B33" s="716"/>
      <c r="C33" s="716"/>
      <c r="D33" s="465"/>
      <c r="E33" s="465"/>
      <c r="F33" s="466"/>
      <c r="G33" s="703"/>
      <c r="H33" s="697"/>
      <c r="I33" s="697"/>
      <c r="J33" s="697"/>
      <c r="K33" s="697"/>
      <c r="L33" s="465"/>
      <c r="M33" s="465"/>
      <c r="N33" s="465"/>
      <c r="O33" s="470"/>
    </row>
    <row r="34" spans="1:15" ht="24.75" customHeight="1" x14ac:dyDescent="0.25">
      <c r="A34" s="173" t="s">
        <v>73</v>
      </c>
      <c r="B34" s="15"/>
      <c r="C34" s="15"/>
      <c r="D34" s="15"/>
      <c r="E34" s="15"/>
      <c r="F34" s="15"/>
      <c r="G34" s="15"/>
      <c r="H34" s="15"/>
      <c r="I34" s="15"/>
      <c r="J34" s="15"/>
      <c r="K34" s="15"/>
      <c r="L34" s="15"/>
      <c r="M34" s="15"/>
      <c r="N34" s="15"/>
      <c r="O34" s="163"/>
    </row>
    <row r="35" spans="1:15" ht="18" customHeight="1" x14ac:dyDescent="0.25">
      <c r="A35" s="697"/>
      <c r="B35" s="697"/>
      <c r="C35" s="697"/>
      <c r="D35" s="697"/>
      <c r="E35" s="697"/>
      <c r="F35" s="697"/>
      <c r="G35" s="697"/>
      <c r="H35" s="697"/>
      <c r="I35" s="697"/>
      <c r="J35" s="465"/>
      <c r="K35" s="465"/>
      <c r="L35" s="465"/>
      <c r="M35" s="465"/>
      <c r="N35" s="465"/>
      <c r="O35" s="469"/>
    </row>
    <row r="36" spans="1:15" x14ac:dyDescent="0.25">
      <c r="A36" s="173" t="s">
        <v>74</v>
      </c>
      <c r="B36" s="15"/>
      <c r="C36" s="15"/>
      <c r="D36" s="15"/>
      <c r="E36" s="15"/>
      <c r="F36" s="15"/>
      <c r="G36" s="15"/>
      <c r="H36" s="15"/>
      <c r="I36" s="15"/>
      <c r="J36" s="15"/>
      <c r="K36" s="15"/>
      <c r="L36" s="15"/>
      <c r="M36" s="15"/>
      <c r="N36" s="15"/>
      <c r="O36" s="163"/>
    </row>
    <row r="37" spans="1:15" ht="13.8" x14ac:dyDescent="0.25">
      <c r="A37" s="697"/>
      <c r="B37" s="697"/>
      <c r="C37" s="697"/>
      <c r="D37" s="697"/>
      <c r="E37" s="697"/>
      <c r="F37" s="697"/>
      <c r="G37" s="697"/>
      <c r="H37" s="697"/>
      <c r="I37" s="697"/>
      <c r="J37" s="465"/>
      <c r="K37" s="465"/>
      <c r="L37" s="465"/>
      <c r="M37" s="465"/>
      <c r="N37" s="465"/>
      <c r="O37" s="469"/>
    </row>
    <row r="38" spans="1:15" x14ac:dyDescent="0.25">
      <c r="A38" s="174" t="s">
        <v>75</v>
      </c>
      <c r="B38" s="15"/>
      <c r="C38" s="15"/>
      <c r="D38" s="15"/>
      <c r="E38" s="15"/>
      <c r="F38" s="24" t="s">
        <v>76</v>
      </c>
      <c r="G38" s="15"/>
      <c r="H38" s="25"/>
      <c r="I38" s="25"/>
      <c r="J38" s="26"/>
      <c r="K38" s="24" t="s">
        <v>77</v>
      </c>
      <c r="L38" s="25"/>
      <c r="M38" s="25"/>
      <c r="N38" s="25"/>
      <c r="O38" s="175"/>
    </row>
    <row r="39" spans="1:15" ht="13.8" x14ac:dyDescent="0.25">
      <c r="A39" s="697"/>
      <c r="B39" s="697"/>
      <c r="C39" s="471"/>
      <c r="D39" s="472"/>
      <c r="E39" s="472"/>
      <c r="F39" s="697"/>
      <c r="G39" s="697"/>
      <c r="H39" s="697"/>
      <c r="I39" s="697"/>
      <c r="J39" s="471"/>
      <c r="K39" s="697"/>
      <c r="L39" s="697"/>
      <c r="M39" s="697"/>
      <c r="N39" s="697"/>
      <c r="O39" s="175"/>
    </row>
    <row r="40" spans="1:15" ht="15" x14ac:dyDescent="0.25">
      <c r="A40" s="707"/>
      <c r="B40" s="708"/>
      <c r="C40" s="708"/>
      <c r="D40" s="708"/>
      <c r="E40" s="21"/>
      <c r="F40" s="21"/>
      <c r="G40" s="21"/>
      <c r="H40" s="715"/>
      <c r="I40" s="715"/>
      <c r="J40" s="715"/>
      <c r="K40" s="715"/>
      <c r="L40" s="715"/>
      <c r="M40" s="715"/>
      <c r="N40" s="473"/>
      <c r="O40" s="474"/>
    </row>
    <row r="41" spans="1:15" ht="27" customHeight="1" x14ac:dyDescent="0.25">
      <c r="A41" s="176" t="s">
        <v>78</v>
      </c>
      <c r="B41" s="27"/>
      <c r="C41" s="27"/>
      <c r="D41" s="27"/>
      <c r="E41" s="27"/>
      <c r="F41" s="27"/>
      <c r="G41" s="21"/>
      <c r="H41" s="27" t="s">
        <v>79</v>
      </c>
      <c r="I41" s="27"/>
      <c r="J41" s="27"/>
      <c r="K41" s="27"/>
      <c r="L41" s="27"/>
      <c r="M41" s="27"/>
      <c r="N41" s="27"/>
      <c r="O41" s="163"/>
    </row>
    <row r="42" spans="1:15" ht="15" x14ac:dyDescent="0.25">
      <c r="A42" s="166"/>
      <c r="B42" s="15"/>
      <c r="C42" s="15"/>
      <c r="D42" s="15"/>
      <c r="E42" s="15"/>
      <c r="F42" s="15"/>
      <c r="G42" s="15"/>
      <c r="H42" s="28"/>
      <c r="I42" s="29"/>
      <c r="J42" s="29"/>
      <c r="K42" s="29"/>
      <c r="L42" s="29"/>
      <c r="M42" s="15"/>
      <c r="N42" s="15"/>
      <c r="O42" s="163"/>
    </row>
    <row r="43" spans="1:15" ht="13.8" x14ac:dyDescent="0.25">
      <c r="A43" s="177" t="s">
        <v>80</v>
      </c>
      <c r="B43" s="27"/>
      <c r="C43" s="27"/>
      <c r="D43" s="30"/>
      <c r="E43" s="31" t="s">
        <v>81</v>
      </c>
      <c r="F43" s="15"/>
      <c r="G43" s="705"/>
      <c r="H43" s="705"/>
      <c r="I43" s="706"/>
      <c r="J43" s="31" t="s">
        <v>82</v>
      </c>
      <c r="K43" s="31"/>
      <c r="L43" s="31"/>
      <c r="M43" s="31"/>
      <c r="N43" s="31"/>
      <c r="O43" s="178"/>
    </row>
    <row r="44" spans="1:15" x14ac:dyDescent="0.25">
      <c r="A44" s="177"/>
      <c r="B44" s="27"/>
      <c r="C44" s="27"/>
      <c r="D44" s="27"/>
      <c r="E44" s="31"/>
      <c r="F44" s="15"/>
      <c r="G44" s="31"/>
      <c r="H44" s="31"/>
      <c r="I44" s="31"/>
      <c r="J44" s="31"/>
      <c r="K44" s="31"/>
      <c r="L44" s="31"/>
      <c r="M44" s="31"/>
      <c r="N44" s="31"/>
      <c r="O44" s="178"/>
    </row>
    <row r="45" spans="1:15" ht="13.8" x14ac:dyDescent="0.25">
      <c r="A45" s="176" t="s">
        <v>83</v>
      </c>
      <c r="B45" s="27"/>
      <c r="C45" s="31"/>
      <c r="D45" s="30"/>
      <c r="E45" s="31" t="s">
        <v>84</v>
      </c>
      <c r="F45" s="15"/>
      <c r="G45" s="31"/>
      <c r="H45" s="31"/>
      <c r="I45" s="15"/>
      <c r="J45" s="31"/>
      <c r="K45" s="31"/>
      <c r="L45" s="31"/>
      <c r="M45" s="31"/>
      <c r="N45" s="31"/>
      <c r="O45" s="178"/>
    </row>
    <row r="46" spans="1:15" x14ac:dyDescent="0.25">
      <c r="A46" s="176"/>
      <c r="B46" s="27"/>
      <c r="C46" s="27"/>
      <c r="D46" s="27"/>
      <c r="E46" s="31"/>
      <c r="F46" s="15"/>
      <c r="G46" s="31"/>
      <c r="H46" s="31"/>
      <c r="I46" s="15"/>
      <c r="J46" s="31"/>
      <c r="K46" s="31"/>
      <c r="L46" s="31"/>
      <c r="M46" s="31"/>
      <c r="N46" s="31"/>
      <c r="O46" s="178"/>
    </row>
    <row r="47" spans="1:15" ht="13.8" x14ac:dyDescent="0.25">
      <c r="A47" s="179"/>
      <c r="B47" s="21"/>
      <c r="C47" s="21"/>
      <c r="D47" s="30"/>
      <c r="E47" s="31" t="s">
        <v>85</v>
      </c>
      <c r="F47" s="15"/>
      <c r="G47" s="31"/>
      <c r="H47" s="31"/>
      <c r="I47" s="15"/>
      <c r="J47" s="31"/>
      <c r="K47" s="31"/>
      <c r="L47" s="31"/>
      <c r="M47" s="31"/>
      <c r="N47" s="31"/>
      <c r="O47" s="178"/>
    </row>
    <row r="48" spans="1:15" ht="15" x14ac:dyDescent="0.25">
      <c r="A48" s="166"/>
      <c r="B48" s="18"/>
      <c r="C48" s="18"/>
      <c r="D48" s="18"/>
      <c r="E48" s="18"/>
      <c r="F48" s="18"/>
      <c r="G48" s="18"/>
      <c r="H48" s="18"/>
      <c r="I48" s="18"/>
      <c r="J48" s="18"/>
      <c r="K48" s="18"/>
      <c r="L48" s="18"/>
      <c r="M48" s="15"/>
      <c r="N48" s="15"/>
      <c r="O48" s="163"/>
    </row>
    <row r="49" spans="1:15" ht="15" x14ac:dyDescent="0.25">
      <c r="A49" s="166"/>
      <c r="B49" s="18"/>
      <c r="C49" s="18"/>
      <c r="D49" s="18"/>
      <c r="E49" s="18"/>
      <c r="F49" s="18"/>
      <c r="G49" s="18"/>
      <c r="H49" s="18"/>
      <c r="I49" s="18"/>
      <c r="J49" s="18"/>
      <c r="K49" s="18"/>
      <c r="L49" s="18"/>
      <c r="M49" s="15"/>
      <c r="N49" s="15"/>
      <c r="O49" s="163"/>
    </row>
    <row r="50" spans="1:15" ht="15" x14ac:dyDescent="0.25">
      <c r="A50" s="166"/>
      <c r="B50" s="18"/>
      <c r="C50" s="18"/>
      <c r="D50" s="18"/>
      <c r="E50" s="18"/>
      <c r="F50" s="18"/>
      <c r="G50" s="18"/>
      <c r="H50" s="18"/>
      <c r="I50" s="18"/>
      <c r="J50" s="18"/>
      <c r="K50" s="18"/>
      <c r="L50" s="18"/>
      <c r="M50" s="15"/>
      <c r="N50" s="15"/>
      <c r="O50" s="163"/>
    </row>
    <row r="51" spans="1:15" ht="15" x14ac:dyDescent="0.25">
      <c r="A51" s="166"/>
      <c r="B51" s="18"/>
      <c r="C51" s="18"/>
      <c r="D51" s="18"/>
      <c r="E51" s="18"/>
      <c r="F51" s="18"/>
      <c r="G51" s="18"/>
      <c r="H51" s="18"/>
      <c r="I51" s="18"/>
      <c r="J51" s="18"/>
      <c r="K51" s="18"/>
      <c r="L51" s="18"/>
      <c r="M51" s="15"/>
      <c r="N51" s="15"/>
      <c r="O51" s="163"/>
    </row>
    <row r="52" spans="1:15" ht="15" x14ac:dyDescent="0.25">
      <c r="A52" s="166"/>
      <c r="B52" s="18"/>
      <c r="C52" s="18"/>
      <c r="D52" s="18"/>
      <c r="E52" s="18"/>
      <c r="F52" s="18"/>
      <c r="G52" s="18"/>
      <c r="H52" s="18"/>
      <c r="I52" s="18"/>
      <c r="J52" s="18"/>
      <c r="K52" s="18"/>
      <c r="L52" s="18"/>
      <c r="M52" s="15"/>
      <c r="N52" s="15"/>
      <c r="O52" s="163"/>
    </row>
    <row r="53" spans="1:15" ht="15" x14ac:dyDescent="0.25">
      <c r="A53" s="166"/>
      <c r="B53" s="18"/>
      <c r="C53" s="18"/>
      <c r="D53" s="18"/>
      <c r="E53" s="18"/>
      <c r="F53" s="18"/>
      <c r="G53" s="18"/>
      <c r="H53" s="18"/>
      <c r="I53" s="18"/>
      <c r="J53" s="18"/>
      <c r="K53" s="18"/>
      <c r="L53" s="18"/>
      <c r="M53" s="15"/>
      <c r="N53" s="15"/>
      <c r="O53" s="163"/>
    </row>
    <row r="54" spans="1:15" ht="15" x14ac:dyDescent="0.25">
      <c r="A54" s="180" t="s">
        <v>86</v>
      </c>
      <c r="B54" s="15"/>
      <c r="C54" s="18"/>
      <c r="D54" s="18"/>
      <c r="E54" s="18"/>
      <c r="F54" s="713"/>
      <c r="G54" s="713"/>
      <c r="H54" s="713"/>
      <c r="I54" s="18" t="s">
        <v>87</v>
      </c>
      <c r="J54" s="15"/>
      <c r="K54" s="15"/>
      <c r="L54" s="18"/>
      <c r="M54" s="297"/>
      <c r="N54" s="297"/>
      <c r="O54" s="298"/>
    </row>
    <row r="55" spans="1:15" ht="15" x14ac:dyDescent="0.25">
      <c r="A55" s="181"/>
      <c r="B55" s="15"/>
      <c r="C55" s="18"/>
      <c r="D55" s="18"/>
      <c r="E55" s="18"/>
      <c r="F55" s="18"/>
      <c r="G55" s="18"/>
      <c r="H55" s="18"/>
      <c r="I55" s="18"/>
      <c r="J55" s="18"/>
      <c r="K55" s="18"/>
      <c r="L55" s="18"/>
      <c r="M55" s="32" t="s">
        <v>88</v>
      </c>
      <c r="N55" s="32"/>
      <c r="O55" s="182"/>
    </row>
    <row r="56" spans="1:15" ht="15" x14ac:dyDescent="0.25">
      <c r="A56" s="183" t="s">
        <v>89</v>
      </c>
      <c r="B56" s="33"/>
      <c r="C56" s="33"/>
      <c r="D56" s="33"/>
      <c r="E56" s="712"/>
      <c r="F56" s="712"/>
      <c r="G56" s="712"/>
      <c r="H56" s="712"/>
      <c r="I56" s="15"/>
      <c r="J56" s="709"/>
      <c r="K56" s="709"/>
      <c r="L56" s="709"/>
      <c r="M56" s="15"/>
      <c r="N56" s="710"/>
      <c r="O56" s="711"/>
    </row>
    <row r="57" spans="1:15" ht="15" x14ac:dyDescent="0.25">
      <c r="A57" s="166"/>
      <c r="B57" s="18"/>
      <c r="C57" s="18"/>
      <c r="D57" s="18"/>
      <c r="E57" s="34" t="s">
        <v>90</v>
      </c>
      <c r="F57" s="34"/>
      <c r="G57" s="35"/>
      <c r="H57" s="36"/>
      <c r="I57" s="15"/>
      <c r="J57" s="34" t="s">
        <v>91</v>
      </c>
      <c r="K57" s="35"/>
      <c r="L57" s="35"/>
      <c r="M57" s="15"/>
      <c r="N57" s="34" t="s">
        <v>92</v>
      </c>
      <c r="O57" s="184"/>
    </row>
    <row r="58" spans="1:15" ht="15" x14ac:dyDescent="0.25">
      <c r="A58" s="166"/>
      <c r="B58" s="15"/>
      <c r="C58" s="29"/>
      <c r="D58" s="29"/>
      <c r="E58" s="29"/>
      <c r="F58" s="18"/>
      <c r="G58" s="18"/>
      <c r="H58" s="15"/>
      <c r="I58" s="15"/>
      <c r="J58" s="34" t="s">
        <v>93</v>
      </c>
      <c r="K58" s="36"/>
      <c r="L58" s="29"/>
      <c r="M58" s="15"/>
      <c r="N58" s="15"/>
      <c r="O58" s="163"/>
    </row>
    <row r="59" spans="1:15" x14ac:dyDescent="0.25">
      <c r="A59" s="162"/>
      <c r="B59" s="15"/>
      <c r="C59" s="15"/>
      <c r="D59" s="15"/>
      <c r="E59" s="15"/>
      <c r="F59" s="15"/>
      <c r="G59" s="15"/>
      <c r="H59" s="15"/>
      <c r="I59" s="15"/>
      <c r="J59" s="15"/>
      <c r="K59" s="15"/>
      <c r="L59" s="15"/>
      <c r="M59" s="15"/>
      <c r="N59" s="15"/>
      <c r="O59" s="163"/>
    </row>
    <row r="60" spans="1:15" x14ac:dyDescent="0.25">
      <c r="A60" s="162"/>
      <c r="B60" s="15"/>
      <c r="C60" s="15"/>
      <c r="D60" s="15"/>
      <c r="E60" s="15"/>
      <c r="F60" s="15"/>
      <c r="G60" s="15"/>
      <c r="H60" s="15"/>
      <c r="I60" s="15"/>
      <c r="J60" s="15"/>
      <c r="K60" s="15"/>
      <c r="L60" s="15"/>
      <c r="M60" s="15"/>
      <c r="N60" s="15"/>
      <c r="O60" s="163"/>
    </row>
    <row r="61" spans="1:15" x14ac:dyDescent="0.25">
      <c r="A61" s="162"/>
      <c r="B61" s="15"/>
      <c r="C61" s="15"/>
      <c r="D61" s="15"/>
      <c r="E61" s="15"/>
      <c r="F61" s="15"/>
      <c r="G61" s="15"/>
      <c r="H61" s="15"/>
      <c r="I61" s="15"/>
      <c r="J61" s="15"/>
      <c r="K61" s="15"/>
      <c r="L61" s="15"/>
      <c r="M61" s="15"/>
      <c r="N61" s="15"/>
      <c r="O61" s="163"/>
    </row>
    <row r="62" spans="1:15" x14ac:dyDescent="0.25">
      <c r="A62" s="162"/>
      <c r="B62" s="15"/>
      <c r="C62" s="15"/>
      <c r="D62" s="15"/>
      <c r="E62" s="15"/>
      <c r="F62" s="15"/>
      <c r="G62" s="15"/>
      <c r="H62" s="15"/>
      <c r="I62" s="15"/>
      <c r="J62" s="15"/>
      <c r="K62" s="15"/>
      <c r="L62" s="15"/>
      <c r="M62" s="15"/>
      <c r="N62" s="15"/>
      <c r="O62" s="163"/>
    </row>
    <row r="63" spans="1:15" ht="13.8" thickBot="1" x14ac:dyDescent="0.3">
      <c r="A63" s="185" t="s">
        <v>60</v>
      </c>
      <c r="B63" s="186"/>
      <c r="C63" s="186"/>
      <c r="D63" s="186"/>
      <c r="E63" s="186"/>
      <c r="F63" s="186"/>
      <c r="G63" s="186"/>
      <c r="H63" s="186"/>
      <c r="I63" s="186"/>
      <c r="J63" s="186"/>
      <c r="K63" s="186"/>
      <c r="L63" s="186"/>
      <c r="M63" s="186"/>
      <c r="N63" s="186"/>
      <c r="O63" s="187"/>
    </row>
  </sheetData>
  <mergeCells count="33">
    <mergeCell ref="B21:M21"/>
    <mergeCell ref="B23:M23"/>
    <mergeCell ref="B22:M22"/>
    <mergeCell ref="H40:M40"/>
    <mergeCell ref="A33:C33"/>
    <mergeCell ref="L30:O30"/>
    <mergeCell ref="B25:I25"/>
    <mergeCell ref="B24:N24"/>
    <mergeCell ref="A26:O26"/>
    <mergeCell ref="A30:C30"/>
    <mergeCell ref="K39:N39"/>
    <mergeCell ref="G43:I43"/>
    <mergeCell ref="A40:D40"/>
    <mergeCell ref="J56:L56"/>
    <mergeCell ref="N56:O56"/>
    <mergeCell ref="E56:H56"/>
    <mergeCell ref="F54:H54"/>
    <mergeCell ref="B4:E4"/>
    <mergeCell ref="A35:I35"/>
    <mergeCell ref="A37:I37"/>
    <mergeCell ref="A39:B39"/>
    <mergeCell ref="F39:I39"/>
    <mergeCell ref="A7:D7"/>
    <mergeCell ref="C9:E9"/>
    <mergeCell ref="B19:M19"/>
    <mergeCell ref="B20:M20"/>
    <mergeCell ref="K9:M9"/>
    <mergeCell ref="B15:M15"/>
    <mergeCell ref="B16:M16"/>
    <mergeCell ref="G33:K33"/>
    <mergeCell ref="B17:M17"/>
    <mergeCell ref="B18:M18"/>
    <mergeCell ref="G30:K30"/>
  </mergeCells>
  <phoneticPr fontId="0" type="noConversion"/>
  <pageMargins left="0.75" right="0.75" top="1" bottom="1" header="0.5" footer="0.5"/>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zoomScaleNormal="100" zoomScaleSheetLayoutView="100" workbookViewId="0"/>
  </sheetViews>
  <sheetFormatPr defaultColWidth="8.5546875" defaultRowHeight="13.2" x14ac:dyDescent="0.25"/>
  <cols>
    <col min="1" max="8" width="4.6640625" style="43" customWidth="1"/>
    <col min="9" max="10" width="6.44140625" style="43" customWidth="1"/>
    <col min="11" max="15" width="4.6640625" style="43" customWidth="1"/>
    <col min="16" max="16" width="10.109375" style="43" customWidth="1"/>
    <col min="17" max="17" width="6.6640625" style="43" customWidth="1"/>
    <col min="18" max="21" width="4.6640625" style="43" customWidth="1"/>
    <col min="22" max="22" width="8.33203125" style="43" customWidth="1"/>
    <col min="23" max="16384" width="8.5546875" style="43"/>
  </cols>
  <sheetData>
    <row r="1" spans="1:22" s="6" customFormat="1" ht="20.100000000000001" customHeight="1" x14ac:dyDescent="0.3">
      <c r="A1" s="141" t="s">
        <v>0</v>
      </c>
      <c r="B1" s="142"/>
      <c r="C1" s="94"/>
      <c r="D1" s="95"/>
      <c r="E1" s="96"/>
      <c r="F1" s="142"/>
      <c r="G1" s="95"/>
      <c r="H1" s="95"/>
      <c r="I1" s="95"/>
      <c r="J1" s="95"/>
      <c r="K1" s="95"/>
      <c r="L1" s="95"/>
      <c r="M1" s="95"/>
      <c r="N1" s="96"/>
      <c r="O1" s="95"/>
      <c r="P1" s="191"/>
      <c r="Q1" s="359"/>
      <c r="R1" s="96"/>
      <c r="S1" s="360"/>
      <c r="T1" s="360"/>
      <c r="U1" s="360"/>
      <c r="V1" s="143"/>
    </row>
    <row r="2" spans="1:22" s="6" customFormat="1" ht="15.9" customHeight="1" x14ac:dyDescent="0.25">
      <c r="A2" s="144" t="str">
        <f>+'Exhibit 1-General &amp; Statistical'!A2</f>
        <v>COST REPORT for FFY 2017</v>
      </c>
      <c r="B2" s="8"/>
      <c r="C2" s="9"/>
      <c r="D2" s="9"/>
      <c r="E2" s="8"/>
      <c r="F2" s="8"/>
      <c r="G2" s="9"/>
      <c r="H2" s="9"/>
      <c r="I2" s="9"/>
      <c r="J2" s="9"/>
      <c r="K2" s="9"/>
      <c r="L2" s="9"/>
      <c r="M2" s="9"/>
      <c r="N2" s="9"/>
      <c r="O2" s="39"/>
      <c r="P2" s="39"/>
      <c r="Q2" s="40"/>
      <c r="R2" s="475"/>
      <c r="S2" s="41"/>
      <c r="T2" s="41"/>
      <c r="U2" s="41"/>
      <c r="V2" s="161"/>
    </row>
    <row r="3" spans="1:22" s="6" customFormat="1" ht="15.9" customHeight="1" x14ac:dyDescent="0.25">
      <c r="A3" s="144"/>
      <c r="B3" s="8"/>
      <c r="C3" s="9"/>
      <c r="D3" s="9"/>
      <c r="E3" s="8"/>
      <c r="F3" s="8"/>
      <c r="G3" s="9"/>
      <c r="H3" s="9"/>
      <c r="I3" s="9"/>
      <c r="J3" s="9"/>
      <c r="K3" s="9"/>
      <c r="L3" s="9"/>
      <c r="M3" s="9"/>
      <c r="N3" s="9"/>
      <c r="O3" s="39"/>
      <c r="P3" s="39"/>
      <c r="Q3" s="40"/>
      <c r="R3" s="475"/>
      <c r="S3" s="41"/>
      <c r="T3" s="41"/>
      <c r="U3" s="41"/>
      <c r="V3" s="161"/>
    </row>
    <row r="4" spans="1:22" s="6" customFormat="1" ht="15.9" customHeight="1" x14ac:dyDescent="0.3">
      <c r="A4" s="743" t="s">
        <v>1</v>
      </c>
      <c r="B4" s="744"/>
      <c r="C4" s="744"/>
      <c r="D4" s="744"/>
      <c r="E4" s="744"/>
      <c r="F4" s="744"/>
      <c r="G4" s="744"/>
      <c r="H4" s="744"/>
      <c r="I4" s="9"/>
      <c r="J4" s="9"/>
      <c r="K4" s="9"/>
      <c r="L4" s="9"/>
      <c r="M4" s="9"/>
      <c r="N4" s="9"/>
      <c r="O4" s="39"/>
      <c r="P4" s="39"/>
      <c r="Q4" s="40"/>
      <c r="R4" s="475"/>
      <c r="S4" s="41"/>
      <c r="T4" s="41"/>
      <c r="U4" s="41"/>
      <c r="V4" s="161"/>
    </row>
    <row r="5" spans="1:22" s="6" customFormat="1" ht="9.9" customHeight="1" x14ac:dyDescent="0.25">
      <c r="A5" s="144"/>
      <c r="B5" s="8"/>
      <c r="C5" s="9"/>
      <c r="D5" s="9"/>
      <c r="E5" s="8"/>
      <c r="F5" s="8"/>
      <c r="G5" s="9"/>
      <c r="H5" s="9"/>
      <c r="I5" s="9"/>
      <c r="J5" s="9"/>
      <c r="K5" s="9"/>
      <c r="L5" s="9"/>
      <c r="M5" s="9"/>
      <c r="N5" s="9"/>
      <c r="O5" s="39"/>
      <c r="P5" s="39"/>
      <c r="Q5" s="40"/>
      <c r="R5" s="475"/>
      <c r="S5" s="41"/>
      <c r="T5" s="41"/>
      <c r="U5" s="41"/>
      <c r="V5" s="161"/>
    </row>
    <row r="6" spans="1:22" s="6" customFormat="1" ht="15.9" customHeight="1" x14ac:dyDescent="0.25">
      <c r="A6" s="98"/>
      <c r="B6" s="8"/>
      <c r="C6" s="10" t="s">
        <v>58</v>
      </c>
      <c r="D6" s="700">
        <f>+'Cover Page'!B8</f>
        <v>0</v>
      </c>
      <c r="E6" s="745"/>
      <c r="F6" s="745"/>
      <c r="G6" s="745"/>
      <c r="H6" s="9"/>
      <c r="I6" s="11"/>
      <c r="J6" s="9"/>
      <c r="K6" s="10" t="s">
        <v>59</v>
      </c>
      <c r="L6" s="700">
        <f>+'Cover Page'!B9</f>
        <v>0</v>
      </c>
      <c r="M6" s="745"/>
      <c r="N6" s="745"/>
      <c r="O6" s="745"/>
      <c r="P6" s="39"/>
      <c r="Q6" s="40"/>
      <c r="R6" s="475"/>
      <c r="S6" s="41"/>
      <c r="T6" s="41"/>
      <c r="U6" s="41"/>
      <c r="V6" s="161"/>
    </row>
    <row r="7" spans="1:22" s="6" customFormat="1" ht="9.9" customHeight="1" x14ac:dyDescent="0.3">
      <c r="A7" s="145"/>
      <c r="B7" s="12"/>
      <c r="C7" s="12"/>
      <c r="D7" s="12"/>
      <c r="E7" s="13"/>
      <c r="F7" s="12"/>
      <c r="G7" s="12"/>
      <c r="H7" s="12"/>
      <c r="I7" s="12"/>
      <c r="J7" s="12"/>
      <c r="K7" s="12"/>
      <c r="L7" s="12"/>
      <c r="M7" s="12"/>
      <c r="N7" s="12"/>
      <c r="O7" s="41"/>
      <c r="P7" s="41"/>
      <c r="Q7" s="41"/>
      <c r="R7" s="41"/>
      <c r="S7" s="41"/>
      <c r="T7" s="41"/>
      <c r="U7" s="41"/>
      <c r="V7" s="161"/>
    </row>
    <row r="8" spans="1:22" ht="18" customHeight="1" x14ac:dyDescent="0.4">
      <c r="A8" s="361" t="s">
        <v>254</v>
      </c>
      <c r="B8" s="15"/>
      <c r="C8" s="15"/>
      <c r="D8" s="16"/>
      <c r="E8" s="16"/>
      <c r="F8" s="42"/>
      <c r="G8" s="25"/>
      <c r="H8" s="606"/>
      <c r="I8" s="752">
        <f>'Exhibit 3- Report Certification'!$B$4</f>
        <v>0</v>
      </c>
      <c r="J8" s="752"/>
      <c r="K8" s="752"/>
      <c r="L8" s="752"/>
      <c r="V8" s="590"/>
    </row>
    <row r="9" spans="1:22" s="6" customFormat="1" ht="20.100000000000001" customHeight="1" x14ac:dyDescent="0.3">
      <c r="A9" s="145"/>
      <c r="B9" s="12"/>
      <c r="C9" s="12"/>
      <c r="D9" s="12"/>
      <c r="E9" s="13"/>
      <c r="F9" s="12"/>
      <c r="G9" s="12"/>
      <c r="H9" s="12"/>
      <c r="I9" s="607"/>
      <c r="J9" s="607"/>
      <c r="K9" s="607"/>
      <c r="L9" s="607"/>
      <c r="M9" s="12"/>
      <c r="N9" s="12"/>
      <c r="O9" s="41"/>
      <c r="P9" s="41"/>
      <c r="Q9" s="41"/>
      <c r="R9" s="41"/>
      <c r="S9" s="41"/>
      <c r="T9" s="41"/>
      <c r="U9" s="41"/>
      <c r="V9" s="161"/>
    </row>
    <row r="10" spans="1:22" ht="18" customHeight="1" x14ac:dyDescent="0.25">
      <c r="A10" s="147" t="s">
        <v>94</v>
      </c>
      <c r="B10" s="462"/>
      <c r="C10" s="462"/>
      <c r="D10" s="462"/>
      <c r="E10" s="462"/>
      <c r="F10" s="462"/>
      <c r="G10" s="462"/>
      <c r="H10" s="462"/>
      <c r="I10" s="608"/>
      <c r="J10" s="608"/>
      <c r="K10" s="608"/>
      <c r="L10" s="608"/>
      <c r="M10" s="462"/>
      <c r="N10" s="462"/>
      <c r="O10" s="462"/>
      <c r="P10" s="462"/>
      <c r="Q10" s="462"/>
      <c r="R10" s="462"/>
      <c r="S10" s="462"/>
      <c r="T10" s="462"/>
      <c r="U10" s="462"/>
      <c r="V10" s="463"/>
    </row>
    <row r="11" spans="1:22" ht="6.9" customHeight="1" x14ac:dyDescent="0.3">
      <c r="A11" s="362"/>
      <c r="B11" s="44"/>
      <c r="C11" s="45"/>
      <c r="D11" s="45"/>
      <c r="E11" s="45"/>
      <c r="F11" s="45"/>
      <c r="G11" s="45"/>
      <c r="H11" s="15"/>
      <c r="I11" s="15"/>
      <c r="J11" s="15"/>
      <c r="K11" s="15"/>
      <c r="L11" s="15"/>
      <c r="M11" s="15"/>
      <c r="N11" s="15"/>
      <c r="O11" s="15"/>
      <c r="P11" s="15"/>
      <c r="Q11" s="15"/>
      <c r="R11" s="15"/>
      <c r="S11" s="15"/>
      <c r="T11" s="15"/>
      <c r="U11" s="476"/>
      <c r="V11" s="477"/>
    </row>
    <row r="12" spans="1:22" ht="39.9" customHeight="1" x14ac:dyDescent="0.25">
      <c r="A12" s="746" t="s">
        <v>208</v>
      </c>
      <c r="B12" s="747"/>
      <c r="C12" s="747"/>
      <c r="D12" s="747"/>
      <c r="E12" s="747"/>
      <c r="F12" s="747"/>
      <c r="G12" s="747"/>
      <c r="H12" s="747"/>
      <c r="I12" s="747"/>
      <c r="J12" s="747"/>
      <c r="K12" s="747"/>
      <c r="L12" s="747"/>
      <c r="M12" s="747"/>
      <c r="N12" s="747"/>
      <c r="O12" s="747"/>
      <c r="P12" s="747"/>
      <c r="Q12" s="747"/>
      <c r="R12" s="747"/>
      <c r="S12" s="747"/>
      <c r="T12" s="747"/>
      <c r="U12" s="747"/>
      <c r="V12" s="748"/>
    </row>
    <row r="13" spans="1:22" x14ac:dyDescent="0.25">
      <c r="A13" s="162"/>
      <c r="B13" s="15"/>
      <c r="C13" s="15"/>
      <c r="D13" s="15"/>
      <c r="E13" s="15"/>
      <c r="F13" s="15"/>
      <c r="G13" s="15"/>
      <c r="H13" s="15"/>
      <c r="I13" s="15"/>
      <c r="J13" s="15"/>
      <c r="K13" s="15"/>
      <c r="L13" s="15"/>
      <c r="M13" s="15"/>
      <c r="N13" s="15"/>
      <c r="O13" s="15"/>
      <c r="P13" s="15"/>
      <c r="Q13" s="35" t="s">
        <v>95</v>
      </c>
      <c r="R13" s="35"/>
      <c r="S13" s="35"/>
      <c r="T13" s="35"/>
      <c r="U13" s="35"/>
      <c r="V13" s="363"/>
    </row>
    <row r="14" spans="1:22" ht="24.9" customHeight="1" x14ac:dyDescent="0.4">
      <c r="A14" s="361" t="s">
        <v>236</v>
      </c>
      <c r="B14" s="15"/>
      <c r="C14" s="15"/>
      <c r="D14" s="16"/>
      <c r="E14" s="16"/>
      <c r="F14" s="16"/>
      <c r="G14" s="16"/>
      <c r="H14" s="16"/>
      <c r="I14" s="16"/>
      <c r="J14" s="623"/>
      <c r="K14" s="198" t="s">
        <v>263</v>
      </c>
      <c r="L14" s="198"/>
      <c r="M14" s="198"/>
      <c r="N14" s="198"/>
      <c r="O14" s="198"/>
      <c r="P14" s="198"/>
      <c r="Q14" s="286" t="s">
        <v>9</v>
      </c>
      <c r="R14" s="749" t="e">
        <f>+'Exhibit 2-Direct Medical'!V67</f>
        <v>#VALUE!</v>
      </c>
      <c r="S14" s="750"/>
      <c r="T14" s="750"/>
      <c r="U14" s="750"/>
      <c r="V14" s="751"/>
    </row>
    <row r="15" spans="1:22" ht="20.100000000000001" customHeight="1" x14ac:dyDescent="0.4">
      <c r="A15" s="162"/>
      <c r="B15" s="15"/>
      <c r="C15" s="15"/>
      <c r="D15" s="16"/>
      <c r="E15" s="16"/>
      <c r="F15" s="16"/>
      <c r="G15" s="16"/>
      <c r="H15" s="16"/>
      <c r="I15" s="16"/>
      <c r="J15" s="15"/>
      <c r="K15" s="16"/>
      <c r="L15" s="16"/>
      <c r="M15" s="16"/>
      <c r="N15" s="16"/>
      <c r="O15" s="16"/>
      <c r="P15" s="16"/>
      <c r="Q15" s="46"/>
      <c r="R15" s="16"/>
      <c r="S15" s="16"/>
      <c r="T15" s="15"/>
      <c r="U15" s="15"/>
      <c r="V15" s="163"/>
    </row>
    <row r="16" spans="1:22" ht="27.9" customHeight="1" x14ac:dyDescent="0.25">
      <c r="A16" s="729" t="s">
        <v>96</v>
      </c>
      <c r="B16" s="730"/>
      <c r="C16" s="730"/>
      <c r="D16" s="730"/>
      <c r="E16" s="730"/>
      <c r="F16" s="730"/>
      <c r="G16" s="730"/>
      <c r="H16" s="730"/>
      <c r="I16" s="730"/>
      <c r="J16" s="730"/>
      <c r="K16" s="730"/>
      <c r="L16" s="730"/>
      <c r="M16" s="730"/>
      <c r="N16" s="730"/>
      <c r="O16" s="730"/>
      <c r="P16" s="730"/>
      <c r="Q16" s="730"/>
      <c r="R16" s="730"/>
      <c r="S16" s="730"/>
      <c r="T16" s="730"/>
      <c r="U16" s="730"/>
      <c r="V16" s="731"/>
    </row>
    <row r="17" spans="1:26" ht="6.9" customHeight="1" x14ac:dyDescent="0.25">
      <c r="A17" s="364"/>
      <c r="B17" s="478"/>
      <c r="C17" s="478"/>
      <c r="D17" s="478"/>
      <c r="E17" s="478"/>
      <c r="F17" s="478"/>
      <c r="G17" s="478"/>
      <c r="H17" s="478"/>
      <c r="I17" s="478"/>
      <c r="J17" s="478"/>
      <c r="K17" s="478"/>
      <c r="L17" s="478"/>
      <c r="M17" s="478"/>
      <c r="N17" s="478"/>
      <c r="O17" s="478"/>
      <c r="P17" s="478"/>
      <c r="Q17" s="478"/>
      <c r="R17" s="478"/>
      <c r="S17" s="478"/>
      <c r="T17" s="478"/>
      <c r="U17" s="478"/>
      <c r="V17" s="479"/>
    </row>
    <row r="18" spans="1:26" ht="11.1" customHeight="1" x14ac:dyDescent="0.25">
      <c r="A18" s="365" t="s">
        <v>97</v>
      </c>
      <c r="B18" s="480"/>
      <c r="C18" s="480"/>
      <c r="D18" s="480"/>
      <c r="E18" s="480"/>
      <c r="F18" s="480"/>
      <c r="G18" s="480"/>
      <c r="H18" s="480"/>
      <c r="I18" s="480"/>
      <c r="J18" s="480"/>
      <c r="K18" s="480"/>
      <c r="L18" s="480"/>
      <c r="M18" s="480"/>
      <c r="N18" s="480"/>
      <c r="O18" s="480"/>
      <c r="P18" s="480"/>
      <c r="Q18" s="480"/>
      <c r="R18" s="480"/>
      <c r="S18" s="480"/>
      <c r="T18" s="480"/>
      <c r="U18" s="480"/>
      <c r="V18" s="481"/>
    </row>
    <row r="19" spans="1:26" ht="11.1" customHeight="1" x14ac:dyDescent="0.25">
      <c r="A19" s="365"/>
      <c r="B19" s="480"/>
      <c r="C19" s="480"/>
      <c r="D19" s="480"/>
      <c r="E19" s="480"/>
      <c r="F19" s="480"/>
      <c r="G19" s="480"/>
      <c r="H19" s="480"/>
      <c r="I19" s="480"/>
      <c r="J19" s="480"/>
      <c r="K19" s="480"/>
      <c r="L19" s="480"/>
      <c r="M19" s="480"/>
      <c r="N19" s="480"/>
      <c r="O19" s="480"/>
      <c r="P19" s="480"/>
      <c r="Q19" s="480"/>
      <c r="R19" s="480"/>
      <c r="S19" s="480"/>
      <c r="T19" s="480"/>
      <c r="U19" s="480"/>
      <c r="V19" s="481"/>
      <c r="Z19" s="227"/>
    </row>
    <row r="20" spans="1:26" ht="14.1" customHeight="1" x14ac:dyDescent="0.3">
      <c r="A20" s="366" t="s">
        <v>98</v>
      </c>
      <c r="B20" s="478"/>
      <c r="C20" s="478"/>
      <c r="D20" s="478"/>
      <c r="E20" s="478"/>
      <c r="F20" s="478"/>
      <c r="G20" s="478"/>
      <c r="H20" s="478"/>
      <c r="I20" s="482"/>
      <c r="J20" s="483" t="s">
        <v>99</v>
      </c>
      <c r="K20" s="724"/>
      <c r="L20" s="724"/>
      <c r="M20" s="724"/>
      <c r="N20" s="478"/>
      <c r="O20" s="483" t="s">
        <v>100</v>
      </c>
      <c r="P20" s="724"/>
      <c r="Q20" s="724"/>
      <c r="R20" s="478"/>
      <c r="S20" s="478"/>
      <c r="T20" s="478"/>
      <c r="U20" s="478"/>
      <c r="V20" s="479"/>
    </row>
    <row r="21" spans="1:26" ht="6.9" customHeight="1" x14ac:dyDescent="0.25">
      <c r="A21" s="366"/>
      <c r="B21" s="478"/>
      <c r="C21" s="478"/>
      <c r="D21" s="478"/>
      <c r="E21" s="478"/>
      <c r="F21" s="478"/>
      <c r="G21" s="478"/>
      <c r="H21" s="478"/>
      <c r="I21" s="482"/>
      <c r="J21" s="483"/>
      <c r="K21" s="484"/>
      <c r="L21" s="484"/>
      <c r="M21" s="484"/>
      <c r="N21" s="485"/>
      <c r="O21" s="486"/>
      <c r="P21" s="484"/>
      <c r="Q21" s="484"/>
      <c r="R21" s="484"/>
      <c r="S21" s="478"/>
      <c r="T21" s="478"/>
      <c r="U21" s="478"/>
      <c r="V21" s="479"/>
    </row>
    <row r="22" spans="1:26" ht="39.9" customHeight="1" x14ac:dyDescent="0.25">
      <c r="A22" s="367">
        <v>1</v>
      </c>
      <c r="B22" s="727" t="s">
        <v>101</v>
      </c>
      <c r="C22" s="727"/>
      <c r="D22" s="727"/>
      <c r="E22" s="727"/>
      <c r="F22" s="727"/>
      <c r="G22" s="727"/>
      <c r="H22" s="727"/>
      <c r="I22" s="727"/>
      <c r="J22" s="727"/>
      <c r="K22" s="727"/>
      <c r="L22" s="727"/>
      <c r="M22" s="727"/>
      <c r="N22" s="727"/>
      <c r="O22" s="727"/>
      <c r="P22" s="727"/>
      <c r="Q22" s="727"/>
      <c r="R22" s="727"/>
      <c r="S22" s="727"/>
      <c r="T22" s="727"/>
      <c r="U22" s="727"/>
      <c r="V22" s="728"/>
    </row>
    <row r="23" spans="1:26" ht="12.75" customHeight="1" x14ac:dyDescent="0.25">
      <c r="A23" s="367">
        <v>2</v>
      </c>
      <c r="B23" s="727" t="s">
        <v>102</v>
      </c>
      <c r="C23" s="727"/>
      <c r="D23" s="727"/>
      <c r="E23" s="727"/>
      <c r="F23" s="727"/>
      <c r="G23" s="727"/>
      <c r="H23" s="727"/>
      <c r="I23" s="727"/>
      <c r="J23" s="727"/>
      <c r="K23" s="727"/>
      <c r="L23" s="727"/>
      <c r="M23" s="727"/>
      <c r="N23" s="727"/>
      <c r="O23" s="727"/>
      <c r="P23" s="727"/>
      <c r="Q23" s="727"/>
      <c r="R23" s="727"/>
      <c r="S23" s="727"/>
      <c r="T23" s="727"/>
      <c r="U23" s="727"/>
      <c r="V23" s="728"/>
    </row>
    <row r="24" spans="1:26" ht="65.099999999999994" customHeight="1" x14ac:dyDescent="0.25">
      <c r="A24" s="367">
        <v>3</v>
      </c>
      <c r="B24" s="727" t="s">
        <v>103</v>
      </c>
      <c r="C24" s="727"/>
      <c r="D24" s="727"/>
      <c r="E24" s="727"/>
      <c r="F24" s="727"/>
      <c r="G24" s="727"/>
      <c r="H24" s="727"/>
      <c r="I24" s="727"/>
      <c r="J24" s="727"/>
      <c r="K24" s="727"/>
      <c r="L24" s="727"/>
      <c r="M24" s="727"/>
      <c r="N24" s="727"/>
      <c r="O24" s="727"/>
      <c r="P24" s="727"/>
      <c r="Q24" s="727"/>
      <c r="R24" s="727"/>
      <c r="S24" s="727"/>
      <c r="T24" s="727"/>
      <c r="U24" s="727"/>
      <c r="V24" s="728"/>
    </row>
    <row r="25" spans="1:26" x14ac:dyDescent="0.25">
      <c r="A25" s="367">
        <v>4</v>
      </c>
      <c r="B25" s="204" t="s">
        <v>205</v>
      </c>
      <c r="C25" s="487"/>
      <c r="D25" s="487"/>
      <c r="E25" s="487"/>
      <c r="F25" s="487"/>
      <c r="G25" s="487"/>
      <c r="H25" s="487"/>
      <c r="I25" s="487"/>
      <c r="J25" s="487"/>
      <c r="K25" s="487"/>
      <c r="L25" s="487"/>
      <c r="M25" s="487"/>
      <c r="N25" s="487"/>
      <c r="O25" s="487"/>
      <c r="P25" s="487"/>
      <c r="Q25" s="487"/>
      <c r="R25" s="487"/>
      <c r="S25" s="487"/>
      <c r="T25" s="487"/>
      <c r="U25" s="487"/>
      <c r="V25" s="488"/>
    </row>
    <row r="26" spans="1:26" x14ac:dyDescent="0.25">
      <c r="A26" s="367">
        <v>5</v>
      </c>
      <c r="B26" s="204" t="s">
        <v>206</v>
      </c>
      <c r="C26" s="487"/>
      <c r="D26" s="487"/>
      <c r="E26" s="487"/>
      <c r="F26" s="487"/>
      <c r="G26" s="487"/>
      <c r="H26" s="487"/>
      <c r="I26" s="487"/>
      <c r="J26" s="487"/>
      <c r="K26" s="487"/>
      <c r="L26" s="487"/>
      <c r="M26" s="487"/>
      <c r="N26" s="487"/>
      <c r="O26" s="487"/>
      <c r="P26" s="487"/>
      <c r="Q26" s="487"/>
      <c r="R26" s="487"/>
      <c r="S26" s="487"/>
      <c r="T26" s="487"/>
      <c r="U26" s="487"/>
      <c r="V26" s="488"/>
    </row>
    <row r="27" spans="1:26" x14ac:dyDescent="0.25">
      <c r="A27" s="162"/>
      <c r="B27" s="205" t="s">
        <v>207</v>
      </c>
      <c r="C27" s="487"/>
      <c r="D27" s="487"/>
      <c r="E27" s="487"/>
      <c r="F27" s="487"/>
      <c r="G27" s="487"/>
      <c r="H27" s="487"/>
      <c r="I27" s="487"/>
      <c r="J27" s="487"/>
      <c r="K27" s="487"/>
      <c r="L27" s="487"/>
      <c r="M27" s="487"/>
      <c r="N27" s="487"/>
      <c r="O27" s="487"/>
      <c r="P27" s="487"/>
      <c r="Q27" s="487"/>
      <c r="R27" s="487"/>
      <c r="S27" s="487"/>
      <c r="T27" s="487"/>
      <c r="U27" s="487"/>
      <c r="V27" s="488"/>
    </row>
    <row r="28" spans="1:26" ht="30" customHeight="1" x14ac:dyDescent="0.25">
      <c r="A28" s="367">
        <v>6</v>
      </c>
      <c r="B28" s="727" t="s">
        <v>104</v>
      </c>
      <c r="C28" s="727"/>
      <c r="D28" s="727"/>
      <c r="E28" s="727"/>
      <c r="F28" s="727"/>
      <c r="G28" s="727"/>
      <c r="H28" s="727"/>
      <c r="I28" s="727"/>
      <c r="J28" s="727"/>
      <c r="K28" s="727"/>
      <c r="L28" s="727"/>
      <c r="M28" s="727"/>
      <c r="N28" s="727"/>
      <c r="O28" s="727"/>
      <c r="P28" s="727"/>
      <c r="Q28" s="727"/>
      <c r="R28" s="727"/>
      <c r="S28" s="727"/>
      <c r="T28" s="727"/>
      <c r="U28" s="727"/>
      <c r="V28" s="728"/>
    </row>
    <row r="29" spans="1:26" ht="30" customHeight="1" x14ac:dyDescent="0.25">
      <c r="A29" s="367">
        <v>7</v>
      </c>
      <c r="B29" s="725" t="s">
        <v>105</v>
      </c>
      <c r="C29" s="725"/>
      <c r="D29" s="725"/>
      <c r="E29" s="725"/>
      <c r="F29" s="725"/>
      <c r="G29" s="725"/>
      <c r="H29" s="725"/>
      <c r="I29" s="725"/>
      <c r="J29" s="725"/>
      <c r="K29" s="725"/>
      <c r="L29" s="725"/>
      <c r="M29" s="725"/>
      <c r="N29" s="725"/>
      <c r="O29" s="725"/>
      <c r="P29" s="725"/>
      <c r="Q29" s="725"/>
      <c r="R29" s="725"/>
      <c r="S29" s="725"/>
      <c r="T29" s="725"/>
      <c r="U29" s="725"/>
      <c r="V29" s="726"/>
    </row>
    <row r="30" spans="1:26" ht="30" customHeight="1" x14ac:dyDescent="0.25">
      <c r="A30" s="367">
        <v>8</v>
      </c>
      <c r="B30" s="725" t="s">
        <v>106</v>
      </c>
      <c r="C30" s="725"/>
      <c r="D30" s="725"/>
      <c r="E30" s="725"/>
      <c r="F30" s="725"/>
      <c r="G30" s="725"/>
      <c r="H30" s="725"/>
      <c r="I30" s="725"/>
      <c r="J30" s="725"/>
      <c r="K30" s="725"/>
      <c r="L30" s="725"/>
      <c r="M30" s="725"/>
      <c r="N30" s="725"/>
      <c r="O30" s="725"/>
      <c r="P30" s="725"/>
      <c r="Q30" s="725"/>
      <c r="R30" s="725"/>
      <c r="S30" s="725"/>
      <c r="T30" s="725"/>
      <c r="U30" s="725"/>
      <c r="V30" s="726"/>
    </row>
    <row r="31" spans="1:26" ht="15.9" customHeight="1" x14ac:dyDescent="0.25">
      <c r="A31" s="732"/>
      <c r="B31" s="733"/>
      <c r="C31" s="733"/>
      <c r="D31" s="733"/>
      <c r="E31" s="733"/>
      <c r="F31" s="733"/>
      <c r="G31" s="733"/>
      <c r="H31" s="733"/>
      <c r="I31" s="733"/>
      <c r="J31" s="733"/>
      <c r="K31" s="15"/>
      <c r="L31" s="15"/>
      <c r="M31" s="709"/>
      <c r="N31" s="709"/>
      <c r="O31" s="709"/>
      <c r="P31" s="709"/>
      <c r="Q31" s="709"/>
      <c r="R31" s="709"/>
      <c r="S31" s="709"/>
      <c r="T31" s="709"/>
      <c r="U31" s="709"/>
      <c r="V31" s="163"/>
    </row>
    <row r="32" spans="1:26" ht="15" customHeight="1" x14ac:dyDescent="0.25">
      <c r="A32" s="162"/>
      <c r="B32" s="27" t="s">
        <v>107</v>
      </c>
      <c r="C32" s="27"/>
      <c r="D32" s="27"/>
      <c r="E32" s="27"/>
      <c r="F32" s="27"/>
      <c r="G32" s="27"/>
      <c r="H32" s="27"/>
      <c r="I32" s="27"/>
      <c r="J32" s="27"/>
      <c r="K32" s="15"/>
      <c r="L32" s="27"/>
      <c r="M32" s="27" t="s">
        <v>79</v>
      </c>
      <c r="N32" s="27"/>
      <c r="O32" s="27"/>
      <c r="P32" s="27"/>
      <c r="Q32" s="27"/>
      <c r="R32" s="27"/>
      <c r="S32" s="27"/>
      <c r="T32" s="27"/>
      <c r="U32" s="27"/>
      <c r="V32" s="163"/>
    </row>
    <row r="33" spans="1:22" ht="15.9" customHeight="1" x14ac:dyDescent="0.25">
      <c r="A33" s="741"/>
      <c r="B33" s="742"/>
      <c r="C33" s="742"/>
      <c r="D33" s="742"/>
      <c r="E33" s="742"/>
      <c r="F33" s="742"/>
      <c r="G33" s="742"/>
      <c r="H33" s="742"/>
      <c r="I33" s="742"/>
      <c r="J33" s="742"/>
      <c r="K33" s="21"/>
      <c r="L33" s="742"/>
      <c r="M33" s="742"/>
      <c r="N33" s="742"/>
      <c r="O33" s="742"/>
      <c r="P33" s="742"/>
      <c r="Q33" s="742"/>
      <c r="R33" s="742"/>
      <c r="S33" s="742"/>
      <c r="T33" s="742"/>
      <c r="U33" s="27"/>
      <c r="V33" s="489"/>
    </row>
    <row r="34" spans="1:22" ht="12" customHeight="1" x14ac:dyDescent="0.25">
      <c r="A34" s="368" t="s">
        <v>71</v>
      </c>
      <c r="B34" s="47"/>
      <c r="C34" s="19"/>
      <c r="D34" s="19"/>
      <c r="E34" s="19"/>
      <c r="F34" s="19"/>
      <c r="G34" s="19"/>
      <c r="H34" s="19"/>
      <c r="I34" s="19"/>
      <c r="J34" s="19"/>
      <c r="K34" s="19"/>
      <c r="L34" s="23" t="s">
        <v>72</v>
      </c>
      <c r="M34" s="19"/>
      <c r="N34" s="19"/>
      <c r="O34" s="19"/>
      <c r="P34" s="19"/>
      <c r="Q34" s="19"/>
      <c r="R34" s="19"/>
      <c r="S34" s="19"/>
      <c r="T34" s="19"/>
      <c r="U34" s="19"/>
      <c r="V34" s="170"/>
    </row>
    <row r="35" spans="1:22" ht="15.9" customHeight="1" x14ac:dyDescent="0.25">
      <c r="A35" s="740"/>
      <c r="B35" s="715"/>
      <c r="C35" s="715"/>
      <c r="D35" s="715"/>
      <c r="E35" s="715"/>
      <c r="F35" s="715"/>
      <c r="G35" s="715"/>
      <c r="H35" s="715"/>
      <c r="I35" s="715"/>
      <c r="J35" s="715"/>
      <c r="K35" s="491"/>
      <c r="L35" s="737"/>
      <c r="M35" s="738"/>
      <c r="N35" s="738"/>
      <c r="O35" s="738"/>
      <c r="P35" s="738"/>
      <c r="Q35" s="738"/>
      <c r="R35" s="738"/>
      <c r="S35" s="738"/>
      <c r="T35" s="738"/>
      <c r="U35" s="738"/>
      <c r="V35" s="739"/>
    </row>
    <row r="36" spans="1:22" ht="12" customHeight="1" x14ac:dyDescent="0.25">
      <c r="A36" s="173" t="s">
        <v>74</v>
      </c>
      <c r="B36" s="48"/>
      <c r="C36" s="15"/>
      <c r="D36" s="15"/>
      <c r="E36" s="15"/>
      <c r="F36" s="15"/>
      <c r="G36" s="15"/>
      <c r="H36" s="15"/>
      <c r="I36" s="15"/>
      <c r="J36" s="15"/>
      <c r="K36" s="15"/>
      <c r="L36" s="15"/>
      <c r="M36" s="15"/>
      <c r="N36" s="15"/>
      <c r="O36" s="15"/>
      <c r="P36" s="15"/>
      <c r="Q36" s="15"/>
      <c r="R36" s="15"/>
      <c r="S36" s="15"/>
      <c r="T36" s="15"/>
      <c r="U36" s="15"/>
      <c r="V36" s="163"/>
    </row>
    <row r="37" spans="1:22" ht="15.9" customHeight="1" x14ac:dyDescent="0.25">
      <c r="A37" s="734"/>
      <c r="B37" s="735"/>
      <c r="C37" s="735"/>
      <c r="D37" s="735"/>
      <c r="E37" s="735"/>
      <c r="F37" s="735"/>
      <c r="G37" s="490"/>
      <c r="H37" s="735"/>
      <c r="I37" s="735"/>
      <c r="J37" s="735"/>
      <c r="K37" s="735"/>
      <c r="L37" s="735"/>
      <c r="M37" s="735"/>
      <c r="N37" s="735"/>
      <c r="O37" s="490"/>
      <c r="P37" s="738"/>
      <c r="Q37" s="738"/>
      <c r="R37" s="738"/>
      <c r="S37" s="738"/>
      <c r="T37" s="738"/>
      <c r="U37" s="738"/>
      <c r="V37" s="739"/>
    </row>
    <row r="38" spans="1:22" ht="12" customHeight="1" x14ac:dyDescent="0.25">
      <c r="A38" s="174" t="s">
        <v>75</v>
      </c>
      <c r="B38" s="49"/>
      <c r="C38" s="15"/>
      <c r="D38" s="15"/>
      <c r="E38" s="15"/>
      <c r="F38" s="15"/>
      <c r="G38" s="15"/>
      <c r="H38" s="24" t="s">
        <v>76</v>
      </c>
      <c r="I38" s="15"/>
      <c r="J38" s="15"/>
      <c r="K38" s="15"/>
      <c r="L38" s="15"/>
      <c r="M38" s="15"/>
      <c r="N38" s="15"/>
      <c r="O38" s="24"/>
      <c r="P38" s="24" t="s">
        <v>77</v>
      </c>
      <c r="Q38" s="15"/>
      <c r="R38" s="15"/>
      <c r="S38" s="15"/>
      <c r="T38" s="15"/>
      <c r="U38" s="15"/>
      <c r="V38" s="163"/>
    </row>
    <row r="39" spans="1:22" ht="15.9" customHeight="1" x14ac:dyDescent="0.25">
      <c r="A39" s="734"/>
      <c r="B39" s="735"/>
      <c r="C39" s="735"/>
      <c r="D39" s="735"/>
      <c r="E39" s="735"/>
      <c r="F39" s="735"/>
      <c r="G39" s="735"/>
      <c r="H39" s="735"/>
      <c r="I39" s="735"/>
      <c r="J39" s="735"/>
      <c r="K39" s="735"/>
      <c r="L39" s="735"/>
      <c r="M39" s="735"/>
      <c r="N39" s="735"/>
      <c r="O39" s="735"/>
      <c r="P39" s="735"/>
      <c r="Q39" s="735"/>
      <c r="R39" s="735"/>
      <c r="S39" s="735"/>
      <c r="T39" s="735"/>
      <c r="U39" s="735"/>
      <c r="V39" s="736"/>
    </row>
    <row r="40" spans="1:22" ht="6.9" customHeight="1" x14ac:dyDescent="0.25">
      <c r="A40" s="162"/>
      <c r="B40" s="15"/>
      <c r="C40" s="15"/>
      <c r="D40" s="15"/>
      <c r="E40" s="15"/>
      <c r="F40" s="15"/>
      <c r="G40" s="15"/>
      <c r="H40" s="15"/>
      <c r="I40" s="15"/>
      <c r="J40" s="15"/>
      <c r="K40" s="15"/>
      <c r="L40" s="15"/>
      <c r="M40" s="15"/>
      <c r="N40" s="15"/>
      <c r="O40" s="15"/>
      <c r="P40" s="15"/>
      <c r="Q40" s="15"/>
      <c r="R40" s="15"/>
      <c r="S40" s="15"/>
      <c r="T40" s="15"/>
      <c r="U40" s="15"/>
      <c r="V40" s="163"/>
    </row>
    <row r="41" spans="1:22" ht="15.9" customHeight="1" x14ac:dyDescent="0.25">
      <c r="A41" s="177" t="s">
        <v>80</v>
      </c>
      <c r="B41" s="31"/>
      <c r="C41" s="27"/>
      <c r="D41" s="27"/>
      <c r="E41" s="27"/>
      <c r="F41" s="309"/>
      <c r="G41" s="31" t="s">
        <v>81</v>
      </c>
      <c r="H41" s="15"/>
      <c r="I41" s="15"/>
      <c r="J41" s="309"/>
      <c r="K41" s="31" t="s">
        <v>84</v>
      </c>
      <c r="L41" s="15"/>
      <c r="M41" s="15"/>
      <c r="N41" s="15"/>
      <c r="O41" s="309"/>
      <c r="P41" s="31" t="s">
        <v>85</v>
      </c>
      <c r="Q41" s="492"/>
      <c r="R41" s="15"/>
      <c r="S41" s="15"/>
      <c r="T41" s="15"/>
      <c r="U41" s="31"/>
      <c r="V41" s="178"/>
    </row>
    <row r="42" spans="1:22" ht="5.0999999999999996" customHeight="1" x14ac:dyDescent="0.25">
      <c r="A42" s="177"/>
      <c r="B42" s="31"/>
      <c r="C42" s="27"/>
      <c r="D42" s="27"/>
      <c r="E42" s="27"/>
      <c r="F42" s="27"/>
      <c r="G42" s="31"/>
      <c r="H42" s="31"/>
      <c r="I42" s="15"/>
      <c r="J42" s="31"/>
      <c r="K42" s="31"/>
      <c r="L42" s="31"/>
      <c r="M42" s="31"/>
      <c r="N42" s="31"/>
      <c r="O42" s="31"/>
      <c r="P42" s="31"/>
      <c r="Q42" s="31"/>
      <c r="R42" s="31"/>
      <c r="S42" s="31"/>
      <c r="T42" s="31"/>
      <c r="U42" s="31"/>
      <c r="V42" s="178"/>
    </row>
    <row r="43" spans="1:22" ht="15.9" customHeight="1" x14ac:dyDescent="0.25">
      <c r="A43" s="176" t="s">
        <v>83</v>
      </c>
      <c r="B43" s="27"/>
      <c r="C43" s="27"/>
      <c r="D43" s="31"/>
      <c r="E43" s="31"/>
      <c r="F43" s="30"/>
      <c r="G43" s="31" t="s">
        <v>108</v>
      </c>
      <c r="H43" s="15"/>
      <c r="I43" s="15"/>
      <c r="J43" s="31"/>
      <c r="K43" s="31"/>
      <c r="L43" s="31"/>
      <c r="M43" s="31"/>
      <c r="N43" s="723"/>
      <c r="O43" s="723"/>
      <c r="P43" s="723"/>
      <c r="Q43" s="723"/>
      <c r="R43" s="723"/>
      <c r="S43" s="723"/>
      <c r="T43" s="723"/>
      <c r="U43" s="723"/>
      <c r="V43" s="178"/>
    </row>
    <row r="44" spans="1:22" ht="15" customHeight="1" x14ac:dyDescent="0.25">
      <c r="A44" s="166"/>
      <c r="B44" s="18"/>
      <c r="C44" s="18"/>
      <c r="D44" s="18"/>
      <c r="E44" s="18"/>
      <c r="F44" s="18"/>
      <c r="G44" s="18"/>
      <c r="H44" s="18"/>
      <c r="I44" s="18"/>
      <c r="J44" s="18"/>
      <c r="K44" s="18"/>
      <c r="L44" s="18"/>
      <c r="M44" s="15"/>
      <c r="N44" s="15"/>
      <c r="O44" s="15"/>
      <c r="P44" s="15"/>
      <c r="Q44" s="15"/>
      <c r="R44" s="15"/>
      <c r="S44" s="15"/>
      <c r="T44" s="15"/>
      <c r="U44" s="15"/>
      <c r="V44" s="163"/>
    </row>
    <row r="45" spans="1:22" ht="15.75" customHeight="1" x14ac:dyDescent="0.25">
      <c r="A45" s="162" t="s">
        <v>86</v>
      </c>
      <c r="B45" s="15"/>
      <c r="C45" s="15"/>
      <c r="D45" s="15"/>
      <c r="E45" s="15"/>
      <c r="F45" s="25"/>
      <c r="G45" s="491"/>
      <c r="H45" s="491"/>
      <c r="I45" s="22"/>
      <c r="J45" s="22"/>
      <c r="K45" s="22"/>
      <c r="L45" s="22"/>
      <c r="M45" s="15" t="s">
        <v>87</v>
      </c>
      <c r="N45" s="15"/>
      <c r="O45" s="15"/>
      <c r="P45" s="15"/>
      <c r="Q45" s="22"/>
      <c r="R45" s="22"/>
      <c r="S45" s="22"/>
      <c r="T45" s="22"/>
      <c r="U45" s="22"/>
      <c r="V45" s="163"/>
    </row>
    <row r="46" spans="1:22" ht="12.75" customHeight="1" x14ac:dyDescent="0.25">
      <c r="A46" s="369"/>
      <c r="B46" s="15"/>
      <c r="C46" s="15"/>
      <c r="D46" s="15"/>
      <c r="E46" s="15"/>
      <c r="F46" s="15"/>
      <c r="G46" s="15"/>
      <c r="H46" s="15"/>
      <c r="I46" s="15"/>
      <c r="J46" s="15"/>
      <c r="K46" s="15"/>
      <c r="L46" s="15"/>
      <c r="M46" s="15"/>
      <c r="N46" s="15"/>
      <c r="O46" s="15"/>
      <c r="P46" s="15"/>
      <c r="Q46" s="32" t="s">
        <v>88</v>
      </c>
      <c r="R46" s="32"/>
      <c r="S46" s="32"/>
      <c r="T46" s="32"/>
      <c r="U46" s="32"/>
      <c r="V46" s="163"/>
    </row>
    <row r="47" spans="1:22" ht="18" customHeight="1" x14ac:dyDescent="0.25">
      <c r="A47" s="370" t="s">
        <v>89</v>
      </c>
      <c r="B47" s="50"/>
      <c r="C47" s="50"/>
      <c r="D47" s="50"/>
      <c r="E47" s="25"/>
      <c r="F47" s="25"/>
      <c r="G47" s="491"/>
      <c r="H47" s="491"/>
      <c r="I47" s="22"/>
      <c r="J47" s="22"/>
      <c r="K47" s="22"/>
      <c r="L47" s="15"/>
      <c r="M47" s="22"/>
      <c r="N47" s="493"/>
      <c r="O47" s="494"/>
      <c r="P47" s="494"/>
      <c r="Q47" s="15"/>
      <c r="R47" s="22"/>
      <c r="S47" s="22"/>
      <c r="T47" s="22"/>
      <c r="U47" s="22"/>
      <c r="V47" s="163"/>
    </row>
    <row r="48" spans="1:22" ht="14.25" customHeight="1" x14ac:dyDescent="0.25">
      <c r="A48" s="162"/>
      <c r="B48" s="15"/>
      <c r="C48" s="15"/>
      <c r="D48" s="15"/>
      <c r="E48" s="35"/>
      <c r="F48" s="35"/>
      <c r="G48" s="32" t="s">
        <v>109</v>
      </c>
      <c r="H48" s="32"/>
      <c r="I48" s="32"/>
      <c r="J48" s="32"/>
      <c r="K48" s="32"/>
      <c r="L48" s="15"/>
      <c r="M48" s="32" t="s">
        <v>110</v>
      </c>
      <c r="N48" s="32"/>
      <c r="O48" s="32"/>
      <c r="P48" s="32"/>
      <c r="Q48" s="15"/>
      <c r="R48" s="32" t="s">
        <v>111</v>
      </c>
      <c r="S48" s="32"/>
      <c r="T48" s="32"/>
      <c r="U48" s="32"/>
      <c r="V48" s="163"/>
    </row>
    <row r="49" spans="1:22" ht="12.75" customHeight="1" x14ac:dyDescent="0.25">
      <c r="A49" s="162"/>
      <c r="B49" s="15"/>
      <c r="C49" s="15"/>
      <c r="D49" s="15"/>
      <c r="E49" s="15"/>
      <c r="F49" s="15"/>
      <c r="G49" s="15"/>
      <c r="H49" s="15"/>
      <c r="I49" s="15"/>
      <c r="J49" s="15"/>
      <c r="K49" s="15"/>
      <c r="L49" s="15"/>
      <c r="M49" s="15"/>
      <c r="N49" s="15"/>
      <c r="O49" s="15"/>
      <c r="P49" s="15"/>
      <c r="Q49" s="15"/>
      <c r="R49" s="15"/>
      <c r="S49" s="15"/>
      <c r="T49" s="15"/>
      <c r="U49" s="15"/>
      <c r="V49" s="163"/>
    </row>
    <row r="50" spans="1:22" ht="12.75" customHeight="1" x14ac:dyDescent="0.25">
      <c r="A50" s="162"/>
      <c r="B50" s="15"/>
      <c r="C50" s="15"/>
      <c r="D50" s="15"/>
      <c r="E50" s="15"/>
      <c r="F50" s="15"/>
      <c r="G50" s="15"/>
      <c r="H50" s="15"/>
      <c r="I50" s="15"/>
      <c r="J50" s="15"/>
      <c r="K50" s="15"/>
      <c r="L50" s="15"/>
      <c r="M50" s="15"/>
      <c r="N50" s="15"/>
      <c r="O50" s="15"/>
      <c r="P50" s="15"/>
      <c r="Q50" s="15"/>
      <c r="R50" s="15"/>
      <c r="S50" s="15"/>
      <c r="T50" s="15"/>
      <c r="U50" s="15"/>
      <c r="V50" s="163"/>
    </row>
    <row r="51" spans="1:22" ht="12.75" customHeight="1" thickBot="1" x14ac:dyDescent="0.3">
      <c r="A51" s="371"/>
      <c r="B51" s="372"/>
      <c r="C51" s="372"/>
      <c r="D51" s="372"/>
      <c r="E51" s="372"/>
      <c r="F51" s="372"/>
      <c r="G51" s="372"/>
      <c r="H51" s="372"/>
      <c r="I51" s="372"/>
      <c r="J51" s="372"/>
      <c r="K51" s="372"/>
      <c r="L51" s="372"/>
      <c r="M51" s="372"/>
      <c r="N51" s="372"/>
      <c r="O51" s="372"/>
      <c r="P51" s="372"/>
      <c r="Q51" s="372"/>
      <c r="R51" s="372"/>
      <c r="S51" s="372"/>
      <c r="T51" s="372"/>
      <c r="U51" s="372"/>
      <c r="V51" s="373"/>
    </row>
    <row r="52" spans="1:22" ht="12.75" customHeight="1" x14ac:dyDescent="0.25"/>
  </sheetData>
  <mergeCells count="26">
    <mergeCell ref="A4:H4"/>
    <mergeCell ref="D6:G6"/>
    <mergeCell ref="L6:O6"/>
    <mergeCell ref="A12:V12"/>
    <mergeCell ref="R14:V14"/>
    <mergeCell ref="I8:L8"/>
    <mergeCell ref="A16:V16"/>
    <mergeCell ref="A31:J31"/>
    <mergeCell ref="A39:V39"/>
    <mergeCell ref="L35:V35"/>
    <mergeCell ref="A35:J35"/>
    <mergeCell ref="A33:J33"/>
    <mergeCell ref="L33:T33"/>
    <mergeCell ref="A37:F37"/>
    <mergeCell ref="P37:V37"/>
    <mergeCell ref="H37:N37"/>
    <mergeCell ref="N43:U43"/>
    <mergeCell ref="K20:M20"/>
    <mergeCell ref="P20:Q20"/>
    <mergeCell ref="M31:U31"/>
    <mergeCell ref="B29:V29"/>
    <mergeCell ref="B30:V30"/>
    <mergeCell ref="B22:V22"/>
    <mergeCell ref="B23:V23"/>
    <mergeCell ref="B24:V24"/>
    <mergeCell ref="B28:V28"/>
  </mergeCells>
  <phoneticPr fontId="60" type="noConversion"/>
  <pageMargins left="0.75" right="0.75" top="1" bottom="1" header="0.5" footer="0.5"/>
  <pageSetup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90" zoomScaleNormal="90" zoomScaleSheetLayoutView="115" workbookViewId="0"/>
  </sheetViews>
  <sheetFormatPr defaultColWidth="4.5546875" defaultRowHeight="13.2" x14ac:dyDescent="0.25"/>
  <cols>
    <col min="1" max="1" width="6.6640625" style="244" customWidth="1"/>
    <col min="2" max="2" width="4.109375" style="244" customWidth="1"/>
    <col min="3" max="5" width="6.6640625" style="244" customWidth="1"/>
    <col min="6" max="6" width="20.6640625" style="244" customWidth="1"/>
    <col min="7" max="7" width="12.6640625" style="244" customWidth="1"/>
    <col min="8" max="8" width="15.5546875" style="244" customWidth="1"/>
    <col min="9" max="9" width="13.6640625" style="244" customWidth="1"/>
    <col min="10" max="10" width="13.6640625" style="521" customWidth="1"/>
    <col min="11" max="16384" width="4.5546875" style="244"/>
  </cols>
  <sheetData>
    <row r="1" spans="1:10" s="6" customFormat="1" ht="20.100000000000001" customHeight="1" x14ac:dyDescent="0.25">
      <c r="A1" s="141" t="s">
        <v>0</v>
      </c>
      <c r="B1" s="142"/>
      <c r="C1" s="94"/>
      <c r="D1" s="95"/>
      <c r="E1" s="96"/>
      <c r="F1" s="142"/>
      <c r="G1" s="95"/>
      <c r="H1" s="95"/>
      <c r="I1" s="95"/>
      <c r="J1" s="188"/>
    </row>
    <row r="2" spans="1:10" s="6" customFormat="1" ht="15.9" customHeight="1" x14ac:dyDescent="0.25">
      <c r="A2" s="144" t="str">
        <f>+'Exhibit 1-General &amp; Statistical'!A2</f>
        <v>COST REPORT for FFY 2017</v>
      </c>
      <c r="B2" s="8"/>
      <c r="C2" s="9"/>
      <c r="D2" s="9"/>
      <c r="E2" s="8"/>
      <c r="F2" s="8"/>
      <c r="G2" s="9"/>
      <c r="H2" s="9"/>
      <c r="I2" s="9"/>
      <c r="J2" s="97"/>
    </row>
    <row r="3" spans="1:10" s="6" customFormat="1" ht="15.9" customHeight="1" x14ac:dyDescent="0.25">
      <c r="A3" s="144"/>
      <c r="B3" s="8"/>
      <c r="C3" s="9"/>
      <c r="D3" s="9"/>
      <c r="E3" s="8"/>
      <c r="F3" s="8"/>
      <c r="G3" s="9"/>
      <c r="H3" s="9"/>
      <c r="I3" s="9"/>
      <c r="J3" s="97"/>
    </row>
    <row r="4" spans="1:10" s="6" customFormat="1" ht="15.9" customHeight="1" x14ac:dyDescent="0.25">
      <c r="A4" s="154" t="s">
        <v>250</v>
      </c>
      <c r="C4" s="756">
        <f>'Exhibit 4-Certifiction of Funds'!$I$8</f>
        <v>0</v>
      </c>
      <c r="D4" s="756"/>
      <c r="E4" s="756"/>
      <c r="F4" s="756"/>
      <c r="G4" s="9"/>
      <c r="H4" s="9"/>
      <c r="I4" s="9"/>
      <c r="J4" s="97"/>
    </row>
    <row r="5" spans="1:10" s="6" customFormat="1" ht="9.9" customHeight="1" x14ac:dyDescent="0.25">
      <c r="A5" s="144"/>
      <c r="B5" s="8"/>
      <c r="C5" s="9"/>
      <c r="D5" s="9"/>
      <c r="E5" s="8"/>
      <c r="F5" s="8"/>
      <c r="G5" s="9"/>
      <c r="H5" s="9"/>
      <c r="I5" s="9"/>
      <c r="J5" s="97"/>
    </row>
    <row r="6" spans="1:10" s="6" customFormat="1" ht="15" customHeight="1" x14ac:dyDescent="0.3">
      <c r="A6" s="743" t="s">
        <v>1</v>
      </c>
      <c r="B6" s="744"/>
      <c r="C6" s="744"/>
      <c r="D6" s="744"/>
      <c r="E6" s="744"/>
      <c r="F6" s="495"/>
      <c r="G6" s="495"/>
      <c r="H6" s="495"/>
      <c r="I6" s="9"/>
      <c r="J6" s="97"/>
    </row>
    <row r="7" spans="1:10" s="6" customFormat="1" ht="9.9" customHeight="1" x14ac:dyDescent="0.25">
      <c r="A7" s="144"/>
      <c r="B7" s="8"/>
      <c r="C7" s="9"/>
      <c r="D7" s="9"/>
      <c r="E7" s="8"/>
      <c r="F7" s="8"/>
      <c r="G7" s="9"/>
      <c r="H7" s="9"/>
      <c r="I7" s="9"/>
      <c r="J7" s="97"/>
    </row>
    <row r="8" spans="1:10" s="6" customFormat="1" ht="15.9" customHeight="1" x14ac:dyDescent="0.25">
      <c r="A8" s="98"/>
      <c r="B8" s="10" t="s">
        <v>58</v>
      </c>
      <c r="C8" s="700">
        <f>+'Cover Page'!B8</f>
        <v>0</v>
      </c>
      <c r="D8" s="700"/>
      <c r="E8" s="700"/>
      <c r="F8" s="8"/>
      <c r="G8" s="10" t="s">
        <v>59</v>
      </c>
      <c r="H8" s="700">
        <f>+'Cover Page'!B9</f>
        <v>0</v>
      </c>
      <c r="I8" s="700"/>
      <c r="J8" s="97"/>
    </row>
    <row r="9" spans="1:10" ht="24.9" customHeight="1" x14ac:dyDescent="0.25">
      <c r="A9" s="252"/>
      <c r="B9" s="253"/>
      <c r="C9" s="253"/>
      <c r="D9" s="253"/>
      <c r="E9" s="253"/>
      <c r="F9" s="253"/>
      <c r="G9" s="253"/>
      <c r="H9" s="253"/>
      <c r="I9" s="253"/>
      <c r="J9" s="254"/>
    </row>
    <row r="10" spans="1:10" ht="30" customHeight="1" x14ac:dyDescent="0.25">
      <c r="A10" s="255" t="s">
        <v>112</v>
      </c>
      <c r="B10" s="242"/>
      <c r="C10" s="242"/>
      <c r="D10" s="242"/>
      <c r="E10" s="242"/>
      <c r="F10" s="242"/>
      <c r="G10" s="242"/>
      <c r="H10" s="242"/>
      <c r="I10" s="242"/>
      <c r="J10" s="256"/>
    </row>
    <row r="11" spans="1:10" ht="20.100000000000001" customHeight="1" x14ac:dyDescent="0.25">
      <c r="A11" s="252"/>
      <c r="B11" s="253"/>
      <c r="C11" s="253"/>
      <c r="D11" s="253"/>
      <c r="E11" s="253"/>
      <c r="F11" s="253"/>
      <c r="G11" s="253"/>
      <c r="H11" s="253"/>
      <c r="I11" s="253"/>
      <c r="J11" s="254"/>
    </row>
    <row r="12" spans="1:10" s="261" customFormat="1" ht="12.9" customHeight="1" x14ac:dyDescent="0.25">
      <c r="A12" s="257"/>
      <c r="B12" s="258"/>
      <c r="C12" s="258" t="s">
        <v>113</v>
      </c>
      <c r="D12" s="258"/>
      <c r="E12" s="258"/>
      <c r="F12" s="259" t="s">
        <v>114</v>
      </c>
      <c r="G12" s="259" t="s">
        <v>115</v>
      </c>
      <c r="H12" s="259" t="s">
        <v>116</v>
      </c>
      <c r="I12" s="259" t="s">
        <v>117</v>
      </c>
      <c r="J12" s="260" t="s">
        <v>118</v>
      </c>
    </row>
    <row r="13" spans="1:10" ht="12.75" customHeight="1" x14ac:dyDescent="0.25">
      <c r="A13" s="262"/>
      <c r="B13" s="263"/>
      <c r="C13" s="264" t="s">
        <v>119</v>
      </c>
      <c r="D13" s="264"/>
      <c r="E13" s="265"/>
      <c r="F13" s="266" t="s">
        <v>120</v>
      </c>
      <c r="G13" s="266" t="s">
        <v>121</v>
      </c>
      <c r="H13" s="267"/>
      <c r="I13" s="267" t="s">
        <v>122</v>
      </c>
      <c r="J13" s="268" t="s">
        <v>123</v>
      </c>
    </row>
    <row r="14" spans="1:10" ht="12" customHeight="1" x14ac:dyDescent="0.25">
      <c r="A14" s="262"/>
      <c r="B14" s="263"/>
      <c r="C14" s="264" t="s">
        <v>124</v>
      </c>
      <c r="D14" s="264"/>
      <c r="E14" s="265"/>
      <c r="F14" s="267" t="s">
        <v>125</v>
      </c>
      <c r="G14" s="267" t="s">
        <v>126</v>
      </c>
      <c r="H14" s="267" t="s">
        <v>127</v>
      </c>
      <c r="I14" s="267" t="s">
        <v>128</v>
      </c>
      <c r="J14" s="269" t="s">
        <v>129</v>
      </c>
    </row>
    <row r="15" spans="1:10" ht="12" customHeight="1" x14ac:dyDescent="0.25">
      <c r="A15" s="496"/>
      <c r="B15" s="497"/>
      <c r="C15" s="498"/>
      <c r="D15" s="498"/>
      <c r="E15" s="499"/>
      <c r="F15" s="500" t="s">
        <v>130</v>
      </c>
      <c r="G15" s="500" t="s">
        <v>131</v>
      </c>
      <c r="H15" s="500" t="s">
        <v>69</v>
      </c>
      <c r="I15" s="500" t="s">
        <v>123</v>
      </c>
      <c r="J15" s="501" t="s">
        <v>132</v>
      </c>
    </row>
    <row r="16" spans="1:10" ht="12" customHeight="1" thickBot="1" x14ac:dyDescent="0.3">
      <c r="A16" s="502"/>
      <c r="B16" s="503"/>
      <c r="C16" s="504"/>
      <c r="D16" s="504"/>
      <c r="E16" s="503"/>
      <c r="F16" s="504"/>
      <c r="G16" s="504"/>
      <c r="H16" s="504"/>
      <c r="I16" s="504"/>
      <c r="J16" s="268"/>
    </row>
    <row r="17" spans="1:10" ht="15.9" customHeight="1" thickBot="1" x14ac:dyDescent="0.3">
      <c r="A17" s="505" t="s">
        <v>133</v>
      </c>
      <c r="B17" s="506"/>
      <c r="C17" s="506"/>
      <c r="D17" s="506"/>
      <c r="E17" s="507"/>
      <c r="F17" s="508"/>
      <c r="G17" s="509"/>
      <c r="H17" s="509"/>
      <c r="I17" s="509"/>
      <c r="J17" s="510"/>
    </row>
    <row r="18" spans="1:10" ht="15.9" customHeight="1" x14ac:dyDescent="0.25">
      <c r="A18" s="757" t="s">
        <v>134</v>
      </c>
      <c r="B18" s="758"/>
      <c r="C18" s="758"/>
      <c r="D18" s="758"/>
      <c r="E18" s="759"/>
      <c r="F18" s="51"/>
      <c r="G18" s="51"/>
      <c r="H18" s="52"/>
      <c r="I18" s="52">
        <v>0</v>
      </c>
      <c r="J18" s="189"/>
    </row>
    <row r="19" spans="1:10" ht="15.9" customHeight="1" x14ac:dyDescent="0.25">
      <c r="A19" s="760"/>
      <c r="B19" s="761"/>
      <c r="C19" s="761"/>
      <c r="D19" s="761"/>
      <c r="E19" s="762"/>
      <c r="F19" s="51"/>
      <c r="G19" s="51"/>
      <c r="H19" s="52"/>
      <c r="I19" s="52"/>
      <c r="J19" s="189"/>
    </row>
    <row r="20" spans="1:10" ht="15.9" customHeight="1" x14ac:dyDescent="0.25">
      <c r="A20" s="753"/>
      <c r="B20" s="754"/>
      <c r="C20" s="754"/>
      <c r="D20" s="754"/>
      <c r="E20" s="755"/>
      <c r="F20" s="51"/>
      <c r="G20" s="51"/>
      <c r="H20" s="52"/>
      <c r="I20" s="52"/>
      <c r="J20" s="189"/>
    </row>
    <row r="21" spans="1:10" ht="15.9" customHeight="1" x14ac:dyDescent="0.25">
      <c r="A21" s="753"/>
      <c r="B21" s="754"/>
      <c r="C21" s="754"/>
      <c r="D21" s="754"/>
      <c r="E21" s="755"/>
      <c r="F21" s="51"/>
      <c r="G21" s="51"/>
      <c r="H21" s="52"/>
      <c r="I21" s="52"/>
      <c r="J21" s="189"/>
    </row>
    <row r="22" spans="1:10" ht="15.9" customHeight="1" x14ac:dyDescent="0.25">
      <c r="A22" s="760"/>
      <c r="B22" s="761"/>
      <c r="C22" s="761"/>
      <c r="D22" s="761"/>
      <c r="E22" s="762"/>
      <c r="F22" s="51"/>
      <c r="G22" s="51"/>
      <c r="H22" s="52"/>
      <c r="I22" s="52"/>
      <c r="J22" s="189"/>
    </row>
    <row r="23" spans="1:10" ht="15.9" customHeight="1" x14ac:dyDescent="0.25">
      <c r="A23" s="760"/>
      <c r="B23" s="761"/>
      <c r="C23" s="761"/>
      <c r="D23" s="761"/>
      <c r="E23" s="762"/>
      <c r="F23" s="51"/>
      <c r="G23" s="51"/>
      <c r="H23" s="52"/>
      <c r="I23" s="52"/>
      <c r="J23" s="189"/>
    </row>
    <row r="24" spans="1:10" ht="15.9" customHeight="1" x14ac:dyDescent="0.25">
      <c r="A24" s="760"/>
      <c r="B24" s="761"/>
      <c r="C24" s="761"/>
      <c r="D24" s="761"/>
      <c r="E24" s="762"/>
      <c r="F24" s="51"/>
      <c r="G24" s="51"/>
      <c r="H24" s="52"/>
      <c r="I24" s="52"/>
      <c r="J24" s="189"/>
    </row>
    <row r="25" spans="1:10" ht="15.9" customHeight="1" x14ac:dyDescent="0.25">
      <c r="A25" s="760"/>
      <c r="B25" s="761"/>
      <c r="C25" s="761"/>
      <c r="D25" s="761"/>
      <c r="E25" s="762"/>
      <c r="F25" s="51"/>
      <c r="G25" s="51"/>
      <c r="H25" s="52"/>
      <c r="I25" s="52"/>
      <c r="J25" s="189"/>
    </row>
    <row r="26" spans="1:10" ht="15.9" customHeight="1" x14ac:dyDescent="0.25">
      <c r="A26" s="760"/>
      <c r="B26" s="761"/>
      <c r="C26" s="761"/>
      <c r="D26" s="761"/>
      <c r="E26" s="762"/>
      <c r="F26" s="51"/>
      <c r="G26" s="51"/>
      <c r="H26" s="52"/>
      <c r="I26" s="52"/>
      <c r="J26" s="189"/>
    </row>
    <row r="27" spans="1:10" ht="15.9" customHeight="1" x14ac:dyDescent="0.25">
      <c r="A27" s="760"/>
      <c r="B27" s="761"/>
      <c r="C27" s="761"/>
      <c r="D27" s="761"/>
      <c r="E27" s="762"/>
      <c r="F27" s="53"/>
      <c r="G27" s="53"/>
      <c r="H27" s="54"/>
      <c r="I27" s="54"/>
      <c r="J27" s="190"/>
    </row>
    <row r="28" spans="1:10" s="276" customFormat="1" ht="15.9" customHeight="1" x14ac:dyDescent="0.25">
      <c r="A28" s="270"/>
      <c r="B28" s="271"/>
      <c r="C28" s="272"/>
      <c r="D28" s="764"/>
      <c r="E28" s="765"/>
      <c r="F28" s="765"/>
      <c r="G28" s="273"/>
      <c r="H28" s="273"/>
      <c r="I28" s="274" t="s">
        <v>135</v>
      </c>
      <c r="J28" s="275">
        <f>SUM(J18:J27)</f>
        <v>0</v>
      </c>
    </row>
    <row r="29" spans="1:10" s="276" customFormat="1" ht="14.1" customHeight="1" thickBot="1" x14ac:dyDescent="0.3">
      <c r="A29" s="511"/>
      <c r="B29" s="512"/>
      <c r="C29" s="512"/>
      <c r="D29" s="512"/>
      <c r="E29" s="512"/>
      <c r="F29" s="513"/>
      <c r="G29" s="513"/>
      <c r="H29" s="253"/>
      <c r="I29" s="513"/>
      <c r="J29" s="514"/>
    </row>
    <row r="30" spans="1:10" ht="15.9" customHeight="1" thickBot="1" x14ac:dyDescent="0.3">
      <c r="A30" s="515" t="s">
        <v>136</v>
      </c>
      <c r="B30" s="516"/>
      <c r="C30" s="516"/>
      <c r="D30" s="516"/>
      <c r="E30" s="517"/>
      <c r="F30" s="509"/>
      <c r="G30" s="509"/>
      <c r="H30" s="509"/>
      <c r="I30" s="509"/>
      <c r="J30" s="510"/>
    </row>
    <row r="31" spans="1:10" ht="15.9" customHeight="1" x14ac:dyDescent="0.25">
      <c r="A31" s="757" t="s">
        <v>137</v>
      </c>
      <c r="B31" s="758"/>
      <c r="C31" s="758"/>
      <c r="D31" s="758"/>
      <c r="E31" s="759"/>
      <c r="F31" s="51"/>
      <c r="G31" s="51"/>
      <c r="H31" s="52"/>
      <c r="I31" s="52">
        <v>0</v>
      </c>
      <c r="J31" s="189"/>
    </row>
    <row r="32" spans="1:10" ht="15.9" customHeight="1" x14ac:dyDescent="0.25">
      <c r="A32" s="760"/>
      <c r="B32" s="761"/>
      <c r="C32" s="761"/>
      <c r="D32" s="761"/>
      <c r="E32" s="762"/>
      <c r="F32" s="51"/>
      <c r="G32" s="51"/>
      <c r="H32" s="52"/>
      <c r="I32" s="52"/>
      <c r="J32" s="189"/>
    </row>
    <row r="33" spans="1:10" ht="15.9" customHeight="1" x14ac:dyDescent="0.25">
      <c r="A33" s="760"/>
      <c r="B33" s="761"/>
      <c r="C33" s="761"/>
      <c r="D33" s="761"/>
      <c r="E33" s="762"/>
      <c r="F33" s="51"/>
      <c r="G33" s="51"/>
      <c r="H33" s="52"/>
      <c r="I33" s="52"/>
      <c r="J33" s="189"/>
    </row>
    <row r="34" spans="1:10" ht="15.9" customHeight="1" x14ac:dyDescent="0.25">
      <c r="A34" s="760"/>
      <c r="B34" s="761"/>
      <c r="C34" s="761"/>
      <c r="D34" s="761"/>
      <c r="E34" s="762"/>
      <c r="F34" s="51"/>
      <c r="G34" s="51"/>
      <c r="H34" s="52"/>
      <c r="I34" s="52"/>
      <c r="J34" s="189"/>
    </row>
    <row r="35" spans="1:10" ht="15.9" customHeight="1" x14ac:dyDescent="0.25">
      <c r="A35" s="760"/>
      <c r="B35" s="761"/>
      <c r="C35" s="761"/>
      <c r="D35" s="761"/>
      <c r="E35" s="762"/>
      <c r="F35" s="51"/>
      <c r="G35" s="51"/>
      <c r="H35" s="52"/>
      <c r="I35" s="52"/>
      <c r="J35" s="189"/>
    </row>
    <row r="36" spans="1:10" ht="15.9" customHeight="1" x14ac:dyDescent="0.25">
      <c r="A36" s="760"/>
      <c r="B36" s="761"/>
      <c r="C36" s="761"/>
      <c r="D36" s="761"/>
      <c r="E36" s="762"/>
      <c r="F36" s="51"/>
      <c r="G36" s="51"/>
      <c r="H36" s="52"/>
      <c r="I36" s="52"/>
      <c r="J36" s="189"/>
    </row>
    <row r="37" spans="1:10" ht="15.9" customHeight="1" x14ac:dyDescent="0.25">
      <c r="A37" s="760"/>
      <c r="B37" s="761"/>
      <c r="C37" s="761"/>
      <c r="D37" s="761"/>
      <c r="E37" s="762"/>
      <c r="F37" s="51"/>
      <c r="G37" s="51"/>
      <c r="H37" s="52"/>
      <c r="I37" s="52"/>
      <c r="J37" s="189"/>
    </row>
    <row r="38" spans="1:10" ht="15.9" customHeight="1" x14ac:dyDescent="0.25">
      <c r="A38" s="760"/>
      <c r="B38" s="761"/>
      <c r="C38" s="761"/>
      <c r="D38" s="761"/>
      <c r="E38" s="762"/>
      <c r="F38" s="51"/>
      <c r="G38" s="51"/>
      <c r="H38" s="52"/>
      <c r="I38" s="52"/>
      <c r="J38" s="189"/>
    </row>
    <row r="39" spans="1:10" ht="15.9" customHeight="1" x14ac:dyDescent="0.25">
      <c r="A39" s="760"/>
      <c r="B39" s="761"/>
      <c r="C39" s="761"/>
      <c r="D39" s="761"/>
      <c r="E39" s="762"/>
      <c r="F39" s="51"/>
      <c r="G39" s="51"/>
      <c r="H39" s="52"/>
      <c r="I39" s="52"/>
      <c r="J39" s="189"/>
    </row>
    <row r="40" spans="1:10" ht="15.9" customHeight="1" x14ac:dyDescent="0.25">
      <c r="A40" s="760"/>
      <c r="B40" s="761"/>
      <c r="C40" s="761"/>
      <c r="D40" s="761"/>
      <c r="E40" s="762"/>
      <c r="F40" s="53"/>
      <c r="G40" s="53"/>
      <c r="H40" s="54"/>
      <c r="I40" s="54"/>
      <c r="J40" s="190"/>
    </row>
    <row r="41" spans="1:10" s="276" customFormat="1" ht="15.9" customHeight="1" x14ac:dyDescent="0.25">
      <c r="A41" s="270"/>
      <c r="B41" s="271"/>
      <c r="C41" s="272"/>
      <c r="D41" s="764"/>
      <c r="E41" s="765"/>
      <c r="F41" s="765"/>
      <c r="G41" s="273"/>
      <c r="H41" s="273"/>
      <c r="I41" s="274" t="s">
        <v>135</v>
      </c>
      <c r="J41" s="275">
        <f>SUM(J31:J40)</f>
        <v>0</v>
      </c>
    </row>
    <row r="42" spans="1:10" ht="13.8" thickBot="1" x14ac:dyDescent="0.3">
      <c r="A42" s="252"/>
      <c r="B42" s="253"/>
      <c r="C42" s="253"/>
      <c r="D42" s="253"/>
      <c r="E42" s="253"/>
      <c r="F42" s="253"/>
      <c r="G42" s="253"/>
      <c r="H42" s="253"/>
      <c r="I42" s="253"/>
      <c r="J42" s="277"/>
    </row>
    <row r="43" spans="1:10" ht="15.9" customHeight="1" thickBot="1" x14ac:dyDescent="0.3">
      <c r="A43" s="505" t="s">
        <v>138</v>
      </c>
      <c r="B43" s="506"/>
      <c r="C43" s="506"/>
      <c r="D43" s="506"/>
      <c r="E43" s="507"/>
      <c r="F43" s="508"/>
      <c r="G43" s="509"/>
      <c r="H43" s="509"/>
      <c r="I43" s="509"/>
      <c r="J43" s="510"/>
    </row>
    <row r="44" spans="1:10" ht="15.9" customHeight="1" x14ac:dyDescent="0.25">
      <c r="A44" s="763" t="s">
        <v>139</v>
      </c>
      <c r="B44" s="758"/>
      <c r="C44" s="758"/>
      <c r="D44" s="758"/>
      <c r="E44" s="759"/>
      <c r="F44" s="51"/>
      <c r="G44" s="51"/>
      <c r="H44" s="52"/>
      <c r="I44" s="52">
        <v>0</v>
      </c>
      <c r="J44" s="189"/>
    </row>
    <row r="45" spans="1:10" ht="15.9" customHeight="1" x14ac:dyDescent="0.25">
      <c r="A45" s="760"/>
      <c r="B45" s="761"/>
      <c r="C45" s="761"/>
      <c r="D45" s="761"/>
      <c r="E45" s="762"/>
      <c r="F45" s="51"/>
      <c r="G45" s="51"/>
      <c r="H45" s="52"/>
      <c r="I45" s="52"/>
      <c r="J45" s="189"/>
    </row>
    <row r="46" spans="1:10" ht="15.9" customHeight="1" x14ac:dyDescent="0.25">
      <c r="A46" s="760"/>
      <c r="B46" s="761"/>
      <c r="C46" s="761"/>
      <c r="D46" s="761"/>
      <c r="E46" s="762"/>
      <c r="F46" s="51"/>
      <c r="G46" s="51"/>
      <c r="H46" s="52"/>
      <c r="I46" s="52"/>
      <c r="J46" s="189"/>
    </row>
    <row r="47" spans="1:10" ht="15.9" customHeight="1" x14ac:dyDescent="0.25">
      <c r="A47" s="760"/>
      <c r="B47" s="761"/>
      <c r="C47" s="761"/>
      <c r="D47" s="761"/>
      <c r="E47" s="762"/>
      <c r="F47" s="51"/>
      <c r="G47" s="51"/>
      <c r="H47" s="52"/>
      <c r="I47" s="52"/>
      <c r="J47" s="189"/>
    </row>
    <row r="48" spans="1:10" ht="15.9" customHeight="1" x14ac:dyDescent="0.25">
      <c r="A48" s="760"/>
      <c r="B48" s="761"/>
      <c r="C48" s="761"/>
      <c r="D48" s="761"/>
      <c r="E48" s="762"/>
      <c r="F48" s="51"/>
      <c r="G48" s="51"/>
      <c r="H48" s="52"/>
      <c r="I48" s="52"/>
      <c r="J48" s="189"/>
    </row>
    <row r="49" spans="1:10" ht="15.9" customHeight="1" x14ac:dyDescent="0.25">
      <c r="A49" s="760"/>
      <c r="B49" s="761"/>
      <c r="C49" s="761"/>
      <c r="D49" s="761"/>
      <c r="E49" s="762"/>
      <c r="F49" s="51"/>
      <c r="G49" s="51"/>
      <c r="H49" s="52"/>
      <c r="I49" s="52"/>
      <c r="J49" s="189"/>
    </row>
    <row r="50" spans="1:10" ht="15.9" customHeight="1" x14ac:dyDescent="0.25">
      <c r="A50" s="760"/>
      <c r="B50" s="761"/>
      <c r="C50" s="761"/>
      <c r="D50" s="761"/>
      <c r="E50" s="762"/>
      <c r="F50" s="51"/>
      <c r="G50" s="51"/>
      <c r="H50" s="52"/>
      <c r="I50" s="52"/>
      <c r="J50" s="189"/>
    </row>
    <row r="51" spans="1:10" ht="15.9" customHeight="1" x14ac:dyDescent="0.25">
      <c r="A51" s="760"/>
      <c r="B51" s="761"/>
      <c r="C51" s="761"/>
      <c r="D51" s="761"/>
      <c r="E51" s="762"/>
      <c r="F51" s="51"/>
      <c r="G51" s="51"/>
      <c r="H51" s="52"/>
      <c r="I51" s="52"/>
      <c r="J51" s="189"/>
    </row>
    <row r="52" spans="1:10" ht="15.9" customHeight="1" x14ac:dyDescent="0.25">
      <c r="A52" s="760"/>
      <c r="B52" s="761"/>
      <c r="C52" s="761"/>
      <c r="D52" s="761"/>
      <c r="E52" s="762"/>
      <c r="F52" s="51"/>
      <c r="G52" s="51"/>
      <c r="H52" s="52"/>
      <c r="I52" s="52"/>
      <c r="J52" s="189"/>
    </row>
    <row r="53" spans="1:10" ht="15.9" customHeight="1" x14ac:dyDescent="0.25">
      <c r="A53" s="760"/>
      <c r="B53" s="761"/>
      <c r="C53" s="761"/>
      <c r="D53" s="761"/>
      <c r="E53" s="762"/>
      <c r="F53" s="53"/>
      <c r="G53" s="53"/>
      <c r="H53" s="54"/>
      <c r="I53" s="54"/>
      <c r="J53" s="190"/>
    </row>
    <row r="54" spans="1:10" s="276" customFormat="1" ht="15.9" customHeight="1" x14ac:dyDescent="0.25">
      <c r="A54" s="270"/>
      <c r="B54" s="271"/>
      <c r="C54" s="272"/>
      <c r="D54" s="764"/>
      <c r="E54" s="765"/>
      <c r="F54" s="765"/>
      <c r="G54" s="273"/>
      <c r="H54" s="273"/>
      <c r="I54" s="274" t="s">
        <v>135</v>
      </c>
      <c r="J54" s="275">
        <f>SUM(J44:J53)</f>
        <v>0</v>
      </c>
    </row>
    <row r="55" spans="1:10" x14ac:dyDescent="0.25">
      <c r="A55" s="252"/>
      <c r="B55" s="253"/>
      <c r="C55" s="253"/>
      <c r="D55" s="253"/>
      <c r="E55" s="253"/>
      <c r="F55" s="253"/>
      <c r="G55" s="253"/>
      <c r="H55" s="253"/>
      <c r="I55" s="253"/>
      <c r="J55" s="277"/>
    </row>
    <row r="56" spans="1:10" ht="15.9" customHeight="1" x14ac:dyDescent="0.25">
      <c r="A56" s="278" t="s">
        <v>140</v>
      </c>
      <c r="B56" s="89"/>
      <c r="C56" s="279"/>
      <c r="D56" s="279"/>
      <c r="E56" s="279"/>
      <c r="F56" s="280"/>
      <c r="G56" s="280"/>
      <c r="H56" s="281"/>
      <c r="I56" s="281"/>
      <c r="J56" s="275">
        <f>J54+J41+J28</f>
        <v>0</v>
      </c>
    </row>
    <row r="57" spans="1:10" x14ac:dyDescent="0.25">
      <c r="A57" s="252"/>
      <c r="B57" s="253"/>
      <c r="C57" s="253"/>
      <c r="D57" s="253"/>
      <c r="E57" s="253"/>
      <c r="F57" s="253"/>
      <c r="G57" s="253"/>
      <c r="H57" s="253"/>
      <c r="I57" s="253"/>
      <c r="J57" s="277"/>
    </row>
    <row r="58" spans="1:10" ht="13.8" thickBot="1" x14ac:dyDescent="0.3">
      <c r="A58" s="518" t="s">
        <v>141</v>
      </c>
      <c r="B58" s="519"/>
      <c r="C58" s="519"/>
      <c r="D58" s="519"/>
      <c r="E58" s="519"/>
      <c r="F58" s="519"/>
      <c r="G58" s="519"/>
      <c r="H58" s="519"/>
      <c r="I58" s="519"/>
      <c r="J58" s="520"/>
    </row>
  </sheetData>
  <sheetProtection formatRows="0" insertRows="0" deleteRows="0"/>
  <mergeCells count="37">
    <mergeCell ref="H8:I8"/>
    <mergeCell ref="A33:E33"/>
    <mergeCell ref="A38:E38"/>
    <mergeCell ref="A37:E37"/>
    <mergeCell ref="A36:E36"/>
    <mergeCell ref="A35:E35"/>
    <mergeCell ref="A24:E24"/>
    <mergeCell ref="A34:E34"/>
    <mergeCell ref="A23:E23"/>
    <mergeCell ref="D28:F28"/>
    <mergeCell ref="A31:E31"/>
    <mergeCell ref="A32:E32"/>
    <mergeCell ref="A26:E26"/>
    <mergeCell ref="A25:E25"/>
    <mergeCell ref="A27:E27"/>
    <mergeCell ref="A22:E22"/>
    <mergeCell ref="D54:F54"/>
    <mergeCell ref="A50:E50"/>
    <mergeCell ref="A51:E51"/>
    <mergeCell ref="A52:E52"/>
    <mergeCell ref="A53:E53"/>
    <mergeCell ref="A39:E39"/>
    <mergeCell ref="A40:E40"/>
    <mergeCell ref="A49:E49"/>
    <mergeCell ref="A47:E47"/>
    <mergeCell ref="A44:E44"/>
    <mergeCell ref="D41:F41"/>
    <mergeCell ref="A48:E48"/>
    <mergeCell ref="A46:E46"/>
    <mergeCell ref="A45:E45"/>
    <mergeCell ref="A20:E20"/>
    <mergeCell ref="A21:E21"/>
    <mergeCell ref="C4:F4"/>
    <mergeCell ref="A6:E6"/>
    <mergeCell ref="C8:E8"/>
    <mergeCell ref="A18:E18"/>
    <mergeCell ref="A19:E19"/>
  </mergeCells>
  <phoneticPr fontId="0" type="noConversion"/>
  <printOptions horizontalCentered="1" headings="1"/>
  <pageMargins left="0.25" right="0.25" top="0.75" bottom="1" header="0.5" footer="0.5"/>
  <pageSetup scale="74" orientation="portrait" r:id="rId1"/>
  <headerFooter alignWithMargins="0">
    <oddHeader xml:space="preserve">&amp;C&amp;"Arial,Bold"Annual Ambulance Services Cost Report&amp;"Arial,Regular"
</oddHeader>
    <oddFooter>&amp;L&amp;"Arial,Bold"Exhibit: &amp;A&amp;CPage &amp;P of &amp;N&amp;RCompleted: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0"/>
  <sheetViews>
    <sheetView zoomScale="90" zoomScaleNormal="90" zoomScaleSheetLayoutView="85" workbookViewId="0">
      <pane ySplit="11" topLeftCell="A12" activePane="bottomLeft" state="frozen"/>
      <selection activeCell="X34" sqref="X34"/>
      <selection pane="bottomLeft" activeCell="A12" sqref="A12"/>
    </sheetView>
  </sheetViews>
  <sheetFormatPr defaultColWidth="9.109375" defaultRowHeight="15" x14ac:dyDescent="0.25"/>
  <cols>
    <col min="1" max="1" width="1.6640625" style="87" customWidth="1"/>
    <col min="2" max="2" width="12.6640625" style="85" customWidth="1"/>
    <col min="3" max="5" width="11.6640625" style="67" customWidth="1"/>
    <col min="6" max="6" width="11.109375" style="88" customWidth="1"/>
    <col min="7" max="7" width="19.5546875" style="67" customWidth="1"/>
    <col min="8" max="8" width="12.5546875" style="67" customWidth="1"/>
    <col min="9" max="10" width="12.88671875" style="67" customWidth="1"/>
    <col min="11" max="11" width="12.109375" style="67" customWidth="1"/>
    <col min="12" max="12" width="14.33203125" style="67" customWidth="1"/>
    <col min="13" max="13" width="12.6640625" style="67" customWidth="1"/>
    <col min="14" max="14" width="9.6640625" style="67" customWidth="1"/>
    <col min="15" max="15" width="11.6640625" style="67" bestFit="1" customWidth="1"/>
    <col min="16" max="16" width="11.109375" style="67" bestFit="1" customWidth="1"/>
    <col min="17" max="16384" width="9.109375" style="67"/>
  </cols>
  <sheetData>
    <row r="1" spans="1:16" s="6" customFormat="1" ht="20.100000000000001" customHeight="1" x14ac:dyDescent="0.25">
      <c r="A1" s="1" t="s">
        <v>0</v>
      </c>
      <c r="B1" s="2"/>
      <c r="C1" s="3"/>
      <c r="D1" s="4"/>
      <c r="E1" s="5"/>
      <c r="F1" s="2"/>
      <c r="G1" s="37"/>
      <c r="H1" s="55" t="s">
        <v>142</v>
      </c>
      <c r="I1" s="2"/>
      <c r="J1" s="56"/>
      <c r="K1" s="57"/>
      <c r="L1" s="56"/>
      <c r="M1" s="58"/>
      <c r="N1" s="4"/>
      <c r="O1" s="38"/>
      <c r="P1" s="59"/>
    </row>
    <row r="2" spans="1:16" s="6" customFormat="1" ht="15.9" customHeight="1" x14ac:dyDescent="0.25">
      <c r="A2" s="7" t="str">
        <f>+'Exhibit 1-General &amp; Statistical'!A2</f>
        <v>COST REPORT for FFY 2017</v>
      </c>
      <c r="B2" s="8"/>
      <c r="C2" s="9"/>
      <c r="D2" s="9"/>
      <c r="E2" s="8"/>
      <c r="F2" s="8"/>
      <c r="G2" s="9"/>
      <c r="H2" s="10" t="s">
        <v>58</v>
      </c>
      <c r="I2" s="60">
        <f>'Exhibit 5-Schedule A'!C8</f>
        <v>0</v>
      </c>
      <c r="J2" s="61"/>
      <c r="K2" s="10" t="s">
        <v>59</v>
      </c>
      <c r="L2" s="62">
        <f>'Exhibit 5-Schedule A'!H8</f>
        <v>0</v>
      </c>
      <c r="M2" s="61"/>
      <c r="N2" s="39"/>
      <c r="O2" s="40"/>
      <c r="P2" s="41"/>
    </row>
    <row r="3" spans="1:16" s="6" customFormat="1" ht="15.9" customHeight="1" x14ac:dyDescent="0.25">
      <c r="A3" s="7"/>
      <c r="B3" s="8"/>
      <c r="C3" s="9"/>
      <c r="D3" s="9"/>
      <c r="E3" s="8"/>
      <c r="F3" s="8"/>
      <c r="G3" s="9"/>
      <c r="H3" s="10"/>
      <c r="I3" s="9"/>
      <c r="J3" s="41"/>
      <c r="K3" s="10"/>
      <c r="L3" s="11"/>
      <c r="M3" s="41"/>
      <c r="N3" s="39"/>
      <c r="O3" s="40"/>
      <c r="P3" s="41"/>
    </row>
    <row r="4" spans="1:16" s="6" customFormat="1" ht="15.9" customHeight="1" x14ac:dyDescent="0.25">
      <c r="A4" s="154" t="s">
        <v>250</v>
      </c>
      <c r="C4" s="756">
        <f>'Exhibit 5-Schedule A'!$C$4</f>
        <v>0</v>
      </c>
      <c r="D4" s="756"/>
      <c r="E4" s="756"/>
      <c r="F4" s="756"/>
      <c r="G4" s="9"/>
      <c r="H4" s="10"/>
      <c r="I4" s="9"/>
      <c r="J4" s="41"/>
      <c r="K4" s="10"/>
      <c r="L4" s="11"/>
      <c r="M4" s="41"/>
      <c r="N4" s="39"/>
      <c r="O4" s="40"/>
      <c r="P4" s="41"/>
    </row>
    <row r="6" spans="1:16" s="6" customFormat="1" ht="15.9" customHeight="1" x14ac:dyDescent="0.3">
      <c r="A6" s="769" t="s">
        <v>1</v>
      </c>
      <c r="B6" s="744"/>
      <c r="C6" s="744"/>
      <c r="D6" s="744"/>
      <c r="E6" s="744"/>
      <c r="F6" s="8"/>
      <c r="G6" s="9"/>
      <c r="H6" s="10"/>
      <c r="I6" s="9"/>
      <c r="J6" s="41"/>
      <c r="K6" s="10"/>
      <c r="L6" s="11"/>
      <c r="M6" s="41"/>
      <c r="N6" s="39"/>
      <c r="O6" s="40"/>
      <c r="P6" s="41"/>
    </row>
    <row r="7" spans="1:16" ht="20.100000000000001" customHeight="1" x14ac:dyDescent="0.4">
      <c r="A7" s="63"/>
      <c r="B7" s="64"/>
      <c r="C7" s="65"/>
      <c r="D7" s="65"/>
      <c r="E7" s="65"/>
      <c r="F7" s="66"/>
      <c r="G7" s="65"/>
      <c r="H7" s="65"/>
      <c r="I7" s="65"/>
      <c r="J7" s="65"/>
      <c r="K7" s="65"/>
      <c r="L7" s="65"/>
      <c r="M7" s="65"/>
      <c r="N7" s="65"/>
      <c r="O7" s="65"/>
      <c r="P7" s="65"/>
    </row>
    <row r="8" spans="1:16" s="244" customFormat="1" ht="32.1" customHeight="1" x14ac:dyDescent="0.25">
      <c r="A8" s="241" t="s">
        <v>143</v>
      </c>
      <c r="B8" s="242"/>
      <c r="C8" s="242"/>
      <c r="D8" s="242"/>
      <c r="E8" s="242"/>
      <c r="F8" s="242"/>
      <c r="G8" s="242"/>
      <c r="H8" s="242"/>
      <c r="I8" s="242"/>
      <c r="J8" s="242"/>
      <c r="K8" s="242"/>
      <c r="L8" s="242"/>
      <c r="M8" s="242"/>
      <c r="N8" s="242"/>
      <c r="O8" s="242"/>
      <c r="P8" s="243"/>
    </row>
    <row r="9" spans="1:16" ht="21.6" thickBot="1" x14ac:dyDescent="0.45">
      <c r="A9" s="63"/>
      <c r="B9" s="64"/>
      <c r="C9" s="65"/>
      <c r="D9" s="65"/>
      <c r="E9" s="65"/>
      <c r="F9" s="66"/>
      <c r="G9" s="65"/>
      <c r="H9" s="65"/>
      <c r="I9" s="65"/>
      <c r="J9" s="65"/>
      <c r="K9" s="65"/>
      <c r="L9" s="65"/>
      <c r="M9" s="65"/>
      <c r="N9" s="65"/>
      <c r="O9" s="65"/>
      <c r="P9" s="65"/>
    </row>
    <row r="10" spans="1:16" ht="20.100000000000001" customHeight="1" thickBot="1" x14ac:dyDescent="0.35">
      <c r="A10" s="522"/>
      <c r="B10" s="523" t="s">
        <v>144</v>
      </c>
      <c r="C10" s="524"/>
      <c r="D10" s="525"/>
      <c r="E10" s="525"/>
      <c r="F10" s="526"/>
      <c r="G10" s="527" t="s">
        <v>145</v>
      </c>
      <c r="H10" s="528"/>
      <c r="I10" s="528"/>
      <c r="J10" s="528"/>
      <c r="K10" s="528"/>
      <c r="L10" s="529"/>
      <c r="M10" s="530" t="s">
        <v>146</v>
      </c>
      <c r="N10" s="525"/>
      <c r="O10" s="525"/>
      <c r="P10" s="526"/>
    </row>
    <row r="11" spans="1:16" ht="58.8" thickBot="1" x14ac:dyDescent="0.35">
      <c r="A11" s="522"/>
      <c r="B11" s="531" t="s">
        <v>147</v>
      </c>
      <c r="C11" s="532" t="s">
        <v>148</v>
      </c>
      <c r="D11" s="533" t="s">
        <v>149</v>
      </c>
      <c r="E11" s="534" t="s">
        <v>150</v>
      </c>
      <c r="F11" s="535" t="s">
        <v>151</v>
      </c>
      <c r="G11" s="536" t="s">
        <v>152</v>
      </c>
      <c r="H11" s="537" t="s">
        <v>153</v>
      </c>
      <c r="I11" s="538" t="s">
        <v>30</v>
      </c>
      <c r="J11" s="538" t="s">
        <v>32</v>
      </c>
      <c r="K11" s="538" t="s">
        <v>154</v>
      </c>
      <c r="L11" s="537" t="s">
        <v>155</v>
      </c>
      <c r="M11" s="536" t="s">
        <v>156</v>
      </c>
      <c r="N11" s="538" t="s">
        <v>157</v>
      </c>
      <c r="O11" s="538" t="s">
        <v>158</v>
      </c>
      <c r="P11" s="539" t="s">
        <v>159</v>
      </c>
    </row>
    <row r="12" spans="1:16" ht="9.9" customHeight="1" thickBot="1" x14ac:dyDescent="0.35">
      <c r="A12" s="522"/>
      <c r="B12" s="540"/>
      <c r="C12" s="541"/>
      <c r="D12" s="541"/>
      <c r="E12" s="542"/>
      <c r="F12" s="543"/>
      <c r="G12" s="543"/>
      <c r="H12" s="543"/>
      <c r="I12" s="544"/>
      <c r="J12" s="543"/>
      <c r="K12" s="543"/>
      <c r="L12" s="543"/>
      <c r="M12" s="543"/>
      <c r="N12" s="543"/>
      <c r="O12" s="543"/>
      <c r="P12" s="539"/>
    </row>
    <row r="13" spans="1:16" ht="16.95" customHeight="1" thickBot="1" x14ac:dyDescent="0.3">
      <c r="A13" s="63"/>
      <c r="B13" s="545" t="s">
        <v>160</v>
      </c>
      <c r="C13" s="546"/>
      <c r="D13" s="546"/>
      <c r="E13" s="546"/>
      <c r="F13" s="547"/>
      <c r="G13" s="548"/>
      <c r="H13" s="548"/>
      <c r="I13" s="548"/>
      <c r="J13" s="548"/>
      <c r="K13" s="548"/>
      <c r="L13" s="548"/>
      <c r="M13" s="549"/>
      <c r="N13" s="549"/>
      <c r="O13" s="550"/>
      <c r="P13" s="68"/>
    </row>
    <row r="14" spans="1:16" ht="16.95" customHeight="1" x14ac:dyDescent="0.25">
      <c r="A14" s="63"/>
      <c r="B14" s="299"/>
      <c r="C14" s="300"/>
      <c r="D14" s="300"/>
      <c r="E14" s="300"/>
      <c r="F14" s="301"/>
      <c r="G14" s="302"/>
      <c r="H14" s="303"/>
      <c r="I14" s="303"/>
      <c r="J14" s="303"/>
      <c r="K14" s="303"/>
      <c r="L14" s="304"/>
      <c r="M14" s="305"/>
      <c r="N14" s="303"/>
      <c r="O14" s="303"/>
      <c r="P14" s="206">
        <f>-N14-O14</f>
        <v>0</v>
      </c>
    </row>
    <row r="15" spans="1:16" ht="16.95" customHeight="1" x14ac:dyDescent="0.25">
      <c r="A15" s="63"/>
      <c r="B15" s="69"/>
      <c r="C15" s="70"/>
      <c r="D15" s="70"/>
      <c r="E15" s="70"/>
      <c r="F15" s="71"/>
      <c r="G15" s="72"/>
      <c r="H15" s="73"/>
      <c r="I15" s="73"/>
      <c r="J15" s="73"/>
      <c r="K15" s="73"/>
      <c r="L15" s="306"/>
      <c r="M15" s="74"/>
      <c r="N15" s="73"/>
      <c r="O15" s="73"/>
      <c r="P15" s="206">
        <f t="shared" ref="P15:P35" si="0">-N15-O15</f>
        <v>0</v>
      </c>
    </row>
    <row r="16" spans="1:16" ht="16.95" customHeight="1" x14ac:dyDescent="0.25">
      <c r="A16" s="63"/>
      <c r="B16" s="75"/>
      <c r="C16" s="76"/>
      <c r="D16" s="76"/>
      <c r="E16" s="76"/>
      <c r="F16" s="77"/>
      <c r="G16" s="78"/>
      <c r="H16" s="79"/>
      <c r="I16" s="79"/>
      <c r="J16" s="79"/>
      <c r="K16" s="79"/>
      <c r="L16" s="307"/>
      <c r="M16" s="80"/>
      <c r="N16" s="79"/>
      <c r="O16" s="79"/>
      <c r="P16" s="206">
        <f t="shared" si="0"/>
        <v>0</v>
      </c>
    </row>
    <row r="17" spans="1:16" ht="16.95" customHeight="1" x14ac:dyDescent="0.25">
      <c r="A17" s="63"/>
      <c r="B17" s="75"/>
      <c r="C17" s="76"/>
      <c r="D17" s="76"/>
      <c r="E17" s="76"/>
      <c r="F17" s="77"/>
      <c r="G17" s="78"/>
      <c r="H17" s="79"/>
      <c r="I17" s="79"/>
      <c r="J17" s="79"/>
      <c r="K17" s="79"/>
      <c r="L17" s="307"/>
      <c r="M17" s="80"/>
      <c r="N17" s="79"/>
      <c r="O17" s="79"/>
      <c r="P17" s="206">
        <f t="shared" si="0"/>
        <v>0</v>
      </c>
    </row>
    <row r="18" spans="1:16" ht="16.95" customHeight="1" x14ac:dyDescent="0.25">
      <c r="A18" s="63"/>
      <c r="B18" s="75"/>
      <c r="C18" s="76"/>
      <c r="D18" s="76"/>
      <c r="E18" s="76"/>
      <c r="F18" s="77"/>
      <c r="G18" s="78"/>
      <c r="H18" s="79"/>
      <c r="I18" s="79"/>
      <c r="J18" s="79"/>
      <c r="K18" s="79"/>
      <c r="L18" s="307"/>
      <c r="M18" s="80"/>
      <c r="N18" s="79"/>
      <c r="O18" s="79"/>
      <c r="P18" s="206">
        <f t="shared" si="0"/>
        <v>0</v>
      </c>
    </row>
    <row r="19" spans="1:16" ht="16.95" customHeight="1" x14ac:dyDescent="0.25">
      <c r="A19" s="63"/>
      <c r="B19" s="75"/>
      <c r="C19" s="76"/>
      <c r="D19" s="76"/>
      <c r="E19" s="76"/>
      <c r="F19" s="77"/>
      <c r="G19" s="78"/>
      <c r="H19" s="79"/>
      <c r="I19" s="79"/>
      <c r="J19" s="79"/>
      <c r="K19" s="79"/>
      <c r="L19" s="307"/>
      <c r="M19" s="80"/>
      <c r="N19" s="79"/>
      <c r="O19" s="79"/>
      <c r="P19" s="206">
        <f t="shared" si="0"/>
        <v>0</v>
      </c>
    </row>
    <row r="20" spans="1:16" ht="16.95" customHeight="1" x14ac:dyDescent="0.25">
      <c r="A20" s="63"/>
      <c r="B20" s="75"/>
      <c r="C20" s="76"/>
      <c r="D20" s="76"/>
      <c r="E20" s="76"/>
      <c r="F20" s="77"/>
      <c r="G20" s="78"/>
      <c r="H20" s="79"/>
      <c r="I20" s="79"/>
      <c r="J20" s="79"/>
      <c r="K20" s="79"/>
      <c r="L20" s="307"/>
      <c r="M20" s="80"/>
      <c r="N20" s="79"/>
      <c r="O20" s="79"/>
      <c r="P20" s="206">
        <f t="shared" si="0"/>
        <v>0</v>
      </c>
    </row>
    <row r="21" spans="1:16" ht="16.95" customHeight="1" x14ac:dyDescent="0.25">
      <c r="A21" s="63"/>
      <c r="B21" s="75"/>
      <c r="C21" s="76"/>
      <c r="D21" s="76"/>
      <c r="E21" s="76"/>
      <c r="F21" s="77"/>
      <c r="G21" s="78"/>
      <c r="H21" s="79"/>
      <c r="I21" s="79"/>
      <c r="J21" s="79"/>
      <c r="K21" s="79"/>
      <c r="L21" s="307"/>
      <c r="M21" s="80"/>
      <c r="N21" s="79"/>
      <c r="O21" s="79"/>
      <c r="P21" s="206">
        <f t="shared" si="0"/>
        <v>0</v>
      </c>
    </row>
    <row r="22" spans="1:16" ht="16.95" customHeight="1" x14ac:dyDescent="0.25">
      <c r="A22" s="63"/>
      <c r="B22" s="75"/>
      <c r="C22" s="76"/>
      <c r="D22" s="76"/>
      <c r="E22" s="76"/>
      <c r="F22" s="77"/>
      <c r="G22" s="78"/>
      <c r="H22" s="79"/>
      <c r="I22" s="79"/>
      <c r="J22" s="79"/>
      <c r="K22" s="79"/>
      <c r="L22" s="307"/>
      <c r="M22" s="80"/>
      <c r="N22" s="79"/>
      <c r="O22" s="79"/>
      <c r="P22" s="206">
        <f t="shared" si="0"/>
        <v>0</v>
      </c>
    </row>
    <row r="23" spans="1:16" ht="16.95" customHeight="1" x14ac:dyDescent="0.25">
      <c r="A23" s="63"/>
      <c r="B23" s="75"/>
      <c r="C23" s="76"/>
      <c r="D23" s="76"/>
      <c r="E23" s="76"/>
      <c r="F23" s="77"/>
      <c r="G23" s="78"/>
      <c r="H23" s="79"/>
      <c r="I23" s="79"/>
      <c r="J23" s="79"/>
      <c r="K23" s="79"/>
      <c r="L23" s="307"/>
      <c r="M23" s="80"/>
      <c r="N23" s="79"/>
      <c r="O23" s="79"/>
      <c r="P23" s="206">
        <f t="shared" si="0"/>
        <v>0</v>
      </c>
    </row>
    <row r="24" spans="1:16" ht="16.95" customHeight="1" x14ac:dyDescent="0.25">
      <c r="A24" s="63"/>
      <c r="B24" s="75"/>
      <c r="C24" s="76"/>
      <c r="D24" s="76"/>
      <c r="E24" s="76"/>
      <c r="F24" s="77"/>
      <c r="G24" s="78"/>
      <c r="H24" s="79"/>
      <c r="I24" s="79"/>
      <c r="J24" s="79"/>
      <c r="K24" s="79"/>
      <c r="L24" s="307"/>
      <c r="M24" s="80"/>
      <c r="N24" s="79"/>
      <c r="O24" s="79"/>
      <c r="P24" s="206">
        <f t="shared" si="0"/>
        <v>0</v>
      </c>
    </row>
    <row r="25" spans="1:16" ht="16.95" customHeight="1" x14ac:dyDescent="0.25">
      <c r="A25" s="63"/>
      <c r="B25" s="75"/>
      <c r="C25" s="76"/>
      <c r="D25" s="76"/>
      <c r="E25" s="76"/>
      <c r="F25" s="77"/>
      <c r="G25" s="78"/>
      <c r="H25" s="79"/>
      <c r="I25" s="79"/>
      <c r="J25" s="79"/>
      <c r="K25" s="79"/>
      <c r="L25" s="307"/>
      <c r="M25" s="80"/>
      <c r="N25" s="79"/>
      <c r="O25" s="79"/>
      <c r="P25" s="206">
        <f t="shared" si="0"/>
        <v>0</v>
      </c>
    </row>
    <row r="26" spans="1:16" ht="16.95" customHeight="1" x14ac:dyDescent="0.25">
      <c r="A26" s="63"/>
      <c r="B26" s="75"/>
      <c r="C26" s="76"/>
      <c r="D26" s="76"/>
      <c r="E26" s="76"/>
      <c r="F26" s="77"/>
      <c r="G26" s="78"/>
      <c r="H26" s="79"/>
      <c r="I26" s="79"/>
      <c r="J26" s="79"/>
      <c r="K26" s="79"/>
      <c r="L26" s="307"/>
      <c r="M26" s="80"/>
      <c r="N26" s="79"/>
      <c r="O26" s="79"/>
      <c r="P26" s="206">
        <f t="shared" si="0"/>
        <v>0</v>
      </c>
    </row>
    <row r="27" spans="1:16" ht="16.95" customHeight="1" x14ac:dyDescent="0.25">
      <c r="A27" s="63"/>
      <c r="B27" s="75"/>
      <c r="C27" s="76"/>
      <c r="D27" s="76"/>
      <c r="E27" s="76"/>
      <c r="F27" s="77"/>
      <c r="G27" s="78"/>
      <c r="H27" s="79"/>
      <c r="I27" s="79"/>
      <c r="J27" s="79"/>
      <c r="K27" s="79"/>
      <c r="L27" s="307"/>
      <c r="M27" s="80"/>
      <c r="N27" s="79"/>
      <c r="O27" s="79"/>
      <c r="P27" s="206">
        <f t="shared" si="0"/>
        <v>0</v>
      </c>
    </row>
    <row r="28" spans="1:16" ht="16.95" customHeight="1" x14ac:dyDescent="0.25">
      <c r="A28" s="63"/>
      <c r="B28" s="75"/>
      <c r="C28" s="76"/>
      <c r="D28" s="76"/>
      <c r="E28" s="76"/>
      <c r="F28" s="77"/>
      <c r="G28" s="78"/>
      <c r="H28" s="79"/>
      <c r="I28" s="79"/>
      <c r="J28" s="79"/>
      <c r="K28" s="79"/>
      <c r="L28" s="307"/>
      <c r="M28" s="80"/>
      <c r="N28" s="79"/>
      <c r="O28" s="79"/>
      <c r="P28" s="206">
        <f t="shared" si="0"/>
        <v>0</v>
      </c>
    </row>
    <row r="29" spans="1:16" ht="16.95" customHeight="1" x14ac:dyDescent="0.25">
      <c r="A29" s="63"/>
      <c r="B29" s="75"/>
      <c r="C29" s="76"/>
      <c r="D29" s="76"/>
      <c r="E29" s="76"/>
      <c r="F29" s="77"/>
      <c r="G29" s="78"/>
      <c r="H29" s="79"/>
      <c r="I29" s="79"/>
      <c r="J29" s="79"/>
      <c r="K29" s="79"/>
      <c r="L29" s="307"/>
      <c r="M29" s="80"/>
      <c r="N29" s="79"/>
      <c r="O29" s="79"/>
      <c r="P29" s="206">
        <f t="shared" si="0"/>
        <v>0</v>
      </c>
    </row>
    <row r="30" spans="1:16" ht="16.95" customHeight="1" x14ac:dyDescent="0.25">
      <c r="A30" s="63"/>
      <c r="B30" s="75"/>
      <c r="C30" s="76"/>
      <c r="D30" s="76"/>
      <c r="E30" s="76"/>
      <c r="F30" s="77"/>
      <c r="G30" s="78"/>
      <c r="H30" s="79"/>
      <c r="I30" s="79"/>
      <c r="J30" s="79"/>
      <c r="K30" s="79"/>
      <c r="L30" s="307"/>
      <c r="M30" s="80"/>
      <c r="N30" s="79"/>
      <c r="O30" s="79"/>
      <c r="P30" s="206">
        <f t="shared" si="0"/>
        <v>0</v>
      </c>
    </row>
    <row r="31" spans="1:16" ht="16.95" customHeight="1" x14ac:dyDescent="0.25">
      <c r="A31" s="63"/>
      <c r="B31" s="75"/>
      <c r="C31" s="76"/>
      <c r="D31" s="76"/>
      <c r="E31" s="76"/>
      <c r="F31" s="77"/>
      <c r="G31" s="78"/>
      <c r="H31" s="79"/>
      <c r="I31" s="79"/>
      <c r="J31" s="79"/>
      <c r="K31" s="79"/>
      <c r="L31" s="307"/>
      <c r="M31" s="80"/>
      <c r="N31" s="79"/>
      <c r="O31" s="79"/>
      <c r="P31" s="206">
        <f t="shared" si="0"/>
        <v>0</v>
      </c>
    </row>
    <row r="32" spans="1:16" ht="16.95" customHeight="1" x14ac:dyDescent="0.25">
      <c r="A32" s="63"/>
      <c r="B32" s="75"/>
      <c r="C32" s="76"/>
      <c r="D32" s="76"/>
      <c r="E32" s="76"/>
      <c r="F32" s="77"/>
      <c r="G32" s="78"/>
      <c r="H32" s="79"/>
      <c r="I32" s="79"/>
      <c r="J32" s="79"/>
      <c r="K32" s="79"/>
      <c r="L32" s="307"/>
      <c r="M32" s="80"/>
      <c r="N32" s="79"/>
      <c r="O32" s="79"/>
      <c r="P32" s="206">
        <f t="shared" si="0"/>
        <v>0</v>
      </c>
    </row>
    <row r="33" spans="1:16" ht="16.95" customHeight="1" x14ac:dyDescent="0.25">
      <c r="A33" s="63"/>
      <c r="B33" s="75"/>
      <c r="C33" s="76"/>
      <c r="D33" s="76"/>
      <c r="E33" s="76"/>
      <c r="F33" s="77"/>
      <c r="G33" s="78"/>
      <c r="H33" s="79"/>
      <c r="I33" s="79"/>
      <c r="J33" s="79"/>
      <c r="K33" s="79"/>
      <c r="L33" s="307"/>
      <c r="M33" s="80"/>
      <c r="N33" s="79"/>
      <c r="O33" s="79"/>
      <c r="P33" s="206">
        <f t="shared" si="0"/>
        <v>0</v>
      </c>
    </row>
    <row r="34" spans="1:16" ht="16.95" customHeight="1" x14ac:dyDescent="0.25">
      <c r="A34" s="63"/>
      <c r="B34" s="75"/>
      <c r="C34" s="76"/>
      <c r="D34" s="76"/>
      <c r="E34" s="76"/>
      <c r="F34" s="77"/>
      <c r="G34" s="78"/>
      <c r="H34" s="79"/>
      <c r="I34" s="79"/>
      <c r="J34" s="79"/>
      <c r="K34" s="79"/>
      <c r="L34" s="307"/>
      <c r="M34" s="80"/>
      <c r="N34" s="79"/>
      <c r="O34" s="79"/>
      <c r="P34" s="206">
        <f t="shared" si="0"/>
        <v>0</v>
      </c>
    </row>
    <row r="35" spans="1:16" ht="16.95" customHeight="1" x14ac:dyDescent="0.25">
      <c r="A35" s="63"/>
      <c r="B35" s="75"/>
      <c r="C35" s="76"/>
      <c r="D35" s="76"/>
      <c r="E35" s="76"/>
      <c r="F35" s="77"/>
      <c r="G35" s="78"/>
      <c r="H35" s="79"/>
      <c r="I35" s="79"/>
      <c r="J35" s="79"/>
      <c r="K35" s="79"/>
      <c r="L35" s="307"/>
      <c r="M35" s="80"/>
      <c r="N35" s="79"/>
      <c r="O35" s="79"/>
      <c r="P35" s="206">
        <f t="shared" si="0"/>
        <v>0</v>
      </c>
    </row>
    <row r="36" spans="1:16" ht="16.95" customHeight="1" x14ac:dyDescent="0.25">
      <c r="A36" s="63"/>
      <c r="B36" s="766" t="s">
        <v>242</v>
      </c>
      <c r="C36" s="767"/>
      <c r="D36" s="767"/>
      <c r="E36" s="768"/>
      <c r="F36" s="81"/>
      <c r="G36" s="82"/>
      <c r="H36" s="83">
        <v>0</v>
      </c>
      <c r="I36" s="83"/>
      <c r="J36" s="83"/>
      <c r="K36" s="83"/>
      <c r="L36" s="308"/>
      <c r="M36" s="551"/>
      <c r="N36" s="552"/>
      <c r="O36" s="552"/>
      <c r="P36" s="84">
        <v>0</v>
      </c>
    </row>
    <row r="37" spans="1:16" ht="16.95" customHeight="1" thickBot="1" x14ac:dyDescent="0.3">
      <c r="A37" s="63"/>
      <c r="B37" s="553" t="s">
        <v>161</v>
      </c>
      <c r="C37" s="554"/>
      <c r="D37" s="554"/>
      <c r="E37" s="554"/>
      <c r="F37" s="555"/>
      <c r="G37" s="245">
        <f t="shared" ref="G37:L37" si="1">SUM(G14:G36)</f>
        <v>0</v>
      </c>
      <c r="H37" s="245">
        <f t="shared" si="1"/>
        <v>0</v>
      </c>
      <c r="I37" s="245">
        <f t="shared" si="1"/>
        <v>0</v>
      </c>
      <c r="J37" s="245">
        <f t="shared" si="1"/>
        <v>0</v>
      </c>
      <c r="K37" s="245">
        <f t="shared" si="1"/>
        <v>0</v>
      </c>
      <c r="L37" s="245">
        <f t="shared" si="1"/>
        <v>0</v>
      </c>
      <c r="M37" s="246"/>
      <c r="N37" s="247">
        <f>SUM(N14:N35)</f>
        <v>0</v>
      </c>
      <c r="O37" s="247">
        <f>SUM(O14:O35)</f>
        <v>0</v>
      </c>
      <c r="P37" s="248">
        <v>0</v>
      </c>
    </row>
    <row r="38" spans="1:16" ht="16.95" customHeight="1" thickBot="1" x14ac:dyDescent="0.3">
      <c r="A38" s="63"/>
      <c r="B38" s="556"/>
      <c r="C38" s="557"/>
      <c r="D38" s="557"/>
      <c r="E38" s="557"/>
      <c r="F38" s="558"/>
      <c r="G38" s="559"/>
      <c r="H38" s="559"/>
      <c r="I38" s="559"/>
      <c r="J38" s="559"/>
      <c r="K38" s="559"/>
      <c r="L38" s="559"/>
      <c r="M38" s="560"/>
      <c r="N38" s="560"/>
      <c r="O38" s="561"/>
      <c r="P38" s="207"/>
    </row>
    <row r="39" spans="1:16" ht="16.5" customHeight="1" thickBot="1" x14ac:dyDescent="0.3">
      <c r="A39" s="63"/>
      <c r="B39" s="545" t="s">
        <v>162</v>
      </c>
      <c r="C39" s="546"/>
      <c r="D39" s="546"/>
      <c r="E39" s="546"/>
      <c r="F39" s="547"/>
      <c r="G39" s="548"/>
      <c r="H39" s="548"/>
      <c r="I39" s="548"/>
      <c r="J39" s="548"/>
      <c r="K39" s="548"/>
      <c r="L39" s="548"/>
      <c r="M39" s="549"/>
      <c r="N39" s="549"/>
      <c r="O39" s="550"/>
      <c r="P39" s="68"/>
    </row>
    <row r="40" spans="1:16" ht="16.95" customHeight="1" x14ac:dyDescent="0.25">
      <c r="A40" s="63"/>
      <c r="B40" s="299"/>
      <c r="C40" s="300"/>
      <c r="D40" s="300"/>
      <c r="E40" s="300"/>
      <c r="F40" s="301"/>
      <c r="G40" s="302"/>
      <c r="H40" s="303"/>
      <c r="I40" s="303"/>
      <c r="J40" s="303"/>
      <c r="K40" s="303"/>
      <c r="L40" s="304"/>
      <c r="M40" s="305"/>
      <c r="N40" s="303"/>
      <c r="O40" s="303"/>
      <c r="P40" s="206">
        <f>-N40-O40</f>
        <v>0</v>
      </c>
    </row>
    <row r="41" spans="1:16" ht="16.95" customHeight="1" x14ac:dyDescent="0.25">
      <c r="A41" s="63"/>
      <c r="B41" s="69"/>
      <c r="C41" s="70"/>
      <c r="D41" s="70"/>
      <c r="E41" s="70"/>
      <c r="F41" s="71"/>
      <c r="G41" s="72"/>
      <c r="H41" s="73"/>
      <c r="I41" s="73"/>
      <c r="J41" s="73"/>
      <c r="K41" s="73"/>
      <c r="L41" s="306"/>
      <c r="M41" s="74"/>
      <c r="N41" s="73"/>
      <c r="O41" s="73"/>
      <c r="P41" s="206">
        <f t="shared" ref="P41:P61" si="2">-N41-O41</f>
        <v>0</v>
      </c>
    </row>
    <row r="42" spans="1:16" ht="16.95" customHeight="1" x14ac:dyDescent="0.25">
      <c r="A42" s="63"/>
      <c r="B42" s="75"/>
      <c r="C42" s="76"/>
      <c r="D42" s="76"/>
      <c r="E42" s="76"/>
      <c r="F42" s="77"/>
      <c r="G42" s="78"/>
      <c r="H42" s="79"/>
      <c r="I42" s="79"/>
      <c r="J42" s="79"/>
      <c r="K42" s="79"/>
      <c r="L42" s="307"/>
      <c r="M42" s="80"/>
      <c r="N42" s="79"/>
      <c r="O42" s="79"/>
      <c r="P42" s="206">
        <f t="shared" si="2"/>
        <v>0</v>
      </c>
    </row>
    <row r="43" spans="1:16" ht="16.95" customHeight="1" x14ac:dyDescent="0.25">
      <c r="A43" s="63"/>
      <c r="B43" s="75"/>
      <c r="C43" s="76"/>
      <c r="D43" s="76"/>
      <c r="E43" s="76"/>
      <c r="F43" s="77"/>
      <c r="G43" s="78"/>
      <c r="H43" s="79"/>
      <c r="I43" s="79"/>
      <c r="J43" s="79"/>
      <c r="K43" s="79"/>
      <c r="L43" s="307"/>
      <c r="M43" s="80"/>
      <c r="N43" s="79"/>
      <c r="O43" s="79"/>
      <c r="P43" s="206">
        <f t="shared" si="2"/>
        <v>0</v>
      </c>
    </row>
    <row r="44" spans="1:16" ht="16.95" customHeight="1" x14ac:dyDescent="0.25">
      <c r="A44" s="63"/>
      <c r="B44" s="75"/>
      <c r="C44" s="76"/>
      <c r="D44" s="76"/>
      <c r="E44" s="76"/>
      <c r="F44" s="77"/>
      <c r="G44" s="78"/>
      <c r="H44" s="79"/>
      <c r="I44" s="79"/>
      <c r="J44" s="79"/>
      <c r="K44" s="79"/>
      <c r="L44" s="307"/>
      <c r="M44" s="80"/>
      <c r="N44" s="79"/>
      <c r="O44" s="79"/>
      <c r="P44" s="206">
        <f t="shared" si="2"/>
        <v>0</v>
      </c>
    </row>
    <row r="45" spans="1:16" ht="16.95" customHeight="1" x14ac:dyDescent="0.25">
      <c r="A45" s="63"/>
      <c r="B45" s="75"/>
      <c r="C45" s="76"/>
      <c r="D45" s="76"/>
      <c r="E45" s="76"/>
      <c r="F45" s="77"/>
      <c r="G45" s="78"/>
      <c r="H45" s="79"/>
      <c r="I45" s="79"/>
      <c r="J45" s="79"/>
      <c r="K45" s="79"/>
      <c r="L45" s="307"/>
      <c r="M45" s="80"/>
      <c r="N45" s="79"/>
      <c r="O45" s="79"/>
      <c r="P45" s="206">
        <f t="shared" si="2"/>
        <v>0</v>
      </c>
    </row>
    <row r="46" spans="1:16" ht="16.95" customHeight="1" x14ac:dyDescent="0.25">
      <c r="A46" s="63"/>
      <c r="B46" s="75"/>
      <c r="C46" s="76"/>
      <c r="D46" s="76"/>
      <c r="E46" s="76"/>
      <c r="F46" s="77"/>
      <c r="G46" s="78"/>
      <c r="H46" s="79"/>
      <c r="I46" s="79"/>
      <c r="J46" s="79"/>
      <c r="K46" s="79"/>
      <c r="L46" s="307"/>
      <c r="M46" s="80"/>
      <c r="N46" s="79"/>
      <c r="O46" s="79"/>
      <c r="P46" s="206">
        <f t="shared" si="2"/>
        <v>0</v>
      </c>
    </row>
    <row r="47" spans="1:16" ht="16.95" customHeight="1" x14ac:dyDescent="0.25">
      <c r="A47" s="63"/>
      <c r="B47" s="75"/>
      <c r="C47" s="76"/>
      <c r="D47" s="76"/>
      <c r="E47" s="76"/>
      <c r="F47" s="77"/>
      <c r="G47" s="78"/>
      <c r="H47" s="79"/>
      <c r="I47" s="79"/>
      <c r="J47" s="79"/>
      <c r="K47" s="79"/>
      <c r="L47" s="307"/>
      <c r="M47" s="80"/>
      <c r="N47" s="79"/>
      <c r="O47" s="79"/>
      <c r="P47" s="206">
        <f t="shared" si="2"/>
        <v>0</v>
      </c>
    </row>
    <row r="48" spans="1:16" ht="16.95" customHeight="1" x14ac:dyDescent="0.25">
      <c r="A48" s="63"/>
      <c r="B48" s="75"/>
      <c r="C48" s="76"/>
      <c r="D48" s="76"/>
      <c r="E48" s="76"/>
      <c r="F48" s="77"/>
      <c r="G48" s="78"/>
      <c r="H48" s="79"/>
      <c r="I48" s="79"/>
      <c r="J48" s="79"/>
      <c r="K48" s="79"/>
      <c r="L48" s="307"/>
      <c r="M48" s="80"/>
      <c r="N48" s="79"/>
      <c r="O48" s="79"/>
      <c r="P48" s="206">
        <f t="shared" si="2"/>
        <v>0</v>
      </c>
    </row>
    <row r="49" spans="1:16" ht="16.95" customHeight="1" x14ac:dyDescent="0.25">
      <c r="A49" s="63"/>
      <c r="B49" s="75"/>
      <c r="C49" s="76"/>
      <c r="D49" s="76"/>
      <c r="E49" s="76"/>
      <c r="F49" s="77"/>
      <c r="G49" s="78"/>
      <c r="H49" s="79"/>
      <c r="I49" s="79"/>
      <c r="J49" s="79"/>
      <c r="K49" s="79"/>
      <c r="L49" s="307"/>
      <c r="M49" s="80"/>
      <c r="N49" s="79"/>
      <c r="O49" s="79"/>
      <c r="P49" s="206">
        <f t="shared" si="2"/>
        <v>0</v>
      </c>
    </row>
    <row r="50" spans="1:16" ht="16.95" customHeight="1" x14ac:dyDescent="0.25">
      <c r="A50" s="63"/>
      <c r="B50" s="75"/>
      <c r="C50" s="76"/>
      <c r="D50" s="76"/>
      <c r="E50" s="76"/>
      <c r="F50" s="77"/>
      <c r="G50" s="78"/>
      <c r="H50" s="79"/>
      <c r="I50" s="79"/>
      <c r="J50" s="79"/>
      <c r="K50" s="79"/>
      <c r="L50" s="307"/>
      <c r="M50" s="80"/>
      <c r="N50" s="79"/>
      <c r="O50" s="79"/>
      <c r="P50" s="206">
        <f t="shared" si="2"/>
        <v>0</v>
      </c>
    </row>
    <row r="51" spans="1:16" ht="16.95" customHeight="1" x14ac:dyDescent="0.25">
      <c r="A51" s="63"/>
      <c r="B51" s="75"/>
      <c r="C51" s="76"/>
      <c r="D51" s="76"/>
      <c r="E51" s="76"/>
      <c r="F51" s="77"/>
      <c r="G51" s="78"/>
      <c r="H51" s="79"/>
      <c r="I51" s="79"/>
      <c r="J51" s="79"/>
      <c r="K51" s="79"/>
      <c r="L51" s="307"/>
      <c r="M51" s="80"/>
      <c r="N51" s="79"/>
      <c r="O51" s="79"/>
      <c r="P51" s="206">
        <f t="shared" si="2"/>
        <v>0</v>
      </c>
    </row>
    <row r="52" spans="1:16" ht="16.95" customHeight="1" x14ac:dyDescent="0.25">
      <c r="A52" s="63"/>
      <c r="B52" s="75"/>
      <c r="C52" s="76"/>
      <c r="D52" s="76"/>
      <c r="E52" s="76"/>
      <c r="F52" s="77"/>
      <c r="G52" s="78"/>
      <c r="H52" s="79"/>
      <c r="I52" s="79"/>
      <c r="J52" s="79"/>
      <c r="K52" s="79"/>
      <c r="L52" s="307"/>
      <c r="M52" s="80"/>
      <c r="N52" s="79"/>
      <c r="O52" s="79"/>
      <c r="P52" s="206">
        <f t="shared" si="2"/>
        <v>0</v>
      </c>
    </row>
    <row r="53" spans="1:16" ht="16.95" customHeight="1" x14ac:dyDescent="0.25">
      <c r="A53" s="63"/>
      <c r="B53" s="75"/>
      <c r="C53" s="76"/>
      <c r="D53" s="76"/>
      <c r="E53" s="76"/>
      <c r="F53" s="77"/>
      <c r="G53" s="78"/>
      <c r="H53" s="79"/>
      <c r="I53" s="79"/>
      <c r="J53" s="79"/>
      <c r="K53" s="79"/>
      <c r="L53" s="307"/>
      <c r="M53" s="80"/>
      <c r="N53" s="79"/>
      <c r="O53" s="79"/>
      <c r="P53" s="206">
        <f t="shared" si="2"/>
        <v>0</v>
      </c>
    </row>
    <row r="54" spans="1:16" ht="16.95" customHeight="1" x14ac:dyDescent="0.25">
      <c r="A54" s="63"/>
      <c r="B54" s="75"/>
      <c r="C54" s="76"/>
      <c r="D54" s="76"/>
      <c r="E54" s="76"/>
      <c r="F54" s="77"/>
      <c r="G54" s="78"/>
      <c r="H54" s="79"/>
      <c r="I54" s="79"/>
      <c r="J54" s="79"/>
      <c r="K54" s="79"/>
      <c r="L54" s="307"/>
      <c r="M54" s="80"/>
      <c r="N54" s="79"/>
      <c r="O54" s="79"/>
      <c r="P54" s="206">
        <f t="shared" si="2"/>
        <v>0</v>
      </c>
    </row>
    <row r="55" spans="1:16" ht="16.95" customHeight="1" x14ac:dyDescent="0.25">
      <c r="A55" s="63"/>
      <c r="B55" s="75"/>
      <c r="C55" s="76"/>
      <c r="D55" s="76"/>
      <c r="E55" s="76"/>
      <c r="F55" s="77"/>
      <c r="G55" s="78"/>
      <c r="H55" s="79"/>
      <c r="I55" s="79"/>
      <c r="J55" s="79"/>
      <c r="K55" s="79"/>
      <c r="L55" s="307"/>
      <c r="M55" s="80"/>
      <c r="N55" s="79"/>
      <c r="O55" s="79"/>
      <c r="P55" s="206">
        <f t="shared" si="2"/>
        <v>0</v>
      </c>
    </row>
    <row r="56" spans="1:16" ht="16.95" customHeight="1" x14ac:dyDescent="0.25">
      <c r="A56" s="63"/>
      <c r="B56" s="75"/>
      <c r="C56" s="76"/>
      <c r="D56" s="76"/>
      <c r="E56" s="76"/>
      <c r="F56" s="77"/>
      <c r="G56" s="78"/>
      <c r="H56" s="79"/>
      <c r="I56" s="79"/>
      <c r="J56" s="79"/>
      <c r="K56" s="79"/>
      <c r="L56" s="307"/>
      <c r="M56" s="80"/>
      <c r="N56" s="79"/>
      <c r="O56" s="79"/>
      <c r="P56" s="206">
        <f t="shared" si="2"/>
        <v>0</v>
      </c>
    </row>
    <row r="57" spans="1:16" ht="16.95" customHeight="1" x14ac:dyDescent="0.25">
      <c r="A57" s="63"/>
      <c r="B57" s="75"/>
      <c r="C57" s="76"/>
      <c r="D57" s="76"/>
      <c r="E57" s="76"/>
      <c r="F57" s="77"/>
      <c r="G57" s="78"/>
      <c r="H57" s="79"/>
      <c r="I57" s="79"/>
      <c r="J57" s="79"/>
      <c r="K57" s="79"/>
      <c r="L57" s="307"/>
      <c r="M57" s="80"/>
      <c r="N57" s="79"/>
      <c r="O57" s="79"/>
      <c r="P57" s="206">
        <f t="shared" si="2"/>
        <v>0</v>
      </c>
    </row>
    <row r="58" spans="1:16" ht="16.95" customHeight="1" x14ac:dyDescent="0.25">
      <c r="A58" s="63"/>
      <c r="B58" s="75"/>
      <c r="C58" s="76"/>
      <c r="D58" s="76"/>
      <c r="E58" s="76"/>
      <c r="F58" s="77"/>
      <c r="G58" s="78"/>
      <c r="H58" s="79"/>
      <c r="I58" s="79"/>
      <c r="J58" s="79"/>
      <c r="K58" s="79"/>
      <c r="L58" s="307"/>
      <c r="M58" s="80"/>
      <c r="N58" s="79"/>
      <c r="O58" s="79"/>
      <c r="P58" s="206">
        <f t="shared" si="2"/>
        <v>0</v>
      </c>
    </row>
    <row r="59" spans="1:16" ht="16.95" customHeight="1" x14ac:dyDescent="0.25">
      <c r="A59" s="63"/>
      <c r="B59" s="75"/>
      <c r="C59" s="76"/>
      <c r="D59" s="76"/>
      <c r="E59" s="76"/>
      <c r="F59" s="77"/>
      <c r="G59" s="78"/>
      <c r="H59" s="79"/>
      <c r="I59" s="79"/>
      <c r="J59" s="79"/>
      <c r="K59" s="79"/>
      <c r="L59" s="307"/>
      <c r="M59" s="80"/>
      <c r="N59" s="79"/>
      <c r="O59" s="79"/>
      <c r="P59" s="206">
        <f t="shared" si="2"/>
        <v>0</v>
      </c>
    </row>
    <row r="60" spans="1:16" ht="16.95" customHeight="1" x14ac:dyDescent="0.25">
      <c r="A60" s="63"/>
      <c r="B60" s="75"/>
      <c r="C60" s="76"/>
      <c r="D60" s="76"/>
      <c r="E60" s="76"/>
      <c r="F60" s="77"/>
      <c r="G60" s="78"/>
      <c r="H60" s="79"/>
      <c r="I60" s="79"/>
      <c r="J60" s="79"/>
      <c r="K60" s="79"/>
      <c r="L60" s="307"/>
      <c r="M60" s="80"/>
      <c r="N60" s="79"/>
      <c r="O60" s="79"/>
      <c r="P60" s="206">
        <f t="shared" si="2"/>
        <v>0</v>
      </c>
    </row>
    <row r="61" spans="1:16" ht="16.95" customHeight="1" x14ac:dyDescent="0.25">
      <c r="A61" s="63"/>
      <c r="B61" s="75"/>
      <c r="C61" s="76"/>
      <c r="D61" s="76"/>
      <c r="E61" s="76"/>
      <c r="F61" s="77"/>
      <c r="G61" s="78"/>
      <c r="H61" s="79"/>
      <c r="I61" s="79"/>
      <c r="J61" s="79"/>
      <c r="K61" s="79"/>
      <c r="L61" s="307"/>
      <c r="M61" s="80"/>
      <c r="N61" s="79"/>
      <c r="O61" s="79"/>
      <c r="P61" s="206">
        <f t="shared" si="2"/>
        <v>0</v>
      </c>
    </row>
    <row r="62" spans="1:16" ht="16.95" customHeight="1" x14ac:dyDescent="0.25">
      <c r="A62" s="63"/>
      <c r="B62" s="766" t="s">
        <v>163</v>
      </c>
      <c r="C62" s="767"/>
      <c r="D62" s="767"/>
      <c r="E62" s="768"/>
      <c r="F62" s="81"/>
      <c r="G62" s="82"/>
      <c r="H62" s="83">
        <v>0</v>
      </c>
      <c r="I62" s="83"/>
      <c r="J62" s="83"/>
      <c r="K62" s="83"/>
      <c r="L62" s="308"/>
      <c r="M62" s="551"/>
      <c r="N62" s="552"/>
      <c r="O62" s="552"/>
      <c r="P62" s="84">
        <v>0</v>
      </c>
    </row>
    <row r="63" spans="1:16" ht="16.95" customHeight="1" thickBot="1" x14ac:dyDescent="0.3">
      <c r="A63" s="63"/>
      <c r="B63" s="553" t="s">
        <v>161</v>
      </c>
      <c r="C63" s="554"/>
      <c r="D63" s="554"/>
      <c r="E63" s="554"/>
      <c r="F63" s="555"/>
      <c r="G63" s="245">
        <f t="shared" ref="G63:L63" si="3">SUM(G40:G62)</f>
        <v>0</v>
      </c>
      <c r="H63" s="245">
        <f t="shared" si="3"/>
        <v>0</v>
      </c>
      <c r="I63" s="245">
        <f t="shared" si="3"/>
        <v>0</v>
      </c>
      <c r="J63" s="245">
        <f t="shared" si="3"/>
        <v>0</v>
      </c>
      <c r="K63" s="245">
        <f t="shared" si="3"/>
        <v>0</v>
      </c>
      <c r="L63" s="245">
        <f t="shared" si="3"/>
        <v>0</v>
      </c>
      <c r="M63" s="246"/>
      <c r="N63" s="247">
        <f>SUM(N40:N61)</f>
        <v>0</v>
      </c>
      <c r="O63" s="247">
        <f>SUM(O40:O61)</f>
        <v>0</v>
      </c>
      <c r="P63" s="248">
        <v>0</v>
      </c>
    </row>
    <row r="64" spans="1:16" ht="16.95" customHeight="1" thickBot="1" x14ac:dyDescent="0.3">
      <c r="A64" s="63"/>
      <c r="B64" s="562"/>
      <c r="C64" s="563"/>
      <c r="D64" s="563"/>
      <c r="E64" s="563"/>
      <c r="F64" s="564"/>
      <c r="G64" s="565"/>
      <c r="H64" s="565"/>
      <c r="I64" s="565"/>
      <c r="J64" s="565"/>
      <c r="K64" s="565"/>
      <c r="L64" s="565"/>
      <c r="M64" s="566"/>
      <c r="N64" s="566"/>
      <c r="O64" s="567"/>
      <c r="P64" s="208"/>
    </row>
    <row r="65" spans="1:16" ht="16.95" customHeight="1" thickBot="1" x14ac:dyDescent="0.3">
      <c r="A65" s="63"/>
      <c r="B65" s="545" t="s">
        <v>164</v>
      </c>
      <c r="C65" s="546"/>
      <c r="D65" s="546"/>
      <c r="E65" s="546"/>
      <c r="F65" s="547"/>
      <c r="G65" s="548"/>
      <c r="H65" s="548"/>
      <c r="I65" s="548"/>
      <c r="J65" s="548"/>
      <c r="K65" s="548"/>
      <c r="L65" s="548"/>
      <c r="M65" s="549"/>
      <c r="N65" s="549"/>
      <c r="O65" s="550"/>
      <c r="P65" s="68"/>
    </row>
    <row r="66" spans="1:16" ht="16.95" customHeight="1" x14ac:dyDescent="0.25">
      <c r="A66" s="63"/>
      <c r="B66" s="299"/>
      <c r="C66" s="300"/>
      <c r="D66" s="300"/>
      <c r="E66" s="300"/>
      <c r="F66" s="301"/>
      <c r="G66" s="302"/>
      <c r="H66" s="303"/>
      <c r="I66" s="303"/>
      <c r="J66" s="303"/>
      <c r="K66" s="303"/>
      <c r="L66" s="304"/>
      <c r="M66" s="305"/>
      <c r="N66" s="303"/>
      <c r="O66" s="303"/>
      <c r="P66" s="206">
        <f>-N66-O66</f>
        <v>0</v>
      </c>
    </row>
    <row r="67" spans="1:16" ht="16.95" customHeight="1" x14ac:dyDescent="0.25">
      <c r="A67" s="63"/>
      <c r="B67" s="69"/>
      <c r="C67" s="70"/>
      <c r="D67" s="70"/>
      <c r="E67" s="70"/>
      <c r="F67" s="71"/>
      <c r="G67" s="72"/>
      <c r="H67" s="73"/>
      <c r="I67" s="73"/>
      <c r="J67" s="73"/>
      <c r="K67" s="73"/>
      <c r="L67" s="306"/>
      <c r="M67" s="74"/>
      <c r="N67" s="73"/>
      <c r="O67" s="73"/>
      <c r="P67" s="206">
        <f t="shared" ref="P67:P87" si="4">-N67-O67</f>
        <v>0</v>
      </c>
    </row>
    <row r="68" spans="1:16" ht="16.95" customHeight="1" x14ac:dyDescent="0.25">
      <c r="A68" s="63"/>
      <c r="B68" s="75"/>
      <c r="C68" s="76"/>
      <c r="D68" s="76"/>
      <c r="E68" s="76"/>
      <c r="F68" s="77"/>
      <c r="G68" s="78"/>
      <c r="H68" s="79"/>
      <c r="I68" s="79"/>
      <c r="J68" s="79"/>
      <c r="K68" s="79"/>
      <c r="L68" s="307"/>
      <c r="M68" s="80"/>
      <c r="N68" s="79"/>
      <c r="O68" s="79"/>
      <c r="P68" s="206">
        <f t="shared" si="4"/>
        <v>0</v>
      </c>
    </row>
    <row r="69" spans="1:16" ht="16.95" customHeight="1" x14ac:dyDescent="0.25">
      <c r="A69" s="63"/>
      <c r="B69" s="75"/>
      <c r="C69" s="76"/>
      <c r="D69" s="76"/>
      <c r="E69" s="76"/>
      <c r="F69" s="77"/>
      <c r="G69" s="78"/>
      <c r="H69" s="79"/>
      <c r="I69" s="79"/>
      <c r="J69" s="79"/>
      <c r="K69" s="79"/>
      <c r="L69" s="307"/>
      <c r="M69" s="80"/>
      <c r="N69" s="79"/>
      <c r="O69" s="79"/>
      <c r="P69" s="206">
        <f t="shared" si="4"/>
        <v>0</v>
      </c>
    </row>
    <row r="70" spans="1:16" ht="16.95" customHeight="1" x14ac:dyDescent="0.25">
      <c r="A70" s="63"/>
      <c r="B70" s="75"/>
      <c r="C70" s="76"/>
      <c r="D70" s="76"/>
      <c r="E70" s="76"/>
      <c r="F70" s="77"/>
      <c r="G70" s="78"/>
      <c r="H70" s="79"/>
      <c r="I70" s="79"/>
      <c r="J70" s="79"/>
      <c r="K70" s="79"/>
      <c r="L70" s="307"/>
      <c r="M70" s="80"/>
      <c r="N70" s="79"/>
      <c r="O70" s="79"/>
      <c r="P70" s="206">
        <f t="shared" si="4"/>
        <v>0</v>
      </c>
    </row>
    <row r="71" spans="1:16" ht="16.95" customHeight="1" x14ac:dyDescent="0.25">
      <c r="A71" s="63"/>
      <c r="B71" s="75"/>
      <c r="C71" s="76"/>
      <c r="D71" s="76"/>
      <c r="E71" s="76"/>
      <c r="F71" s="77"/>
      <c r="G71" s="78"/>
      <c r="H71" s="79"/>
      <c r="I71" s="79"/>
      <c r="J71" s="79"/>
      <c r="K71" s="79"/>
      <c r="L71" s="307"/>
      <c r="M71" s="80"/>
      <c r="N71" s="79"/>
      <c r="O71" s="79"/>
      <c r="P71" s="206">
        <f t="shared" si="4"/>
        <v>0</v>
      </c>
    </row>
    <row r="72" spans="1:16" ht="16.95" customHeight="1" x14ac:dyDescent="0.25">
      <c r="A72" s="63"/>
      <c r="B72" s="75"/>
      <c r="C72" s="76"/>
      <c r="D72" s="76"/>
      <c r="E72" s="76"/>
      <c r="F72" s="77"/>
      <c r="G72" s="78"/>
      <c r="H72" s="79"/>
      <c r="I72" s="79"/>
      <c r="J72" s="79"/>
      <c r="K72" s="79"/>
      <c r="L72" s="307"/>
      <c r="M72" s="80"/>
      <c r="N72" s="79"/>
      <c r="O72" s="79"/>
      <c r="P72" s="206">
        <f t="shared" si="4"/>
        <v>0</v>
      </c>
    </row>
    <row r="73" spans="1:16" ht="16.95" customHeight="1" x14ac:dyDescent="0.25">
      <c r="A73" s="63"/>
      <c r="B73" s="75"/>
      <c r="C73" s="76"/>
      <c r="D73" s="76"/>
      <c r="E73" s="76"/>
      <c r="F73" s="77"/>
      <c r="G73" s="78"/>
      <c r="H73" s="79"/>
      <c r="I73" s="79"/>
      <c r="J73" s="79"/>
      <c r="K73" s="79"/>
      <c r="L73" s="307"/>
      <c r="M73" s="80"/>
      <c r="N73" s="79"/>
      <c r="O73" s="79"/>
      <c r="P73" s="206">
        <f t="shared" si="4"/>
        <v>0</v>
      </c>
    </row>
    <row r="74" spans="1:16" ht="16.95" customHeight="1" x14ac:dyDescent="0.25">
      <c r="A74" s="63"/>
      <c r="B74" s="75"/>
      <c r="C74" s="76"/>
      <c r="D74" s="76"/>
      <c r="E74" s="76"/>
      <c r="F74" s="77"/>
      <c r="G74" s="78"/>
      <c r="H74" s="79"/>
      <c r="I74" s="79"/>
      <c r="J74" s="79"/>
      <c r="K74" s="79"/>
      <c r="L74" s="307"/>
      <c r="M74" s="80"/>
      <c r="N74" s="79"/>
      <c r="O74" s="79"/>
      <c r="P74" s="206">
        <f t="shared" si="4"/>
        <v>0</v>
      </c>
    </row>
    <row r="75" spans="1:16" ht="16.95" customHeight="1" x14ac:dyDescent="0.25">
      <c r="A75" s="63"/>
      <c r="B75" s="75"/>
      <c r="C75" s="76"/>
      <c r="D75" s="76"/>
      <c r="E75" s="76"/>
      <c r="F75" s="77"/>
      <c r="G75" s="78"/>
      <c r="H75" s="79"/>
      <c r="I75" s="79"/>
      <c r="J75" s="79"/>
      <c r="K75" s="79"/>
      <c r="L75" s="307"/>
      <c r="M75" s="80"/>
      <c r="N75" s="79"/>
      <c r="O75" s="79"/>
      <c r="P75" s="206">
        <f t="shared" si="4"/>
        <v>0</v>
      </c>
    </row>
    <row r="76" spans="1:16" ht="16.95" customHeight="1" x14ac:dyDescent="0.25">
      <c r="A76" s="63"/>
      <c r="B76" s="75"/>
      <c r="C76" s="76"/>
      <c r="D76" s="76"/>
      <c r="E76" s="76"/>
      <c r="F76" s="77"/>
      <c r="G76" s="78"/>
      <c r="H76" s="79"/>
      <c r="I76" s="79"/>
      <c r="J76" s="79"/>
      <c r="K76" s="79"/>
      <c r="L76" s="307"/>
      <c r="M76" s="80"/>
      <c r="N76" s="79"/>
      <c r="O76" s="79"/>
      <c r="P76" s="206">
        <f t="shared" si="4"/>
        <v>0</v>
      </c>
    </row>
    <row r="77" spans="1:16" ht="16.95" customHeight="1" x14ac:dyDescent="0.25">
      <c r="A77" s="63"/>
      <c r="B77" s="75"/>
      <c r="C77" s="76"/>
      <c r="D77" s="76"/>
      <c r="E77" s="76"/>
      <c r="F77" s="77"/>
      <c r="G77" s="78"/>
      <c r="H77" s="79"/>
      <c r="I77" s="79"/>
      <c r="J77" s="79"/>
      <c r="K77" s="79"/>
      <c r="L77" s="307"/>
      <c r="M77" s="80"/>
      <c r="N77" s="79"/>
      <c r="O77" s="79"/>
      <c r="P77" s="206">
        <f t="shared" si="4"/>
        <v>0</v>
      </c>
    </row>
    <row r="78" spans="1:16" ht="16.95" customHeight="1" x14ac:dyDescent="0.25">
      <c r="A78" s="63"/>
      <c r="B78" s="75"/>
      <c r="C78" s="76"/>
      <c r="D78" s="76"/>
      <c r="E78" s="76"/>
      <c r="F78" s="77"/>
      <c r="G78" s="78"/>
      <c r="H78" s="79"/>
      <c r="I78" s="79"/>
      <c r="J78" s="79"/>
      <c r="K78" s="79"/>
      <c r="L78" s="307"/>
      <c r="M78" s="80"/>
      <c r="N78" s="79"/>
      <c r="O78" s="79"/>
      <c r="P78" s="206">
        <f t="shared" si="4"/>
        <v>0</v>
      </c>
    </row>
    <row r="79" spans="1:16" ht="16.95" customHeight="1" x14ac:dyDescent="0.25">
      <c r="A79" s="63"/>
      <c r="B79" s="75"/>
      <c r="C79" s="76"/>
      <c r="D79" s="76"/>
      <c r="E79" s="76"/>
      <c r="F79" s="77"/>
      <c r="G79" s="78"/>
      <c r="H79" s="79"/>
      <c r="I79" s="79"/>
      <c r="J79" s="79"/>
      <c r="K79" s="79"/>
      <c r="L79" s="307"/>
      <c r="M79" s="80"/>
      <c r="N79" s="79"/>
      <c r="O79" s="79"/>
      <c r="P79" s="206">
        <f t="shared" si="4"/>
        <v>0</v>
      </c>
    </row>
    <row r="80" spans="1:16" ht="16.95" customHeight="1" x14ac:dyDescent="0.25">
      <c r="A80" s="63"/>
      <c r="B80" s="75"/>
      <c r="C80" s="76"/>
      <c r="D80" s="76"/>
      <c r="E80" s="76"/>
      <c r="F80" s="77"/>
      <c r="G80" s="78"/>
      <c r="H80" s="79"/>
      <c r="I80" s="79"/>
      <c r="J80" s="79"/>
      <c r="K80" s="79"/>
      <c r="L80" s="307"/>
      <c r="M80" s="80"/>
      <c r="N80" s="79"/>
      <c r="O80" s="79"/>
      <c r="P80" s="206">
        <f t="shared" si="4"/>
        <v>0</v>
      </c>
    </row>
    <row r="81" spans="1:16" ht="16.95" customHeight="1" x14ac:dyDescent="0.25">
      <c r="A81" s="63"/>
      <c r="B81" s="75"/>
      <c r="C81" s="76"/>
      <c r="D81" s="76"/>
      <c r="E81" s="76"/>
      <c r="F81" s="77"/>
      <c r="G81" s="78"/>
      <c r="H81" s="79"/>
      <c r="I81" s="79"/>
      <c r="J81" s="79"/>
      <c r="K81" s="79"/>
      <c r="L81" s="307"/>
      <c r="M81" s="80"/>
      <c r="N81" s="79"/>
      <c r="O81" s="79"/>
      <c r="P81" s="206">
        <f t="shared" si="4"/>
        <v>0</v>
      </c>
    </row>
    <row r="82" spans="1:16" ht="16.95" customHeight="1" x14ac:dyDescent="0.25">
      <c r="A82" s="63"/>
      <c r="B82" s="75"/>
      <c r="C82" s="76"/>
      <c r="D82" s="76"/>
      <c r="E82" s="76"/>
      <c r="F82" s="77"/>
      <c r="G82" s="78"/>
      <c r="H82" s="79"/>
      <c r="I82" s="79"/>
      <c r="J82" s="79"/>
      <c r="K82" s="79"/>
      <c r="L82" s="307"/>
      <c r="M82" s="80"/>
      <c r="N82" s="79"/>
      <c r="O82" s="79"/>
      <c r="P82" s="206">
        <f t="shared" si="4"/>
        <v>0</v>
      </c>
    </row>
    <row r="83" spans="1:16" ht="16.95" customHeight="1" x14ac:dyDescent="0.25">
      <c r="A83" s="63"/>
      <c r="B83" s="75"/>
      <c r="C83" s="76"/>
      <c r="D83" s="76"/>
      <c r="E83" s="76"/>
      <c r="F83" s="77"/>
      <c r="G83" s="78"/>
      <c r="H83" s="79"/>
      <c r="I83" s="79"/>
      <c r="J83" s="79"/>
      <c r="K83" s="79"/>
      <c r="L83" s="307"/>
      <c r="M83" s="80"/>
      <c r="N83" s="79"/>
      <c r="O83" s="79"/>
      <c r="P83" s="206">
        <f t="shared" si="4"/>
        <v>0</v>
      </c>
    </row>
    <row r="84" spans="1:16" ht="16.95" customHeight="1" x14ac:dyDescent="0.25">
      <c r="A84" s="63"/>
      <c r="B84" s="75"/>
      <c r="C84" s="76"/>
      <c r="D84" s="76"/>
      <c r="E84" s="76"/>
      <c r="F84" s="77"/>
      <c r="G84" s="78"/>
      <c r="H84" s="79"/>
      <c r="I84" s="79"/>
      <c r="J84" s="79"/>
      <c r="K84" s="79"/>
      <c r="L84" s="307"/>
      <c r="M84" s="80"/>
      <c r="N84" s="79"/>
      <c r="O84" s="79"/>
      <c r="P84" s="206">
        <f t="shared" si="4"/>
        <v>0</v>
      </c>
    </row>
    <row r="85" spans="1:16" ht="16.95" customHeight="1" x14ac:dyDescent="0.25">
      <c r="A85" s="63"/>
      <c r="B85" s="75"/>
      <c r="C85" s="76"/>
      <c r="D85" s="76"/>
      <c r="E85" s="76"/>
      <c r="F85" s="77"/>
      <c r="G85" s="78"/>
      <c r="H85" s="79"/>
      <c r="I85" s="79"/>
      <c r="J85" s="79"/>
      <c r="K85" s="79"/>
      <c r="L85" s="307"/>
      <c r="M85" s="80"/>
      <c r="N85" s="79"/>
      <c r="O85" s="79"/>
      <c r="P85" s="206">
        <f t="shared" si="4"/>
        <v>0</v>
      </c>
    </row>
    <row r="86" spans="1:16" ht="16.5" customHeight="1" x14ac:dyDescent="0.25">
      <c r="A86" s="63"/>
      <c r="B86" s="75"/>
      <c r="C86" s="76"/>
      <c r="D86" s="76"/>
      <c r="E86" s="76"/>
      <c r="F86" s="77"/>
      <c r="G86" s="78"/>
      <c r="H86" s="79"/>
      <c r="I86" s="79"/>
      <c r="J86" s="79"/>
      <c r="K86" s="79"/>
      <c r="L86" s="307"/>
      <c r="M86" s="80"/>
      <c r="N86" s="79"/>
      <c r="O86" s="79"/>
      <c r="P86" s="206">
        <f t="shared" si="4"/>
        <v>0</v>
      </c>
    </row>
    <row r="87" spans="1:16" ht="16.95" customHeight="1" x14ac:dyDescent="0.25">
      <c r="A87" s="63"/>
      <c r="B87" s="75"/>
      <c r="C87" s="76"/>
      <c r="D87" s="76"/>
      <c r="E87" s="76"/>
      <c r="F87" s="77"/>
      <c r="G87" s="78"/>
      <c r="H87" s="79"/>
      <c r="I87" s="79"/>
      <c r="J87" s="79"/>
      <c r="K87" s="79"/>
      <c r="L87" s="307"/>
      <c r="M87" s="80"/>
      <c r="N87" s="79"/>
      <c r="O87" s="79"/>
      <c r="P87" s="206">
        <f t="shared" si="4"/>
        <v>0</v>
      </c>
    </row>
    <row r="88" spans="1:16" ht="16.95" customHeight="1" x14ac:dyDescent="0.25">
      <c r="A88" s="63"/>
      <c r="B88" s="766" t="s">
        <v>165</v>
      </c>
      <c r="C88" s="767"/>
      <c r="D88" s="767"/>
      <c r="E88" s="768"/>
      <c r="F88" s="81"/>
      <c r="G88" s="82"/>
      <c r="H88" s="83"/>
      <c r="I88" s="83"/>
      <c r="J88" s="83"/>
      <c r="K88" s="83"/>
      <c r="L88" s="308"/>
      <c r="M88" s="551"/>
      <c r="N88" s="552"/>
      <c r="O88" s="552"/>
      <c r="P88" s="84">
        <v>0</v>
      </c>
    </row>
    <row r="89" spans="1:16" ht="16.95" customHeight="1" thickBot="1" x14ac:dyDescent="0.3">
      <c r="A89" s="63"/>
      <c r="B89" s="553" t="s">
        <v>161</v>
      </c>
      <c r="C89" s="554"/>
      <c r="D89" s="554"/>
      <c r="E89" s="554"/>
      <c r="F89" s="555"/>
      <c r="G89" s="245">
        <f t="shared" ref="G89:L89" si="5">SUM(G66:G88)</f>
        <v>0</v>
      </c>
      <c r="H89" s="245">
        <f t="shared" si="5"/>
        <v>0</v>
      </c>
      <c r="I89" s="245">
        <f t="shared" si="5"/>
        <v>0</v>
      </c>
      <c r="J89" s="245">
        <f t="shared" si="5"/>
        <v>0</v>
      </c>
      <c r="K89" s="245">
        <f t="shared" si="5"/>
        <v>0</v>
      </c>
      <c r="L89" s="245">
        <f t="shared" si="5"/>
        <v>0</v>
      </c>
      <c r="M89" s="246"/>
      <c r="N89" s="247">
        <f>SUM(N66:N87)</f>
        <v>0</v>
      </c>
      <c r="O89" s="247">
        <f>SUM(O66:O87)</f>
        <v>0</v>
      </c>
      <c r="P89" s="248">
        <v>0</v>
      </c>
    </row>
    <row r="90" spans="1:16" ht="16.95" customHeight="1" thickBot="1" x14ac:dyDescent="0.3">
      <c r="A90" s="63"/>
      <c r="B90" s="562"/>
      <c r="C90" s="563"/>
      <c r="D90" s="563"/>
      <c r="E90" s="563"/>
      <c r="F90" s="564"/>
      <c r="G90" s="565"/>
      <c r="H90" s="565"/>
      <c r="I90" s="565"/>
      <c r="J90" s="565"/>
      <c r="K90" s="565"/>
      <c r="L90" s="565"/>
      <c r="M90" s="566"/>
      <c r="N90" s="566"/>
      <c r="O90" s="567"/>
      <c r="P90" s="208"/>
    </row>
    <row r="91" spans="1:16" ht="16.95" customHeight="1" thickBot="1" x14ac:dyDescent="0.3">
      <c r="A91" s="63"/>
      <c r="B91" s="545" t="s">
        <v>166</v>
      </c>
      <c r="C91" s="546"/>
      <c r="D91" s="546"/>
      <c r="E91" s="546"/>
      <c r="F91" s="547"/>
      <c r="G91" s="548"/>
      <c r="H91" s="548"/>
      <c r="I91" s="548"/>
      <c r="J91" s="548"/>
      <c r="K91" s="548"/>
      <c r="L91" s="548"/>
      <c r="M91" s="549"/>
      <c r="N91" s="549"/>
      <c r="O91" s="550"/>
      <c r="P91" s="68"/>
    </row>
    <row r="92" spans="1:16" ht="16.95" customHeight="1" x14ac:dyDescent="0.25">
      <c r="A92" s="63"/>
      <c r="B92" s="299"/>
      <c r="C92" s="300"/>
      <c r="D92" s="300"/>
      <c r="E92" s="300"/>
      <c r="F92" s="301"/>
      <c r="G92" s="302"/>
      <c r="H92" s="303"/>
      <c r="I92" s="303"/>
      <c r="J92" s="303"/>
      <c r="K92" s="303"/>
      <c r="L92" s="304"/>
      <c r="M92" s="305"/>
      <c r="N92" s="303"/>
      <c r="O92" s="303"/>
      <c r="P92" s="206">
        <f>-N92-O92</f>
        <v>0</v>
      </c>
    </row>
    <row r="93" spans="1:16" ht="16.95" customHeight="1" x14ac:dyDescent="0.25">
      <c r="A93" s="63"/>
      <c r="B93" s="69"/>
      <c r="C93" s="70"/>
      <c r="D93" s="70"/>
      <c r="E93" s="70"/>
      <c r="F93" s="71"/>
      <c r="G93" s="72"/>
      <c r="H93" s="73"/>
      <c r="I93" s="73"/>
      <c r="J93" s="73"/>
      <c r="K93" s="73"/>
      <c r="L93" s="306"/>
      <c r="M93" s="74"/>
      <c r="N93" s="73"/>
      <c r="O93" s="73"/>
      <c r="P93" s="206">
        <f t="shared" ref="P93:P113" si="6">-N93-O93</f>
        <v>0</v>
      </c>
    </row>
    <row r="94" spans="1:16" ht="16.95" customHeight="1" x14ac:dyDescent="0.25">
      <c r="A94" s="63"/>
      <c r="B94" s="75"/>
      <c r="C94" s="76"/>
      <c r="D94" s="76"/>
      <c r="E94" s="76"/>
      <c r="F94" s="77"/>
      <c r="G94" s="78"/>
      <c r="H94" s="79"/>
      <c r="I94" s="79"/>
      <c r="J94" s="79"/>
      <c r="K94" s="79"/>
      <c r="L94" s="307"/>
      <c r="M94" s="80"/>
      <c r="N94" s="79"/>
      <c r="O94" s="79"/>
      <c r="P94" s="206">
        <f t="shared" si="6"/>
        <v>0</v>
      </c>
    </row>
    <row r="95" spans="1:16" ht="16.95" customHeight="1" x14ac:dyDescent="0.25">
      <c r="A95" s="63"/>
      <c r="B95" s="75"/>
      <c r="C95" s="76"/>
      <c r="D95" s="76"/>
      <c r="E95" s="76"/>
      <c r="F95" s="77"/>
      <c r="G95" s="78"/>
      <c r="H95" s="79"/>
      <c r="I95" s="79"/>
      <c r="J95" s="79"/>
      <c r="K95" s="79"/>
      <c r="L95" s="307"/>
      <c r="M95" s="80"/>
      <c r="N95" s="79"/>
      <c r="O95" s="79"/>
      <c r="P95" s="206">
        <f t="shared" si="6"/>
        <v>0</v>
      </c>
    </row>
    <row r="96" spans="1:16" ht="16.95" customHeight="1" x14ac:dyDescent="0.25">
      <c r="A96" s="63"/>
      <c r="B96" s="75"/>
      <c r="C96" s="76"/>
      <c r="D96" s="76"/>
      <c r="E96" s="76"/>
      <c r="F96" s="77"/>
      <c r="G96" s="78"/>
      <c r="H96" s="79"/>
      <c r="I96" s="79"/>
      <c r="J96" s="79"/>
      <c r="K96" s="79"/>
      <c r="L96" s="307"/>
      <c r="M96" s="80"/>
      <c r="N96" s="79"/>
      <c r="O96" s="79"/>
      <c r="P96" s="206">
        <f t="shared" si="6"/>
        <v>0</v>
      </c>
    </row>
    <row r="97" spans="1:16" ht="16.95" customHeight="1" x14ac:dyDescent="0.25">
      <c r="A97" s="63"/>
      <c r="B97" s="75"/>
      <c r="C97" s="76"/>
      <c r="D97" s="76"/>
      <c r="E97" s="76"/>
      <c r="F97" s="77"/>
      <c r="G97" s="78"/>
      <c r="H97" s="79"/>
      <c r="I97" s="79"/>
      <c r="J97" s="79"/>
      <c r="K97" s="79"/>
      <c r="L97" s="307"/>
      <c r="M97" s="80"/>
      <c r="N97" s="79"/>
      <c r="O97" s="79"/>
      <c r="P97" s="206">
        <f t="shared" si="6"/>
        <v>0</v>
      </c>
    </row>
    <row r="98" spans="1:16" ht="16.95" customHeight="1" x14ac:dyDescent="0.25">
      <c r="A98" s="63"/>
      <c r="B98" s="75"/>
      <c r="C98" s="76"/>
      <c r="D98" s="76"/>
      <c r="E98" s="76"/>
      <c r="F98" s="77"/>
      <c r="G98" s="78"/>
      <c r="H98" s="79"/>
      <c r="I98" s="79"/>
      <c r="J98" s="79"/>
      <c r="K98" s="79"/>
      <c r="L98" s="307"/>
      <c r="M98" s="80"/>
      <c r="N98" s="79"/>
      <c r="O98" s="79"/>
      <c r="P98" s="206">
        <f t="shared" si="6"/>
        <v>0</v>
      </c>
    </row>
    <row r="99" spans="1:16" ht="16.95" customHeight="1" x14ac:dyDescent="0.25">
      <c r="A99" s="63"/>
      <c r="B99" s="75"/>
      <c r="C99" s="76"/>
      <c r="D99" s="76"/>
      <c r="E99" s="76"/>
      <c r="F99" s="77"/>
      <c r="G99" s="78"/>
      <c r="H99" s="79"/>
      <c r="I99" s="79"/>
      <c r="J99" s="79"/>
      <c r="K99" s="79"/>
      <c r="L99" s="307"/>
      <c r="M99" s="80"/>
      <c r="N99" s="79"/>
      <c r="O99" s="79"/>
      <c r="P99" s="206">
        <f t="shared" si="6"/>
        <v>0</v>
      </c>
    </row>
    <row r="100" spans="1:16" ht="16.95" customHeight="1" x14ac:dyDescent="0.25">
      <c r="A100" s="63"/>
      <c r="B100" s="75"/>
      <c r="C100" s="76"/>
      <c r="D100" s="76"/>
      <c r="E100" s="76"/>
      <c r="F100" s="77"/>
      <c r="G100" s="78"/>
      <c r="H100" s="79"/>
      <c r="I100" s="79"/>
      <c r="J100" s="79"/>
      <c r="K100" s="79"/>
      <c r="L100" s="307"/>
      <c r="M100" s="80"/>
      <c r="N100" s="79"/>
      <c r="O100" s="79"/>
      <c r="P100" s="206">
        <f t="shared" si="6"/>
        <v>0</v>
      </c>
    </row>
    <row r="101" spans="1:16" ht="16.95" customHeight="1" x14ac:dyDescent="0.25">
      <c r="A101" s="63"/>
      <c r="B101" s="75"/>
      <c r="C101" s="76"/>
      <c r="D101" s="76"/>
      <c r="E101" s="76"/>
      <c r="F101" s="77"/>
      <c r="G101" s="78"/>
      <c r="H101" s="79"/>
      <c r="I101" s="79"/>
      <c r="J101" s="79"/>
      <c r="K101" s="79"/>
      <c r="L101" s="307"/>
      <c r="M101" s="80"/>
      <c r="N101" s="79"/>
      <c r="O101" s="79"/>
      <c r="P101" s="206">
        <f t="shared" si="6"/>
        <v>0</v>
      </c>
    </row>
    <row r="102" spans="1:16" ht="16.95" customHeight="1" x14ac:dyDescent="0.25">
      <c r="A102" s="63"/>
      <c r="B102" s="75"/>
      <c r="C102" s="76"/>
      <c r="D102" s="76"/>
      <c r="E102" s="76"/>
      <c r="F102" s="77"/>
      <c r="G102" s="78"/>
      <c r="H102" s="79"/>
      <c r="I102" s="79"/>
      <c r="J102" s="79"/>
      <c r="K102" s="79"/>
      <c r="L102" s="307"/>
      <c r="M102" s="80"/>
      <c r="N102" s="79"/>
      <c r="O102" s="79"/>
      <c r="P102" s="206">
        <f t="shared" si="6"/>
        <v>0</v>
      </c>
    </row>
    <row r="103" spans="1:16" ht="16.95" customHeight="1" x14ac:dyDescent="0.25">
      <c r="A103" s="63"/>
      <c r="B103" s="75"/>
      <c r="C103" s="76"/>
      <c r="D103" s="76"/>
      <c r="E103" s="76"/>
      <c r="F103" s="77"/>
      <c r="G103" s="78"/>
      <c r="H103" s="79"/>
      <c r="I103" s="79"/>
      <c r="J103" s="79"/>
      <c r="K103" s="79"/>
      <c r="L103" s="307"/>
      <c r="M103" s="80"/>
      <c r="N103" s="79"/>
      <c r="O103" s="79"/>
      <c r="P103" s="206">
        <f t="shared" si="6"/>
        <v>0</v>
      </c>
    </row>
    <row r="104" spans="1:16" ht="16.95" customHeight="1" x14ac:dyDescent="0.25">
      <c r="A104" s="63"/>
      <c r="B104" s="75"/>
      <c r="C104" s="76"/>
      <c r="D104" s="76"/>
      <c r="E104" s="76"/>
      <c r="F104" s="77"/>
      <c r="G104" s="78"/>
      <c r="H104" s="79"/>
      <c r="I104" s="79"/>
      <c r="J104" s="79"/>
      <c r="K104" s="79"/>
      <c r="L104" s="307"/>
      <c r="M104" s="80"/>
      <c r="N104" s="79"/>
      <c r="O104" s="79"/>
      <c r="P104" s="206">
        <f t="shared" si="6"/>
        <v>0</v>
      </c>
    </row>
    <row r="105" spans="1:16" ht="16.95" customHeight="1" x14ac:dyDescent="0.25">
      <c r="A105" s="63"/>
      <c r="B105" s="75"/>
      <c r="C105" s="76"/>
      <c r="D105" s="76"/>
      <c r="E105" s="76"/>
      <c r="F105" s="77"/>
      <c r="G105" s="78"/>
      <c r="H105" s="79"/>
      <c r="I105" s="79"/>
      <c r="J105" s="79"/>
      <c r="K105" s="79"/>
      <c r="L105" s="307"/>
      <c r="M105" s="80"/>
      <c r="N105" s="79"/>
      <c r="O105" s="79"/>
      <c r="P105" s="206">
        <f t="shared" si="6"/>
        <v>0</v>
      </c>
    </row>
    <row r="106" spans="1:16" ht="16.95" customHeight="1" x14ac:dyDescent="0.25">
      <c r="A106" s="63"/>
      <c r="B106" s="75"/>
      <c r="C106" s="76"/>
      <c r="D106" s="76"/>
      <c r="E106" s="76"/>
      <c r="F106" s="77"/>
      <c r="G106" s="78"/>
      <c r="H106" s="79"/>
      <c r="I106" s="79"/>
      <c r="J106" s="79"/>
      <c r="K106" s="79"/>
      <c r="L106" s="307"/>
      <c r="M106" s="80"/>
      <c r="N106" s="79"/>
      <c r="O106" s="79"/>
      <c r="P106" s="206">
        <f t="shared" si="6"/>
        <v>0</v>
      </c>
    </row>
    <row r="107" spans="1:16" ht="16.95" customHeight="1" x14ac:dyDescent="0.25">
      <c r="A107" s="63"/>
      <c r="B107" s="75"/>
      <c r="C107" s="76"/>
      <c r="D107" s="76"/>
      <c r="E107" s="76"/>
      <c r="F107" s="77"/>
      <c r="G107" s="78"/>
      <c r="H107" s="79"/>
      <c r="I107" s="79"/>
      <c r="J107" s="79"/>
      <c r="K107" s="79"/>
      <c r="L107" s="307"/>
      <c r="M107" s="80"/>
      <c r="N107" s="79"/>
      <c r="O107" s="79"/>
      <c r="P107" s="206">
        <f t="shared" si="6"/>
        <v>0</v>
      </c>
    </row>
    <row r="108" spans="1:16" ht="16.95" customHeight="1" x14ac:dyDescent="0.25">
      <c r="A108" s="63"/>
      <c r="B108" s="75"/>
      <c r="C108" s="76"/>
      <c r="D108" s="76"/>
      <c r="E108" s="76"/>
      <c r="F108" s="77"/>
      <c r="G108" s="78"/>
      <c r="H108" s="79"/>
      <c r="I108" s="79"/>
      <c r="J108" s="79"/>
      <c r="K108" s="79"/>
      <c r="L108" s="307"/>
      <c r="M108" s="80"/>
      <c r="N108" s="79"/>
      <c r="O108" s="79"/>
      <c r="P108" s="206">
        <f t="shared" si="6"/>
        <v>0</v>
      </c>
    </row>
    <row r="109" spans="1:16" ht="16.95" customHeight="1" x14ac:dyDescent="0.25">
      <c r="A109" s="63"/>
      <c r="B109" s="75"/>
      <c r="C109" s="76"/>
      <c r="D109" s="76"/>
      <c r="E109" s="76"/>
      <c r="F109" s="77"/>
      <c r="G109" s="78"/>
      <c r="H109" s="79"/>
      <c r="I109" s="79"/>
      <c r="J109" s="79"/>
      <c r="K109" s="79"/>
      <c r="L109" s="307"/>
      <c r="M109" s="80"/>
      <c r="N109" s="79"/>
      <c r="O109" s="79"/>
      <c r="P109" s="206">
        <f t="shared" si="6"/>
        <v>0</v>
      </c>
    </row>
    <row r="110" spans="1:16" ht="16.95" customHeight="1" x14ac:dyDescent="0.25">
      <c r="A110" s="63"/>
      <c r="B110" s="75"/>
      <c r="C110" s="76"/>
      <c r="D110" s="76"/>
      <c r="E110" s="76"/>
      <c r="F110" s="77"/>
      <c r="G110" s="78"/>
      <c r="H110" s="79"/>
      <c r="I110" s="79"/>
      <c r="J110" s="79"/>
      <c r="K110" s="79"/>
      <c r="L110" s="307"/>
      <c r="M110" s="80"/>
      <c r="N110" s="79"/>
      <c r="O110" s="79"/>
      <c r="P110" s="206">
        <f t="shared" si="6"/>
        <v>0</v>
      </c>
    </row>
    <row r="111" spans="1:16" ht="16.95" customHeight="1" x14ac:dyDescent="0.25">
      <c r="A111" s="63"/>
      <c r="B111" s="75"/>
      <c r="C111" s="76"/>
      <c r="D111" s="76"/>
      <c r="E111" s="76"/>
      <c r="F111" s="77"/>
      <c r="G111" s="78"/>
      <c r="H111" s="79"/>
      <c r="I111" s="79"/>
      <c r="J111" s="79"/>
      <c r="K111" s="79"/>
      <c r="L111" s="307"/>
      <c r="M111" s="80"/>
      <c r="N111" s="79"/>
      <c r="O111" s="79"/>
      <c r="P111" s="206">
        <f t="shared" si="6"/>
        <v>0</v>
      </c>
    </row>
    <row r="112" spans="1:16" ht="16.95" customHeight="1" x14ac:dyDescent="0.25">
      <c r="A112" s="63"/>
      <c r="B112" s="75"/>
      <c r="C112" s="76"/>
      <c r="D112" s="76"/>
      <c r="E112" s="76"/>
      <c r="F112" s="77"/>
      <c r="G112" s="78"/>
      <c r="H112" s="79"/>
      <c r="I112" s="79"/>
      <c r="J112" s="79"/>
      <c r="K112" s="79"/>
      <c r="L112" s="307"/>
      <c r="M112" s="80"/>
      <c r="N112" s="79"/>
      <c r="O112" s="79"/>
      <c r="P112" s="206">
        <f t="shared" si="6"/>
        <v>0</v>
      </c>
    </row>
    <row r="113" spans="1:16" ht="16.95" customHeight="1" x14ac:dyDescent="0.25">
      <c r="A113" s="63"/>
      <c r="B113" s="75"/>
      <c r="C113" s="76"/>
      <c r="D113" s="76"/>
      <c r="E113" s="76"/>
      <c r="F113" s="77"/>
      <c r="G113" s="78"/>
      <c r="H113" s="79"/>
      <c r="I113" s="79"/>
      <c r="J113" s="79"/>
      <c r="K113" s="79"/>
      <c r="L113" s="307"/>
      <c r="M113" s="80"/>
      <c r="N113" s="79"/>
      <c r="O113" s="79"/>
      <c r="P113" s="206">
        <f t="shared" si="6"/>
        <v>0</v>
      </c>
    </row>
    <row r="114" spans="1:16" ht="16.95" customHeight="1" x14ac:dyDescent="0.25">
      <c r="A114" s="63"/>
      <c r="B114" s="766" t="s">
        <v>167</v>
      </c>
      <c r="C114" s="767"/>
      <c r="D114" s="767"/>
      <c r="E114" s="768"/>
      <c r="F114" s="81"/>
      <c r="G114" s="82"/>
      <c r="H114" s="83"/>
      <c r="I114" s="83"/>
      <c r="J114" s="83"/>
      <c r="K114" s="83"/>
      <c r="L114" s="308"/>
      <c r="M114" s="551"/>
      <c r="N114" s="552"/>
      <c r="O114" s="552"/>
      <c r="P114" s="84">
        <v>0</v>
      </c>
    </row>
    <row r="115" spans="1:16" ht="16.95" customHeight="1" thickBot="1" x14ac:dyDescent="0.3">
      <c r="A115" s="63"/>
      <c r="B115" s="553" t="s">
        <v>161</v>
      </c>
      <c r="C115" s="554"/>
      <c r="D115" s="554"/>
      <c r="E115" s="554"/>
      <c r="F115" s="555"/>
      <c r="G115" s="245">
        <f t="shared" ref="G115:L115" si="7">SUM(G92:G114)</f>
        <v>0</v>
      </c>
      <c r="H115" s="245">
        <f t="shared" si="7"/>
        <v>0</v>
      </c>
      <c r="I115" s="245">
        <f t="shared" si="7"/>
        <v>0</v>
      </c>
      <c r="J115" s="245">
        <f t="shared" si="7"/>
        <v>0</v>
      </c>
      <c r="K115" s="245">
        <f t="shared" si="7"/>
        <v>0</v>
      </c>
      <c r="L115" s="245">
        <f t="shared" si="7"/>
        <v>0</v>
      </c>
      <c r="M115" s="246"/>
      <c r="N115" s="247">
        <f>SUM(N92:N113)</f>
        <v>0</v>
      </c>
      <c r="O115" s="247">
        <f>SUM(O92:O113)</f>
        <v>0</v>
      </c>
      <c r="P115" s="248">
        <v>0</v>
      </c>
    </row>
    <row r="116" spans="1:16" ht="16.95" customHeight="1" thickBot="1" x14ac:dyDescent="0.3">
      <c r="A116" s="63"/>
      <c r="B116" s="556"/>
      <c r="C116" s="557"/>
      <c r="D116" s="557"/>
      <c r="E116" s="557"/>
      <c r="F116" s="558"/>
      <c r="G116" s="559"/>
      <c r="H116" s="559"/>
      <c r="I116" s="559"/>
      <c r="J116" s="559"/>
      <c r="K116" s="559"/>
      <c r="L116" s="559"/>
      <c r="M116" s="560"/>
      <c r="N116" s="560"/>
      <c r="O116" s="561"/>
      <c r="P116" s="207"/>
    </row>
    <row r="117" spans="1:16" ht="16.95" customHeight="1" thickBot="1" x14ac:dyDescent="0.3">
      <c r="A117" s="63"/>
      <c r="B117" s="545" t="s">
        <v>168</v>
      </c>
      <c r="C117" s="546"/>
      <c r="D117" s="546"/>
      <c r="E117" s="546"/>
      <c r="F117" s="547"/>
      <c r="G117" s="548"/>
      <c r="H117" s="548"/>
      <c r="I117" s="548"/>
      <c r="J117" s="548"/>
      <c r="K117" s="548"/>
      <c r="L117" s="548"/>
      <c r="M117" s="549"/>
      <c r="N117" s="549"/>
      <c r="O117" s="550"/>
      <c r="P117" s="68"/>
    </row>
    <row r="118" spans="1:16" ht="16.95" customHeight="1" x14ac:dyDescent="0.25">
      <c r="A118" s="63"/>
      <c r="B118" s="299"/>
      <c r="C118" s="300"/>
      <c r="D118" s="300"/>
      <c r="E118" s="300"/>
      <c r="F118" s="301"/>
      <c r="G118" s="302"/>
      <c r="H118" s="303"/>
      <c r="I118" s="303"/>
      <c r="J118" s="303"/>
      <c r="K118" s="303"/>
      <c r="L118" s="304"/>
      <c r="M118" s="305"/>
      <c r="N118" s="303"/>
      <c r="O118" s="303"/>
      <c r="P118" s="206">
        <f>-N118-O118</f>
        <v>0</v>
      </c>
    </row>
    <row r="119" spans="1:16" ht="16.95" customHeight="1" x14ac:dyDescent="0.25">
      <c r="A119" s="63"/>
      <c r="B119" s="69"/>
      <c r="C119" s="70"/>
      <c r="D119" s="70"/>
      <c r="E119" s="70"/>
      <c r="F119" s="71"/>
      <c r="G119" s="72"/>
      <c r="H119" s="73"/>
      <c r="I119" s="73"/>
      <c r="J119" s="73"/>
      <c r="K119" s="73"/>
      <c r="L119" s="306"/>
      <c r="M119" s="74"/>
      <c r="N119" s="73"/>
      <c r="O119" s="73"/>
      <c r="P119" s="206">
        <f t="shared" ref="P119:P139" si="8">-N119-O119</f>
        <v>0</v>
      </c>
    </row>
    <row r="120" spans="1:16" ht="16.95" customHeight="1" x14ac:dyDescent="0.25">
      <c r="A120" s="63"/>
      <c r="B120" s="75"/>
      <c r="C120" s="76"/>
      <c r="D120" s="76"/>
      <c r="E120" s="76"/>
      <c r="F120" s="77"/>
      <c r="G120" s="78"/>
      <c r="H120" s="79"/>
      <c r="I120" s="79"/>
      <c r="J120" s="79"/>
      <c r="K120" s="79"/>
      <c r="L120" s="307"/>
      <c r="M120" s="80"/>
      <c r="N120" s="79"/>
      <c r="O120" s="79"/>
      <c r="P120" s="206">
        <f t="shared" si="8"/>
        <v>0</v>
      </c>
    </row>
    <row r="121" spans="1:16" ht="16.95" customHeight="1" x14ac:dyDescent="0.25">
      <c r="A121" s="63"/>
      <c r="B121" s="75"/>
      <c r="C121" s="76"/>
      <c r="D121" s="76"/>
      <c r="E121" s="76"/>
      <c r="F121" s="77"/>
      <c r="G121" s="78"/>
      <c r="H121" s="79"/>
      <c r="I121" s="79"/>
      <c r="J121" s="79"/>
      <c r="K121" s="79"/>
      <c r="L121" s="307"/>
      <c r="M121" s="80"/>
      <c r="N121" s="79"/>
      <c r="O121" s="79"/>
      <c r="P121" s="206">
        <f t="shared" si="8"/>
        <v>0</v>
      </c>
    </row>
    <row r="122" spans="1:16" ht="16.95" customHeight="1" x14ac:dyDescent="0.25">
      <c r="A122" s="63"/>
      <c r="B122" s="75"/>
      <c r="C122" s="76"/>
      <c r="D122" s="76"/>
      <c r="E122" s="76"/>
      <c r="F122" s="77"/>
      <c r="G122" s="78"/>
      <c r="H122" s="79"/>
      <c r="I122" s="79"/>
      <c r="J122" s="79"/>
      <c r="K122" s="79"/>
      <c r="L122" s="307"/>
      <c r="M122" s="80"/>
      <c r="N122" s="79"/>
      <c r="O122" s="79"/>
      <c r="P122" s="206">
        <f t="shared" si="8"/>
        <v>0</v>
      </c>
    </row>
    <row r="123" spans="1:16" ht="16.95" customHeight="1" x14ac:dyDescent="0.25">
      <c r="A123" s="63"/>
      <c r="B123" s="75"/>
      <c r="C123" s="76"/>
      <c r="D123" s="76"/>
      <c r="E123" s="76"/>
      <c r="F123" s="77"/>
      <c r="G123" s="78"/>
      <c r="H123" s="79"/>
      <c r="I123" s="79"/>
      <c r="J123" s="79"/>
      <c r="K123" s="79"/>
      <c r="L123" s="307"/>
      <c r="M123" s="80"/>
      <c r="N123" s="79"/>
      <c r="O123" s="79"/>
      <c r="P123" s="206">
        <f t="shared" si="8"/>
        <v>0</v>
      </c>
    </row>
    <row r="124" spans="1:16" ht="16.95" customHeight="1" x14ac:dyDescent="0.25">
      <c r="A124" s="63"/>
      <c r="B124" s="75"/>
      <c r="C124" s="76"/>
      <c r="D124" s="76"/>
      <c r="E124" s="76"/>
      <c r="F124" s="77"/>
      <c r="G124" s="78"/>
      <c r="H124" s="79"/>
      <c r="I124" s="79"/>
      <c r="J124" s="79"/>
      <c r="K124" s="79"/>
      <c r="L124" s="307"/>
      <c r="M124" s="80"/>
      <c r="N124" s="79"/>
      <c r="O124" s="79"/>
      <c r="P124" s="206">
        <f t="shared" si="8"/>
        <v>0</v>
      </c>
    </row>
    <row r="125" spans="1:16" ht="16.95" customHeight="1" x14ac:dyDescent="0.25">
      <c r="A125" s="63"/>
      <c r="B125" s="75"/>
      <c r="C125" s="76"/>
      <c r="D125" s="76"/>
      <c r="E125" s="76"/>
      <c r="F125" s="77"/>
      <c r="G125" s="78"/>
      <c r="H125" s="79"/>
      <c r="I125" s="79"/>
      <c r="J125" s="79"/>
      <c r="K125" s="79"/>
      <c r="L125" s="307"/>
      <c r="M125" s="80"/>
      <c r="N125" s="79"/>
      <c r="O125" s="79"/>
      <c r="P125" s="206">
        <f t="shared" si="8"/>
        <v>0</v>
      </c>
    </row>
    <row r="126" spans="1:16" ht="16.95" customHeight="1" x14ac:dyDescent="0.25">
      <c r="A126" s="63"/>
      <c r="B126" s="75"/>
      <c r="C126" s="76"/>
      <c r="D126" s="76"/>
      <c r="E126" s="76"/>
      <c r="F126" s="77"/>
      <c r="G126" s="78"/>
      <c r="H126" s="79"/>
      <c r="I126" s="79"/>
      <c r="J126" s="79"/>
      <c r="K126" s="79"/>
      <c r="L126" s="307"/>
      <c r="M126" s="80"/>
      <c r="N126" s="79"/>
      <c r="O126" s="79"/>
      <c r="P126" s="206">
        <f t="shared" si="8"/>
        <v>0</v>
      </c>
    </row>
    <row r="127" spans="1:16" ht="16.95" customHeight="1" x14ac:dyDescent="0.25">
      <c r="A127" s="63"/>
      <c r="B127" s="75"/>
      <c r="C127" s="76"/>
      <c r="D127" s="76"/>
      <c r="E127" s="76"/>
      <c r="F127" s="77"/>
      <c r="G127" s="78"/>
      <c r="H127" s="79"/>
      <c r="I127" s="79"/>
      <c r="J127" s="79"/>
      <c r="K127" s="79"/>
      <c r="L127" s="307"/>
      <c r="M127" s="80"/>
      <c r="N127" s="79"/>
      <c r="O127" s="79"/>
      <c r="P127" s="206">
        <f t="shared" si="8"/>
        <v>0</v>
      </c>
    </row>
    <row r="128" spans="1:16" ht="16.95" customHeight="1" x14ac:dyDescent="0.25">
      <c r="A128" s="63"/>
      <c r="B128" s="75"/>
      <c r="C128" s="76"/>
      <c r="D128" s="76"/>
      <c r="E128" s="76"/>
      <c r="F128" s="77"/>
      <c r="G128" s="78"/>
      <c r="H128" s="79"/>
      <c r="I128" s="79"/>
      <c r="J128" s="79"/>
      <c r="K128" s="79"/>
      <c r="L128" s="307"/>
      <c r="M128" s="80"/>
      <c r="N128" s="79"/>
      <c r="O128" s="79"/>
      <c r="P128" s="206">
        <f t="shared" si="8"/>
        <v>0</v>
      </c>
    </row>
    <row r="129" spans="1:16" ht="16.95" customHeight="1" x14ac:dyDescent="0.25">
      <c r="A129" s="63"/>
      <c r="B129" s="75"/>
      <c r="C129" s="76"/>
      <c r="D129" s="76"/>
      <c r="E129" s="76"/>
      <c r="F129" s="77"/>
      <c r="G129" s="78"/>
      <c r="H129" s="79"/>
      <c r="I129" s="79"/>
      <c r="J129" s="79"/>
      <c r="K129" s="79"/>
      <c r="L129" s="307"/>
      <c r="M129" s="80"/>
      <c r="N129" s="79"/>
      <c r="O129" s="79"/>
      <c r="P129" s="206">
        <f t="shared" si="8"/>
        <v>0</v>
      </c>
    </row>
    <row r="130" spans="1:16" ht="16.95" customHeight="1" x14ac:dyDescent="0.25">
      <c r="A130" s="63"/>
      <c r="B130" s="75"/>
      <c r="C130" s="76"/>
      <c r="D130" s="76"/>
      <c r="E130" s="76"/>
      <c r="F130" s="77"/>
      <c r="G130" s="78"/>
      <c r="H130" s="79"/>
      <c r="I130" s="79"/>
      <c r="J130" s="79"/>
      <c r="K130" s="79"/>
      <c r="L130" s="307"/>
      <c r="M130" s="80"/>
      <c r="N130" s="79"/>
      <c r="O130" s="79"/>
      <c r="P130" s="206">
        <f t="shared" si="8"/>
        <v>0</v>
      </c>
    </row>
    <row r="131" spans="1:16" ht="16.95" customHeight="1" x14ac:dyDescent="0.25">
      <c r="A131" s="63"/>
      <c r="B131" s="75"/>
      <c r="C131" s="76"/>
      <c r="D131" s="76"/>
      <c r="E131" s="76"/>
      <c r="F131" s="77"/>
      <c r="G131" s="78"/>
      <c r="H131" s="79"/>
      <c r="I131" s="79"/>
      <c r="J131" s="79"/>
      <c r="K131" s="79"/>
      <c r="L131" s="307"/>
      <c r="M131" s="80"/>
      <c r="N131" s="79"/>
      <c r="O131" s="79"/>
      <c r="P131" s="206">
        <f t="shared" si="8"/>
        <v>0</v>
      </c>
    </row>
    <row r="132" spans="1:16" ht="16.95" customHeight="1" x14ac:dyDescent="0.25">
      <c r="A132" s="63"/>
      <c r="B132" s="75"/>
      <c r="C132" s="76"/>
      <c r="D132" s="76"/>
      <c r="E132" s="76"/>
      <c r="F132" s="77"/>
      <c r="G132" s="78"/>
      <c r="H132" s="79"/>
      <c r="I132" s="79"/>
      <c r="J132" s="79"/>
      <c r="K132" s="79"/>
      <c r="L132" s="307"/>
      <c r="M132" s="80"/>
      <c r="N132" s="79"/>
      <c r="O132" s="79"/>
      <c r="P132" s="206">
        <f t="shared" si="8"/>
        <v>0</v>
      </c>
    </row>
    <row r="133" spans="1:16" ht="16.95" customHeight="1" x14ac:dyDescent="0.25">
      <c r="A133" s="63"/>
      <c r="B133" s="75"/>
      <c r="C133" s="76"/>
      <c r="D133" s="76"/>
      <c r="E133" s="76"/>
      <c r="F133" s="77"/>
      <c r="G133" s="78"/>
      <c r="H133" s="79"/>
      <c r="I133" s="79"/>
      <c r="J133" s="79"/>
      <c r="K133" s="79"/>
      <c r="L133" s="307"/>
      <c r="M133" s="80"/>
      <c r="N133" s="79"/>
      <c r="O133" s="79"/>
      <c r="P133" s="206">
        <f t="shared" si="8"/>
        <v>0</v>
      </c>
    </row>
    <row r="134" spans="1:16" ht="16.95" customHeight="1" x14ac:dyDescent="0.25">
      <c r="A134" s="63"/>
      <c r="B134" s="75"/>
      <c r="C134" s="76"/>
      <c r="D134" s="76"/>
      <c r="E134" s="76"/>
      <c r="F134" s="77"/>
      <c r="G134" s="78"/>
      <c r="H134" s="79"/>
      <c r="I134" s="79"/>
      <c r="J134" s="79"/>
      <c r="K134" s="79"/>
      <c r="L134" s="307"/>
      <c r="M134" s="80"/>
      <c r="N134" s="79"/>
      <c r="O134" s="79"/>
      <c r="P134" s="206">
        <f t="shared" si="8"/>
        <v>0</v>
      </c>
    </row>
    <row r="135" spans="1:16" ht="16.95" customHeight="1" x14ac:dyDescent="0.25">
      <c r="A135" s="63"/>
      <c r="B135" s="75"/>
      <c r="C135" s="76"/>
      <c r="D135" s="76"/>
      <c r="E135" s="76"/>
      <c r="F135" s="77"/>
      <c r="G135" s="78"/>
      <c r="H135" s="79"/>
      <c r="I135" s="79"/>
      <c r="J135" s="79"/>
      <c r="K135" s="79"/>
      <c r="L135" s="307"/>
      <c r="M135" s="80"/>
      <c r="N135" s="79"/>
      <c r="O135" s="79"/>
      <c r="P135" s="206">
        <f t="shared" si="8"/>
        <v>0</v>
      </c>
    </row>
    <row r="136" spans="1:16" ht="16.95" customHeight="1" x14ac:dyDescent="0.25">
      <c r="A136" s="63"/>
      <c r="B136" s="75"/>
      <c r="C136" s="76"/>
      <c r="D136" s="76"/>
      <c r="E136" s="76"/>
      <c r="F136" s="77"/>
      <c r="G136" s="78"/>
      <c r="H136" s="79"/>
      <c r="I136" s="79"/>
      <c r="J136" s="79"/>
      <c r="K136" s="79"/>
      <c r="L136" s="307"/>
      <c r="M136" s="80"/>
      <c r="N136" s="79"/>
      <c r="O136" s="79"/>
      <c r="P136" s="206">
        <f t="shared" si="8"/>
        <v>0</v>
      </c>
    </row>
    <row r="137" spans="1:16" ht="16.95" customHeight="1" x14ac:dyDescent="0.25">
      <c r="A137" s="63"/>
      <c r="B137" s="75"/>
      <c r="C137" s="76"/>
      <c r="D137" s="76"/>
      <c r="E137" s="76"/>
      <c r="F137" s="77"/>
      <c r="G137" s="78"/>
      <c r="H137" s="79"/>
      <c r="I137" s="79"/>
      <c r="J137" s="79"/>
      <c r="K137" s="79"/>
      <c r="L137" s="307"/>
      <c r="M137" s="80"/>
      <c r="N137" s="79"/>
      <c r="O137" s="79"/>
      <c r="P137" s="206">
        <f t="shared" si="8"/>
        <v>0</v>
      </c>
    </row>
    <row r="138" spans="1:16" ht="16.95" customHeight="1" x14ac:dyDescent="0.25">
      <c r="A138" s="63"/>
      <c r="B138" s="75"/>
      <c r="C138" s="76"/>
      <c r="D138" s="76"/>
      <c r="E138" s="76"/>
      <c r="F138" s="77"/>
      <c r="G138" s="78"/>
      <c r="H138" s="79"/>
      <c r="I138" s="79"/>
      <c r="J138" s="79"/>
      <c r="K138" s="79"/>
      <c r="L138" s="307"/>
      <c r="M138" s="80"/>
      <c r="N138" s="79"/>
      <c r="O138" s="79"/>
      <c r="P138" s="206">
        <f t="shared" si="8"/>
        <v>0</v>
      </c>
    </row>
    <row r="139" spans="1:16" ht="16.95" customHeight="1" x14ac:dyDescent="0.25">
      <c r="A139" s="63"/>
      <c r="B139" s="75"/>
      <c r="C139" s="76"/>
      <c r="D139" s="76"/>
      <c r="E139" s="76"/>
      <c r="F139" s="77"/>
      <c r="G139" s="78"/>
      <c r="H139" s="79"/>
      <c r="I139" s="79"/>
      <c r="J139" s="79"/>
      <c r="K139" s="79"/>
      <c r="L139" s="307"/>
      <c r="M139" s="80"/>
      <c r="N139" s="79"/>
      <c r="O139" s="79"/>
      <c r="P139" s="206">
        <f t="shared" si="8"/>
        <v>0</v>
      </c>
    </row>
    <row r="140" spans="1:16" ht="16.95" customHeight="1" x14ac:dyDescent="0.25">
      <c r="A140" s="63"/>
      <c r="B140" s="766" t="s">
        <v>169</v>
      </c>
      <c r="C140" s="767"/>
      <c r="D140" s="767"/>
      <c r="E140" s="768"/>
      <c r="F140" s="81"/>
      <c r="G140" s="82"/>
      <c r="H140" s="83"/>
      <c r="I140" s="83"/>
      <c r="J140" s="83"/>
      <c r="K140" s="83"/>
      <c r="L140" s="308"/>
      <c r="M140" s="551"/>
      <c r="N140" s="552"/>
      <c r="O140" s="552"/>
      <c r="P140" s="84">
        <v>0</v>
      </c>
    </row>
    <row r="141" spans="1:16" ht="16.95" customHeight="1" thickBot="1" x14ac:dyDescent="0.3">
      <c r="A141" s="63"/>
      <c r="B141" s="553" t="s">
        <v>161</v>
      </c>
      <c r="C141" s="554"/>
      <c r="D141" s="554"/>
      <c r="E141" s="554"/>
      <c r="F141" s="555"/>
      <c r="G141" s="245">
        <f t="shared" ref="G141:L141" si="9">SUM(G118:G140)</f>
        <v>0</v>
      </c>
      <c r="H141" s="245">
        <f t="shared" si="9"/>
        <v>0</v>
      </c>
      <c r="I141" s="245">
        <f t="shared" si="9"/>
        <v>0</v>
      </c>
      <c r="J141" s="245">
        <f t="shared" si="9"/>
        <v>0</v>
      </c>
      <c r="K141" s="245">
        <f t="shared" si="9"/>
        <v>0</v>
      </c>
      <c r="L141" s="245">
        <f t="shared" si="9"/>
        <v>0</v>
      </c>
      <c r="M141" s="246"/>
      <c r="N141" s="247">
        <f>SUM(N118:N139)</f>
        <v>0</v>
      </c>
      <c r="O141" s="247">
        <f>SUM(O118:O139)</f>
        <v>0</v>
      </c>
      <c r="P141" s="248">
        <v>0</v>
      </c>
    </row>
    <row r="142" spans="1:16" ht="16.95" customHeight="1" thickBot="1" x14ac:dyDescent="0.3">
      <c r="A142" s="63"/>
      <c r="B142" s="568"/>
      <c r="C142" s="569"/>
      <c r="D142" s="569"/>
      <c r="E142" s="569"/>
      <c r="F142" s="570"/>
      <c r="G142" s="571"/>
      <c r="H142" s="572"/>
      <c r="I142" s="572"/>
      <c r="J142" s="572"/>
      <c r="K142" s="572"/>
      <c r="L142" s="572"/>
      <c r="M142" s="573"/>
      <c r="N142" s="572"/>
      <c r="O142" s="572"/>
      <c r="P142" s="209"/>
    </row>
    <row r="143" spans="1:16" ht="16.95" customHeight="1" thickBot="1" x14ac:dyDescent="0.3">
      <c r="A143" s="63"/>
      <c r="B143" s="545" t="s">
        <v>170</v>
      </c>
      <c r="C143" s="546"/>
      <c r="D143" s="546"/>
      <c r="E143" s="546"/>
      <c r="F143" s="547"/>
      <c r="G143" s="548"/>
      <c r="H143" s="548"/>
      <c r="I143" s="548"/>
      <c r="J143" s="548"/>
      <c r="K143" s="548"/>
      <c r="L143" s="548"/>
      <c r="M143" s="549"/>
      <c r="N143" s="549"/>
      <c r="O143" s="550"/>
      <c r="P143" s="68"/>
    </row>
    <row r="144" spans="1:16" ht="16.95" customHeight="1" x14ac:dyDescent="0.25">
      <c r="A144" s="63"/>
      <c r="B144" s="299"/>
      <c r="C144" s="300"/>
      <c r="D144" s="300"/>
      <c r="E144" s="300"/>
      <c r="F144" s="301"/>
      <c r="G144" s="302"/>
      <c r="H144" s="303"/>
      <c r="I144" s="303"/>
      <c r="J144" s="303"/>
      <c r="K144" s="303"/>
      <c r="L144" s="304"/>
      <c r="M144" s="305"/>
      <c r="N144" s="303"/>
      <c r="O144" s="303"/>
      <c r="P144" s="206">
        <f>-N144-O144</f>
        <v>0</v>
      </c>
    </row>
    <row r="145" spans="1:16" ht="16.95" customHeight="1" x14ac:dyDescent="0.25">
      <c r="A145" s="63"/>
      <c r="B145" s="69"/>
      <c r="C145" s="70"/>
      <c r="D145" s="70"/>
      <c r="E145" s="70"/>
      <c r="F145" s="71"/>
      <c r="G145" s="72"/>
      <c r="H145" s="73"/>
      <c r="I145" s="73"/>
      <c r="J145" s="73"/>
      <c r="K145" s="73"/>
      <c r="L145" s="306"/>
      <c r="M145" s="74"/>
      <c r="N145" s="73"/>
      <c r="O145" s="73"/>
      <c r="P145" s="206">
        <f t="shared" ref="P145:P165" si="10">-N145-O145</f>
        <v>0</v>
      </c>
    </row>
    <row r="146" spans="1:16" ht="16.95" customHeight="1" x14ac:dyDescent="0.25">
      <c r="A146" s="63"/>
      <c r="B146" s="75"/>
      <c r="C146" s="76"/>
      <c r="D146" s="76"/>
      <c r="E146" s="76"/>
      <c r="F146" s="77"/>
      <c r="G146" s="78"/>
      <c r="H146" s="79"/>
      <c r="I146" s="79"/>
      <c r="J146" s="79"/>
      <c r="K146" s="79"/>
      <c r="L146" s="307"/>
      <c r="M146" s="80"/>
      <c r="N146" s="79"/>
      <c r="O146" s="79"/>
      <c r="P146" s="206">
        <f t="shared" si="10"/>
        <v>0</v>
      </c>
    </row>
    <row r="147" spans="1:16" ht="16.95" customHeight="1" x14ac:dyDescent="0.25">
      <c r="A147" s="63"/>
      <c r="B147" s="75"/>
      <c r="C147" s="76"/>
      <c r="D147" s="76"/>
      <c r="E147" s="76"/>
      <c r="F147" s="77"/>
      <c r="G147" s="78"/>
      <c r="H147" s="79"/>
      <c r="I147" s="79"/>
      <c r="J147" s="79"/>
      <c r="K147" s="79"/>
      <c r="L147" s="307"/>
      <c r="M147" s="80"/>
      <c r="N147" s="79"/>
      <c r="O147" s="79"/>
      <c r="P147" s="206">
        <f t="shared" si="10"/>
        <v>0</v>
      </c>
    </row>
    <row r="148" spans="1:16" ht="16.95" customHeight="1" x14ac:dyDescent="0.25">
      <c r="A148" s="63"/>
      <c r="B148" s="75"/>
      <c r="C148" s="76"/>
      <c r="D148" s="76"/>
      <c r="E148" s="76"/>
      <c r="F148" s="77"/>
      <c r="G148" s="78"/>
      <c r="H148" s="79"/>
      <c r="I148" s="79"/>
      <c r="J148" s="79"/>
      <c r="K148" s="79"/>
      <c r="L148" s="307"/>
      <c r="M148" s="80"/>
      <c r="N148" s="79"/>
      <c r="O148" s="79"/>
      <c r="P148" s="206">
        <f t="shared" si="10"/>
        <v>0</v>
      </c>
    </row>
    <row r="149" spans="1:16" ht="16.95" customHeight="1" x14ac:dyDescent="0.25">
      <c r="A149" s="63"/>
      <c r="B149" s="75"/>
      <c r="C149" s="76"/>
      <c r="D149" s="76"/>
      <c r="E149" s="76"/>
      <c r="F149" s="77"/>
      <c r="G149" s="78"/>
      <c r="H149" s="79"/>
      <c r="I149" s="79"/>
      <c r="J149" s="79"/>
      <c r="K149" s="79"/>
      <c r="L149" s="307"/>
      <c r="M149" s="80"/>
      <c r="N149" s="79"/>
      <c r="O149" s="79"/>
      <c r="P149" s="206">
        <f t="shared" si="10"/>
        <v>0</v>
      </c>
    </row>
    <row r="150" spans="1:16" ht="16.95" customHeight="1" x14ac:dyDescent="0.25">
      <c r="A150" s="63"/>
      <c r="B150" s="75"/>
      <c r="C150" s="76"/>
      <c r="D150" s="76"/>
      <c r="E150" s="76"/>
      <c r="F150" s="77"/>
      <c r="G150" s="78"/>
      <c r="H150" s="79"/>
      <c r="I150" s="79"/>
      <c r="J150" s="79"/>
      <c r="K150" s="79"/>
      <c r="L150" s="307"/>
      <c r="M150" s="80"/>
      <c r="N150" s="79"/>
      <c r="O150" s="79"/>
      <c r="P150" s="206">
        <f t="shared" si="10"/>
        <v>0</v>
      </c>
    </row>
    <row r="151" spans="1:16" ht="16.95" customHeight="1" x14ac:dyDescent="0.25">
      <c r="A151" s="63"/>
      <c r="B151" s="75"/>
      <c r="C151" s="76"/>
      <c r="D151" s="76"/>
      <c r="E151" s="76"/>
      <c r="F151" s="77"/>
      <c r="G151" s="78"/>
      <c r="H151" s="79"/>
      <c r="I151" s="79"/>
      <c r="J151" s="79"/>
      <c r="K151" s="79"/>
      <c r="L151" s="307"/>
      <c r="M151" s="80"/>
      <c r="N151" s="79"/>
      <c r="O151" s="79"/>
      <c r="P151" s="206">
        <f t="shared" si="10"/>
        <v>0</v>
      </c>
    </row>
    <row r="152" spans="1:16" ht="16.95" customHeight="1" x14ac:dyDescent="0.25">
      <c r="A152" s="63"/>
      <c r="B152" s="75"/>
      <c r="C152" s="76"/>
      <c r="D152" s="76"/>
      <c r="E152" s="76"/>
      <c r="F152" s="77"/>
      <c r="G152" s="78"/>
      <c r="H152" s="79"/>
      <c r="I152" s="79"/>
      <c r="J152" s="79"/>
      <c r="K152" s="79"/>
      <c r="L152" s="307"/>
      <c r="M152" s="80"/>
      <c r="N152" s="79"/>
      <c r="O152" s="79"/>
      <c r="P152" s="206">
        <f t="shared" si="10"/>
        <v>0</v>
      </c>
    </row>
    <row r="153" spans="1:16" ht="16.95" customHeight="1" x14ac:dyDescent="0.25">
      <c r="A153" s="63"/>
      <c r="B153" s="75"/>
      <c r="C153" s="76"/>
      <c r="D153" s="76"/>
      <c r="E153" s="76"/>
      <c r="F153" s="77"/>
      <c r="G153" s="78"/>
      <c r="H153" s="79"/>
      <c r="I153" s="79"/>
      <c r="J153" s="79"/>
      <c r="K153" s="79"/>
      <c r="L153" s="307"/>
      <c r="M153" s="80"/>
      <c r="N153" s="79"/>
      <c r="O153" s="79"/>
      <c r="P153" s="206">
        <f t="shared" si="10"/>
        <v>0</v>
      </c>
    </row>
    <row r="154" spans="1:16" ht="16.95" customHeight="1" x14ac:dyDescent="0.25">
      <c r="A154" s="63"/>
      <c r="B154" s="75"/>
      <c r="C154" s="76"/>
      <c r="D154" s="76"/>
      <c r="E154" s="76"/>
      <c r="F154" s="77"/>
      <c r="G154" s="78"/>
      <c r="H154" s="79"/>
      <c r="I154" s="79"/>
      <c r="J154" s="79"/>
      <c r="K154" s="79"/>
      <c r="L154" s="307"/>
      <c r="M154" s="80"/>
      <c r="N154" s="79"/>
      <c r="O154" s="79"/>
      <c r="P154" s="206">
        <f t="shared" si="10"/>
        <v>0</v>
      </c>
    </row>
    <row r="155" spans="1:16" ht="16.95" customHeight="1" x14ac:dyDescent="0.25">
      <c r="A155" s="63"/>
      <c r="B155" s="75"/>
      <c r="C155" s="76"/>
      <c r="D155" s="76"/>
      <c r="E155" s="76"/>
      <c r="F155" s="77"/>
      <c r="G155" s="78"/>
      <c r="H155" s="79"/>
      <c r="I155" s="79"/>
      <c r="J155" s="79"/>
      <c r="K155" s="79"/>
      <c r="L155" s="307"/>
      <c r="M155" s="80"/>
      <c r="N155" s="79"/>
      <c r="O155" s="79"/>
      <c r="P155" s="206">
        <f t="shared" si="10"/>
        <v>0</v>
      </c>
    </row>
    <row r="156" spans="1:16" ht="16.95" customHeight="1" x14ac:dyDescent="0.25">
      <c r="A156" s="63"/>
      <c r="B156" s="75"/>
      <c r="C156" s="76"/>
      <c r="D156" s="76"/>
      <c r="E156" s="76"/>
      <c r="F156" s="77"/>
      <c r="G156" s="78"/>
      <c r="H156" s="79"/>
      <c r="I156" s="79"/>
      <c r="J156" s="79"/>
      <c r="K156" s="79"/>
      <c r="L156" s="307"/>
      <c r="M156" s="80"/>
      <c r="N156" s="79"/>
      <c r="O156" s="79"/>
      <c r="P156" s="206">
        <f t="shared" si="10"/>
        <v>0</v>
      </c>
    </row>
    <row r="157" spans="1:16" ht="16.95" customHeight="1" x14ac:dyDescent="0.25">
      <c r="A157" s="63"/>
      <c r="B157" s="75"/>
      <c r="C157" s="76"/>
      <c r="D157" s="76"/>
      <c r="E157" s="76"/>
      <c r="F157" s="77"/>
      <c r="G157" s="78"/>
      <c r="H157" s="79"/>
      <c r="I157" s="79"/>
      <c r="J157" s="79"/>
      <c r="K157" s="79"/>
      <c r="L157" s="307"/>
      <c r="M157" s="80"/>
      <c r="N157" s="79"/>
      <c r="O157" s="79"/>
      <c r="P157" s="206">
        <f t="shared" si="10"/>
        <v>0</v>
      </c>
    </row>
    <row r="158" spans="1:16" ht="16.95" customHeight="1" x14ac:dyDescent="0.25">
      <c r="A158" s="63"/>
      <c r="B158" s="75"/>
      <c r="C158" s="76"/>
      <c r="D158" s="76"/>
      <c r="E158" s="76"/>
      <c r="F158" s="77"/>
      <c r="G158" s="78"/>
      <c r="H158" s="79"/>
      <c r="I158" s="79"/>
      <c r="J158" s="79"/>
      <c r="K158" s="79"/>
      <c r="L158" s="307"/>
      <c r="M158" s="80"/>
      <c r="N158" s="79"/>
      <c r="O158" s="79"/>
      <c r="P158" s="206">
        <f t="shared" si="10"/>
        <v>0</v>
      </c>
    </row>
    <row r="159" spans="1:16" ht="16.95" customHeight="1" x14ac:dyDescent="0.25">
      <c r="A159" s="63"/>
      <c r="B159" s="75"/>
      <c r="C159" s="76"/>
      <c r="D159" s="76"/>
      <c r="E159" s="76"/>
      <c r="F159" s="77"/>
      <c r="G159" s="78"/>
      <c r="H159" s="79"/>
      <c r="I159" s="79"/>
      <c r="J159" s="79"/>
      <c r="K159" s="79"/>
      <c r="L159" s="307"/>
      <c r="M159" s="80"/>
      <c r="N159" s="79"/>
      <c r="O159" s="79"/>
      <c r="P159" s="206">
        <f t="shared" si="10"/>
        <v>0</v>
      </c>
    </row>
    <row r="160" spans="1:16" ht="16.95" customHeight="1" x14ac:dyDescent="0.25">
      <c r="A160" s="63"/>
      <c r="B160" s="75"/>
      <c r="C160" s="76"/>
      <c r="D160" s="76"/>
      <c r="E160" s="76"/>
      <c r="F160" s="77"/>
      <c r="G160" s="78"/>
      <c r="H160" s="79"/>
      <c r="I160" s="79"/>
      <c r="J160" s="79"/>
      <c r="K160" s="79"/>
      <c r="L160" s="307"/>
      <c r="M160" s="80"/>
      <c r="N160" s="79"/>
      <c r="O160" s="79"/>
      <c r="P160" s="206">
        <f t="shared" si="10"/>
        <v>0</v>
      </c>
    </row>
    <row r="161" spans="1:16" ht="16.95" customHeight="1" x14ac:dyDescent="0.25">
      <c r="A161" s="63"/>
      <c r="B161" s="75"/>
      <c r="C161" s="76"/>
      <c r="D161" s="76"/>
      <c r="E161" s="76"/>
      <c r="F161" s="77"/>
      <c r="G161" s="78"/>
      <c r="H161" s="79"/>
      <c r="I161" s="79"/>
      <c r="J161" s="79"/>
      <c r="K161" s="79"/>
      <c r="L161" s="307"/>
      <c r="M161" s="80"/>
      <c r="N161" s="79"/>
      <c r="O161" s="79"/>
      <c r="P161" s="206">
        <f t="shared" si="10"/>
        <v>0</v>
      </c>
    </row>
    <row r="162" spans="1:16" ht="16.95" customHeight="1" x14ac:dyDescent="0.25">
      <c r="A162" s="63"/>
      <c r="B162" s="75"/>
      <c r="C162" s="76"/>
      <c r="D162" s="76"/>
      <c r="E162" s="76"/>
      <c r="F162" s="77"/>
      <c r="G162" s="78"/>
      <c r="H162" s="79"/>
      <c r="I162" s="79"/>
      <c r="J162" s="79"/>
      <c r="K162" s="79"/>
      <c r="L162" s="307"/>
      <c r="M162" s="80"/>
      <c r="N162" s="79"/>
      <c r="O162" s="79"/>
      <c r="P162" s="206">
        <f t="shared" si="10"/>
        <v>0</v>
      </c>
    </row>
    <row r="163" spans="1:16" ht="16.95" customHeight="1" x14ac:dyDescent="0.25">
      <c r="A163" s="63"/>
      <c r="B163" s="75"/>
      <c r="C163" s="76"/>
      <c r="D163" s="76"/>
      <c r="E163" s="76"/>
      <c r="F163" s="77"/>
      <c r="G163" s="78"/>
      <c r="H163" s="79"/>
      <c r="I163" s="79"/>
      <c r="J163" s="79"/>
      <c r="K163" s="79"/>
      <c r="L163" s="307"/>
      <c r="M163" s="80"/>
      <c r="N163" s="79"/>
      <c r="O163" s="79"/>
      <c r="P163" s="206">
        <f t="shared" si="10"/>
        <v>0</v>
      </c>
    </row>
    <row r="164" spans="1:16" ht="16.95" customHeight="1" x14ac:dyDescent="0.25">
      <c r="A164" s="63"/>
      <c r="B164" s="75"/>
      <c r="C164" s="76"/>
      <c r="D164" s="76"/>
      <c r="E164" s="76"/>
      <c r="F164" s="77"/>
      <c r="G164" s="78"/>
      <c r="H164" s="79"/>
      <c r="I164" s="79"/>
      <c r="J164" s="79"/>
      <c r="K164" s="79"/>
      <c r="L164" s="307"/>
      <c r="M164" s="80"/>
      <c r="N164" s="79"/>
      <c r="O164" s="79"/>
      <c r="P164" s="206">
        <f t="shared" si="10"/>
        <v>0</v>
      </c>
    </row>
    <row r="165" spans="1:16" ht="16.95" customHeight="1" x14ac:dyDescent="0.25">
      <c r="A165" s="63"/>
      <c r="B165" s="75"/>
      <c r="C165" s="76"/>
      <c r="D165" s="76"/>
      <c r="E165" s="76"/>
      <c r="F165" s="77"/>
      <c r="G165" s="78"/>
      <c r="H165" s="79"/>
      <c r="I165" s="79"/>
      <c r="J165" s="79"/>
      <c r="K165" s="79"/>
      <c r="L165" s="307"/>
      <c r="M165" s="80"/>
      <c r="N165" s="79"/>
      <c r="O165" s="79"/>
      <c r="P165" s="206">
        <f t="shared" si="10"/>
        <v>0</v>
      </c>
    </row>
    <row r="166" spans="1:16" ht="16.95" customHeight="1" x14ac:dyDescent="0.25">
      <c r="A166" s="63"/>
      <c r="B166" s="766" t="s">
        <v>171</v>
      </c>
      <c r="C166" s="767"/>
      <c r="D166" s="767"/>
      <c r="E166" s="768"/>
      <c r="F166" s="81"/>
      <c r="G166" s="82"/>
      <c r="H166" s="83"/>
      <c r="I166" s="83"/>
      <c r="J166" s="83"/>
      <c r="K166" s="83"/>
      <c r="L166" s="308"/>
      <c r="M166" s="551"/>
      <c r="N166" s="552"/>
      <c r="O166" s="552"/>
      <c r="P166" s="84">
        <v>0</v>
      </c>
    </row>
    <row r="167" spans="1:16" ht="16.95" customHeight="1" thickBot="1" x14ac:dyDescent="0.3">
      <c r="A167" s="63"/>
      <c r="B167" s="553" t="s">
        <v>161</v>
      </c>
      <c r="C167" s="554"/>
      <c r="D167" s="554"/>
      <c r="E167" s="554"/>
      <c r="F167" s="555"/>
      <c r="G167" s="245">
        <f t="shared" ref="G167:L167" si="11">SUM(G144:G166)</f>
        <v>0</v>
      </c>
      <c r="H167" s="245">
        <f t="shared" si="11"/>
        <v>0</v>
      </c>
      <c r="I167" s="245">
        <f t="shared" si="11"/>
        <v>0</v>
      </c>
      <c r="J167" s="245">
        <f t="shared" si="11"/>
        <v>0</v>
      </c>
      <c r="K167" s="245">
        <f t="shared" si="11"/>
        <v>0</v>
      </c>
      <c r="L167" s="245">
        <f t="shared" si="11"/>
        <v>0</v>
      </c>
      <c r="M167" s="246"/>
      <c r="N167" s="247">
        <f>SUM(N144:N165)</f>
        <v>0</v>
      </c>
      <c r="O167" s="247">
        <f>SUM(O144:O165)</f>
        <v>0</v>
      </c>
      <c r="P167" s="248">
        <v>0</v>
      </c>
    </row>
    <row r="168" spans="1:16" ht="16.95" customHeight="1" thickBot="1" x14ac:dyDescent="0.3">
      <c r="A168" s="63"/>
      <c r="B168" s="556"/>
      <c r="C168" s="557"/>
      <c r="D168" s="557"/>
      <c r="E168" s="557"/>
      <c r="F168" s="558"/>
      <c r="G168" s="559"/>
      <c r="H168" s="559"/>
      <c r="I168" s="559"/>
      <c r="J168" s="559"/>
      <c r="K168" s="559"/>
      <c r="L168" s="559"/>
      <c r="M168" s="560"/>
      <c r="N168" s="560"/>
      <c r="O168" s="561"/>
      <c r="P168" s="207"/>
    </row>
    <row r="169" spans="1:16" ht="16.95" customHeight="1" thickBot="1" x14ac:dyDescent="0.3">
      <c r="A169" s="63"/>
      <c r="B169" s="545" t="s">
        <v>172</v>
      </c>
      <c r="C169" s="546"/>
      <c r="D169" s="546"/>
      <c r="E169" s="546"/>
      <c r="F169" s="547"/>
      <c r="G169" s="548"/>
      <c r="H169" s="548"/>
      <c r="I169" s="548"/>
      <c r="J169" s="548"/>
      <c r="K169" s="548"/>
      <c r="L169" s="548"/>
      <c r="M169" s="549"/>
      <c r="N169" s="549"/>
      <c r="O169" s="550"/>
      <c r="P169" s="68"/>
    </row>
    <row r="170" spans="1:16" ht="16.95" customHeight="1" x14ac:dyDescent="0.25">
      <c r="A170" s="63"/>
      <c r="B170" s="299"/>
      <c r="C170" s="300"/>
      <c r="D170" s="300"/>
      <c r="E170" s="300"/>
      <c r="F170" s="301"/>
      <c r="G170" s="302"/>
      <c r="H170" s="303"/>
      <c r="I170" s="303"/>
      <c r="J170" s="303"/>
      <c r="K170" s="303"/>
      <c r="L170" s="304"/>
      <c r="M170" s="305"/>
      <c r="N170" s="303"/>
      <c r="O170" s="303"/>
      <c r="P170" s="206">
        <f>-N170-O170</f>
        <v>0</v>
      </c>
    </row>
    <row r="171" spans="1:16" ht="16.95" customHeight="1" x14ac:dyDescent="0.25">
      <c r="A171" s="63"/>
      <c r="B171" s="69"/>
      <c r="C171" s="70"/>
      <c r="D171" s="70"/>
      <c r="E171" s="70"/>
      <c r="F171" s="71"/>
      <c r="G171" s="72"/>
      <c r="H171" s="73"/>
      <c r="I171" s="73"/>
      <c r="J171" s="73"/>
      <c r="K171" s="73"/>
      <c r="L171" s="306"/>
      <c r="M171" s="74"/>
      <c r="N171" s="73"/>
      <c r="O171" s="73"/>
      <c r="P171" s="206">
        <f t="shared" ref="P171:P191" si="12">-N171-O171</f>
        <v>0</v>
      </c>
    </row>
    <row r="172" spans="1:16" ht="16.95" customHeight="1" x14ac:dyDescent="0.25">
      <c r="A172" s="63"/>
      <c r="B172" s="75"/>
      <c r="C172" s="76"/>
      <c r="D172" s="76"/>
      <c r="E172" s="76"/>
      <c r="F172" s="77"/>
      <c r="G172" s="78"/>
      <c r="H172" s="79"/>
      <c r="I172" s="79"/>
      <c r="J172" s="79"/>
      <c r="K172" s="79"/>
      <c r="L172" s="307"/>
      <c r="M172" s="80"/>
      <c r="N172" s="79"/>
      <c r="O172" s="79"/>
      <c r="P172" s="206">
        <f t="shared" si="12"/>
        <v>0</v>
      </c>
    </row>
    <row r="173" spans="1:16" ht="16.95" customHeight="1" x14ac:dyDescent="0.25">
      <c r="A173" s="63"/>
      <c r="B173" s="75"/>
      <c r="C173" s="76"/>
      <c r="D173" s="76"/>
      <c r="E173" s="76"/>
      <c r="F173" s="77"/>
      <c r="G173" s="78"/>
      <c r="H173" s="79"/>
      <c r="I173" s="79"/>
      <c r="J173" s="79"/>
      <c r="K173" s="79"/>
      <c r="L173" s="307"/>
      <c r="M173" s="80"/>
      <c r="N173" s="79"/>
      <c r="O173" s="79"/>
      <c r="P173" s="206">
        <f t="shared" si="12"/>
        <v>0</v>
      </c>
    </row>
    <row r="174" spans="1:16" ht="16.95" customHeight="1" x14ac:dyDescent="0.25">
      <c r="A174" s="63"/>
      <c r="B174" s="75"/>
      <c r="C174" s="76"/>
      <c r="D174" s="76"/>
      <c r="E174" s="76"/>
      <c r="F174" s="77"/>
      <c r="G174" s="78"/>
      <c r="H174" s="79"/>
      <c r="I174" s="79"/>
      <c r="J174" s="79"/>
      <c r="K174" s="79"/>
      <c r="L174" s="307"/>
      <c r="M174" s="80"/>
      <c r="N174" s="79"/>
      <c r="O174" s="79"/>
      <c r="P174" s="206">
        <f t="shared" si="12"/>
        <v>0</v>
      </c>
    </row>
    <row r="175" spans="1:16" ht="16.95" customHeight="1" x14ac:dyDescent="0.25">
      <c r="A175" s="63"/>
      <c r="B175" s="75"/>
      <c r="C175" s="76"/>
      <c r="D175" s="76"/>
      <c r="E175" s="76"/>
      <c r="F175" s="77"/>
      <c r="G175" s="78"/>
      <c r="H175" s="79"/>
      <c r="I175" s="79"/>
      <c r="J175" s="79"/>
      <c r="K175" s="79"/>
      <c r="L175" s="307"/>
      <c r="M175" s="80"/>
      <c r="N175" s="79"/>
      <c r="O175" s="79"/>
      <c r="P175" s="206">
        <f t="shared" si="12"/>
        <v>0</v>
      </c>
    </row>
    <row r="176" spans="1:16" ht="16.95" customHeight="1" x14ac:dyDescent="0.25">
      <c r="A176" s="63"/>
      <c r="B176" s="75"/>
      <c r="C176" s="76"/>
      <c r="D176" s="76"/>
      <c r="E176" s="76"/>
      <c r="F176" s="77"/>
      <c r="G176" s="78"/>
      <c r="H176" s="79"/>
      <c r="I176" s="79"/>
      <c r="J176" s="79"/>
      <c r="K176" s="79"/>
      <c r="L176" s="307"/>
      <c r="M176" s="80"/>
      <c r="N176" s="79"/>
      <c r="O176" s="79"/>
      <c r="P176" s="206">
        <f t="shared" si="12"/>
        <v>0</v>
      </c>
    </row>
    <row r="177" spans="1:16" ht="16.95" customHeight="1" x14ac:dyDescent="0.25">
      <c r="A177" s="63"/>
      <c r="B177" s="75"/>
      <c r="C177" s="76"/>
      <c r="D177" s="76"/>
      <c r="E177" s="76"/>
      <c r="F177" s="77"/>
      <c r="G177" s="78"/>
      <c r="H177" s="79"/>
      <c r="I177" s="79"/>
      <c r="J177" s="79"/>
      <c r="K177" s="79"/>
      <c r="L177" s="307"/>
      <c r="M177" s="80"/>
      <c r="N177" s="79"/>
      <c r="O177" s="79"/>
      <c r="P177" s="206">
        <f t="shared" si="12"/>
        <v>0</v>
      </c>
    </row>
    <row r="178" spans="1:16" ht="16.95" customHeight="1" x14ac:dyDescent="0.25">
      <c r="A178" s="63"/>
      <c r="B178" s="75"/>
      <c r="C178" s="76"/>
      <c r="D178" s="76"/>
      <c r="E178" s="76"/>
      <c r="F178" s="77"/>
      <c r="G178" s="78"/>
      <c r="H178" s="79"/>
      <c r="I178" s="79"/>
      <c r="J178" s="79"/>
      <c r="K178" s="79"/>
      <c r="L178" s="307"/>
      <c r="M178" s="80"/>
      <c r="N178" s="79"/>
      <c r="O178" s="79"/>
      <c r="P178" s="206">
        <f t="shared" si="12"/>
        <v>0</v>
      </c>
    </row>
    <row r="179" spans="1:16" ht="16.95" customHeight="1" x14ac:dyDescent="0.25">
      <c r="A179" s="63"/>
      <c r="B179" s="75"/>
      <c r="C179" s="76"/>
      <c r="D179" s="76"/>
      <c r="E179" s="76"/>
      <c r="F179" s="77"/>
      <c r="G179" s="78"/>
      <c r="H179" s="79"/>
      <c r="I179" s="79"/>
      <c r="J179" s="79"/>
      <c r="K179" s="79"/>
      <c r="L179" s="307"/>
      <c r="M179" s="80"/>
      <c r="N179" s="79"/>
      <c r="O179" s="79"/>
      <c r="P179" s="206">
        <f t="shared" si="12"/>
        <v>0</v>
      </c>
    </row>
    <row r="180" spans="1:16" ht="16.95" customHeight="1" x14ac:dyDescent="0.25">
      <c r="A180" s="63"/>
      <c r="B180" s="75"/>
      <c r="C180" s="76"/>
      <c r="D180" s="76"/>
      <c r="E180" s="76"/>
      <c r="F180" s="77"/>
      <c r="G180" s="78"/>
      <c r="H180" s="79"/>
      <c r="I180" s="79"/>
      <c r="J180" s="79"/>
      <c r="K180" s="79"/>
      <c r="L180" s="307"/>
      <c r="M180" s="80"/>
      <c r="N180" s="79"/>
      <c r="O180" s="79"/>
      <c r="P180" s="206">
        <f t="shared" si="12"/>
        <v>0</v>
      </c>
    </row>
    <row r="181" spans="1:16" ht="16.95" customHeight="1" x14ac:dyDescent="0.25">
      <c r="A181" s="63"/>
      <c r="B181" s="75"/>
      <c r="C181" s="76"/>
      <c r="D181" s="76"/>
      <c r="E181" s="76"/>
      <c r="F181" s="77"/>
      <c r="G181" s="78"/>
      <c r="H181" s="79"/>
      <c r="I181" s="79"/>
      <c r="J181" s="79"/>
      <c r="K181" s="79"/>
      <c r="L181" s="307"/>
      <c r="M181" s="80"/>
      <c r="N181" s="79"/>
      <c r="O181" s="79"/>
      <c r="P181" s="206">
        <f t="shared" si="12"/>
        <v>0</v>
      </c>
    </row>
    <row r="182" spans="1:16" ht="16.95" customHeight="1" x14ac:dyDescent="0.25">
      <c r="A182" s="63"/>
      <c r="B182" s="75"/>
      <c r="C182" s="76"/>
      <c r="D182" s="76"/>
      <c r="E182" s="76"/>
      <c r="F182" s="77"/>
      <c r="G182" s="78"/>
      <c r="H182" s="79"/>
      <c r="I182" s="79"/>
      <c r="J182" s="79"/>
      <c r="K182" s="79"/>
      <c r="L182" s="307"/>
      <c r="M182" s="80"/>
      <c r="N182" s="79"/>
      <c r="O182" s="79"/>
      <c r="P182" s="206">
        <f t="shared" si="12"/>
        <v>0</v>
      </c>
    </row>
    <row r="183" spans="1:16" ht="16.95" customHeight="1" x14ac:dyDescent="0.25">
      <c r="A183" s="63"/>
      <c r="B183" s="75"/>
      <c r="C183" s="76"/>
      <c r="D183" s="76"/>
      <c r="E183" s="76"/>
      <c r="F183" s="77"/>
      <c r="G183" s="78"/>
      <c r="H183" s="79"/>
      <c r="I183" s="79"/>
      <c r="J183" s="79"/>
      <c r="K183" s="79"/>
      <c r="L183" s="307"/>
      <c r="M183" s="80"/>
      <c r="N183" s="79"/>
      <c r="O183" s="79"/>
      <c r="P183" s="206">
        <f t="shared" si="12"/>
        <v>0</v>
      </c>
    </row>
    <row r="184" spans="1:16" ht="16.95" customHeight="1" x14ac:dyDescent="0.25">
      <c r="A184" s="63"/>
      <c r="B184" s="75"/>
      <c r="C184" s="76"/>
      <c r="D184" s="76"/>
      <c r="E184" s="76"/>
      <c r="F184" s="77"/>
      <c r="G184" s="78"/>
      <c r="H184" s="79"/>
      <c r="I184" s="79"/>
      <c r="J184" s="79"/>
      <c r="K184" s="79"/>
      <c r="L184" s="307"/>
      <c r="M184" s="80"/>
      <c r="N184" s="79"/>
      <c r="O184" s="79"/>
      <c r="P184" s="206">
        <f t="shared" si="12"/>
        <v>0</v>
      </c>
    </row>
    <row r="185" spans="1:16" ht="16.95" customHeight="1" x14ac:dyDescent="0.25">
      <c r="A185" s="63"/>
      <c r="B185" s="75"/>
      <c r="C185" s="76"/>
      <c r="D185" s="76"/>
      <c r="E185" s="76"/>
      <c r="F185" s="77"/>
      <c r="G185" s="78"/>
      <c r="H185" s="79"/>
      <c r="I185" s="79"/>
      <c r="J185" s="79"/>
      <c r="K185" s="79"/>
      <c r="L185" s="307"/>
      <c r="M185" s="80"/>
      <c r="N185" s="79"/>
      <c r="O185" s="79"/>
      <c r="P185" s="206">
        <f t="shared" si="12"/>
        <v>0</v>
      </c>
    </row>
    <row r="186" spans="1:16" ht="16.95" customHeight="1" x14ac:dyDescent="0.25">
      <c r="A186" s="63"/>
      <c r="B186" s="75"/>
      <c r="C186" s="76"/>
      <c r="D186" s="76"/>
      <c r="E186" s="76"/>
      <c r="F186" s="77"/>
      <c r="G186" s="78"/>
      <c r="H186" s="79"/>
      <c r="I186" s="79"/>
      <c r="J186" s="79"/>
      <c r="K186" s="79"/>
      <c r="L186" s="307"/>
      <c r="M186" s="80"/>
      <c r="N186" s="79"/>
      <c r="O186" s="79"/>
      <c r="P186" s="206">
        <f t="shared" si="12"/>
        <v>0</v>
      </c>
    </row>
    <row r="187" spans="1:16" ht="16.95" customHeight="1" x14ac:dyDescent="0.25">
      <c r="A187" s="63"/>
      <c r="B187" s="75"/>
      <c r="C187" s="76"/>
      <c r="D187" s="76"/>
      <c r="E187" s="76"/>
      <c r="F187" s="77"/>
      <c r="G187" s="78"/>
      <c r="H187" s="79"/>
      <c r="I187" s="79"/>
      <c r="J187" s="79"/>
      <c r="K187" s="79"/>
      <c r="L187" s="307"/>
      <c r="M187" s="80"/>
      <c r="N187" s="79"/>
      <c r="O187" s="79"/>
      <c r="P187" s="206">
        <f t="shared" si="12"/>
        <v>0</v>
      </c>
    </row>
    <row r="188" spans="1:16" ht="16.95" customHeight="1" x14ac:dyDescent="0.25">
      <c r="A188" s="63"/>
      <c r="B188" s="75"/>
      <c r="C188" s="76"/>
      <c r="D188" s="76"/>
      <c r="E188" s="76"/>
      <c r="F188" s="77"/>
      <c r="G188" s="78"/>
      <c r="H188" s="79"/>
      <c r="I188" s="79"/>
      <c r="J188" s="79"/>
      <c r="K188" s="79"/>
      <c r="L188" s="307"/>
      <c r="M188" s="80"/>
      <c r="N188" s="79"/>
      <c r="O188" s="79"/>
      <c r="P188" s="206">
        <f t="shared" si="12"/>
        <v>0</v>
      </c>
    </row>
    <row r="189" spans="1:16" ht="16.95" customHeight="1" x14ac:dyDescent="0.25">
      <c r="A189" s="63"/>
      <c r="B189" s="75"/>
      <c r="C189" s="76"/>
      <c r="D189" s="76"/>
      <c r="E189" s="76"/>
      <c r="F189" s="77"/>
      <c r="G189" s="78"/>
      <c r="H189" s="79"/>
      <c r="I189" s="79"/>
      <c r="J189" s="79"/>
      <c r="K189" s="79"/>
      <c r="L189" s="307"/>
      <c r="M189" s="80"/>
      <c r="N189" s="79"/>
      <c r="O189" s="79"/>
      <c r="P189" s="206">
        <f t="shared" si="12"/>
        <v>0</v>
      </c>
    </row>
    <row r="190" spans="1:16" ht="16.95" customHeight="1" x14ac:dyDescent="0.25">
      <c r="A190" s="63"/>
      <c r="B190" s="75"/>
      <c r="C190" s="76"/>
      <c r="D190" s="76"/>
      <c r="E190" s="76"/>
      <c r="F190" s="77"/>
      <c r="G190" s="78"/>
      <c r="H190" s="79"/>
      <c r="I190" s="79"/>
      <c r="J190" s="79"/>
      <c r="K190" s="79"/>
      <c r="L190" s="307"/>
      <c r="M190" s="80"/>
      <c r="N190" s="79"/>
      <c r="O190" s="79"/>
      <c r="P190" s="206">
        <f t="shared" si="12"/>
        <v>0</v>
      </c>
    </row>
    <row r="191" spans="1:16" ht="16.95" customHeight="1" x14ac:dyDescent="0.25">
      <c r="A191" s="63"/>
      <c r="B191" s="75"/>
      <c r="C191" s="76"/>
      <c r="D191" s="76"/>
      <c r="E191" s="76"/>
      <c r="F191" s="77"/>
      <c r="G191" s="78"/>
      <c r="H191" s="79"/>
      <c r="I191" s="79"/>
      <c r="J191" s="79"/>
      <c r="K191" s="79"/>
      <c r="L191" s="307"/>
      <c r="M191" s="80"/>
      <c r="N191" s="79"/>
      <c r="O191" s="79"/>
      <c r="P191" s="206">
        <f t="shared" si="12"/>
        <v>0</v>
      </c>
    </row>
    <row r="192" spans="1:16" ht="16.95" customHeight="1" x14ac:dyDescent="0.25">
      <c r="A192" s="63"/>
      <c r="B192" s="766" t="s">
        <v>173</v>
      </c>
      <c r="C192" s="767"/>
      <c r="D192" s="767"/>
      <c r="E192" s="768"/>
      <c r="F192" s="81"/>
      <c r="G192" s="82"/>
      <c r="H192" s="83"/>
      <c r="I192" s="83"/>
      <c r="J192" s="83"/>
      <c r="K192" s="83"/>
      <c r="L192" s="308"/>
      <c r="M192" s="551"/>
      <c r="N192" s="552"/>
      <c r="O192" s="552"/>
      <c r="P192" s="84">
        <v>0</v>
      </c>
    </row>
    <row r="193" spans="1:16" ht="16.95" customHeight="1" thickBot="1" x14ac:dyDescent="0.3">
      <c r="A193" s="63"/>
      <c r="B193" s="553" t="s">
        <v>161</v>
      </c>
      <c r="C193" s="554"/>
      <c r="D193" s="554"/>
      <c r="E193" s="554"/>
      <c r="F193" s="555"/>
      <c r="G193" s="245">
        <f t="shared" ref="G193:L193" si="13">SUM(G170:G192)</f>
        <v>0</v>
      </c>
      <c r="H193" s="245">
        <f t="shared" si="13"/>
        <v>0</v>
      </c>
      <c r="I193" s="245">
        <f t="shared" si="13"/>
        <v>0</v>
      </c>
      <c r="J193" s="245">
        <f t="shared" si="13"/>
        <v>0</v>
      </c>
      <c r="K193" s="245">
        <f t="shared" si="13"/>
        <v>0</v>
      </c>
      <c r="L193" s="245">
        <f t="shared" si="13"/>
        <v>0</v>
      </c>
      <c r="M193" s="246"/>
      <c r="N193" s="247">
        <f>SUM(N170:N191)</f>
        <v>0</v>
      </c>
      <c r="O193" s="247">
        <f>SUM(O170:O191)</f>
        <v>0</v>
      </c>
      <c r="P193" s="248">
        <v>0</v>
      </c>
    </row>
    <row r="194" spans="1:16" ht="16.95" customHeight="1" thickBot="1" x14ac:dyDescent="0.3">
      <c r="A194" s="63"/>
      <c r="B194" s="556"/>
      <c r="C194" s="557"/>
      <c r="D194" s="557"/>
      <c r="E194" s="557"/>
      <c r="F194" s="558"/>
      <c r="G194" s="559"/>
      <c r="H194" s="559"/>
      <c r="I194" s="559"/>
      <c r="J194" s="559"/>
      <c r="K194" s="559"/>
      <c r="L194" s="559"/>
      <c r="M194" s="560"/>
      <c r="N194" s="560"/>
      <c r="O194" s="561"/>
      <c r="P194" s="207"/>
    </row>
    <row r="195" spans="1:16" ht="16.95" customHeight="1" thickBot="1" x14ac:dyDescent="0.3">
      <c r="A195" s="63"/>
      <c r="B195" s="545" t="s">
        <v>174</v>
      </c>
      <c r="C195" s="546"/>
      <c r="D195" s="546"/>
      <c r="E195" s="546"/>
      <c r="F195" s="547"/>
      <c r="G195" s="548"/>
      <c r="H195" s="548"/>
      <c r="I195" s="548"/>
      <c r="J195" s="548"/>
      <c r="K195" s="548"/>
      <c r="L195" s="548"/>
      <c r="M195" s="549"/>
      <c r="N195" s="549"/>
      <c r="O195" s="550"/>
      <c r="P195" s="68"/>
    </row>
    <row r="196" spans="1:16" ht="16.95" customHeight="1" x14ac:dyDescent="0.25">
      <c r="A196" s="63"/>
      <c r="B196" s="299"/>
      <c r="C196" s="300"/>
      <c r="D196" s="300"/>
      <c r="E196" s="300"/>
      <c r="F196" s="301"/>
      <c r="G196" s="302"/>
      <c r="H196" s="303"/>
      <c r="I196" s="303"/>
      <c r="J196" s="303"/>
      <c r="K196" s="303"/>
      <c r="L196" s="304"/>
      <c r="M196" s="305"/>
      <c r="N196" s="303"/>
      <c r="O196" s="303"/>
      <c r="P196" s="206">
        <f>-N196-O196</f>
        <v>0</v>
      </c>
    </row>
    <row r="197" spans="1:16" ht="16.95" customHeight="1" x14ac:dyDescent="0.25">
      <c r="A197" s="63"/>
      <c r="B197" s="69"/>
      <c r="C197" s="70"/>
      <c r="D197" s="70"/>
      <c r="E197" s="70"/>
      <c r="F197" s="71"/>
      <c r="G197" s="72"/>
      <c r="H197" s="73"/>
      <c r="I197" s="73"/>
      <c r="J197" s="73"/>
      <c r="K197" s="73"/>
      <c r="L197" s="306"/>
      <c r="M197" s="74"/>
      <c r="N197" s="73"/>
      <c r="O197" s="73"/>
      <c r="P197" s="206">
        <f t="shared" ref="P197:P217" si="14">-N197-O197</f>
        <v>0</v>
      </c>
    </row>
    <row r="198" spans="1:16" ht="16.95" customHeight="1" x14ac:dyDescent="0.25">
      <c r="A198" s="63"/>
      <c r="B198" s="75"/>
      <c r="C198" s="76"/>
      <c r="D198" s="76"/>
      <c r="E198" s="76"/>
      <c r="F198" s="77"/>
      <c r="G198" s="78"/>
      <c r="H198" s="79"/>
      <c r="I198" s="79"/>
      <c r="J198" s="79"/>
      <c r="K198" s="79"/>
      <c r="L198" s="307"/>
      <c r="M198" s="80"/>
      <c r="N198" s="79"/>
      <c r="O198" s="79"/>
      <c r="P198" s="206">
        <f t="shared" si="14"/>
        <v>0</v>
      </c>
    </row>
    <row r="199" spans="1:16" ht="16.95" customHeight="1" x14ac:dyDescent="0.25">
      <c r="A199" s="63"/>
      <c r="B199" s="75"/>
      <c r="C199" s="76"/>
      <c r="D199" s="76"/>
      <c r="E199" s="76"/>
      <c r="F199" s="77"/>
      <c r="G199" s="78"/>
      <c r="H199" s="79"/>
      <c r="I199" s="79"/>
      <c r="J199" s="79"/>
      <c r="K199" s="79"/>
      <c r="L199" s="307"/>
      <c r="M199" s="80"/>
      <c r="N199" s="79"/>
      <c r="O199" s="79"/>
      <c r="P199" s="206">
        <f t="shared" si="14"/>
        <v>0</v>
      </c>
    </row>
    <row r="200" spans="1:16" ht="16.95" customHeight="1" x14ac:dyDescent="0.25">
      <c r="A200" s="63"/>
      <c r="B200" s="75"/>
      <c r="C200" s="76"/>
      <c r="D200" s="76"/>
      <c r="E200" s="76"/>
      <c r="F200" s="77"/>
      <c r="G200" s="78"/>
      <c r="H200" s="79"/>
      <c r="I200" s="79"/>
      <c r="J200" s="79"/>
      <c r="K200" s="79"/>
      <c r="L200" s="307"/>
      <c r="M200" s="80"/>
      <c r="N200" s="79"/>
      <c r="O200" s="79"/>
      <c r="P200" s="206">
        <f t="shared" si="14"/>
        <v>0</v>
      </c>
    </row>
    <row r="201" spans="1:16" ht="16.95" customHeight="1" x14ac:dyDescent="0.25">
      <c r="A201" s="63"/>
      <c r="B201" s="75"/>
      <c r="C201" s="76"/>
      <c r="D201" s="76"/>
      <c r="E201" s="76"/>
      <c r="F201" s="77"/>
      <c r="G201" s="78"/>
      <c r="H201" s="79"/>
      <c r="I201" s="79"/>
      <c r="J201" s="79"/>
      <c r="K201" s="79"/>
      <c r="L201" s="307"/>
      <c r="M201" s="80"/>
      <c r="N201" s="79"/>
      <c r="O201" s="79"/>
      <c r="P201" s="206">
        <f t="shared" si="14"/>
        <v>0</v>
      </c>
    </row>
    <row r="202" spans="1:16" ht="16.95" customHeight="1" x14ac:dyDescent="0.25">
      <c r="A202" s="63"/>
      <c r="B202" s="75"/>
      <c r="C202" s="76"/>
      <c r="D202" s="76"/>
      <c r="E202" s="76"/>
      <c r="F202" s="77"/>
      <c r="G202" s="78"/>
      <c r="H202" s="79"/>
      <c r="I202" s="79"/>
      <c r="J202" s="79"/>
      <c r="K202" s="79"/>
      <c r="L202" s="307"/>
      <c r="M202" s="80"/>
      <c r="N202" s="79"/>
      <c r="O202" s="79"/>
      <c r="P202" s="206">
        <f t="shared" si="14"/>
        <v>0</v>
      </c>
    </row>
    <row r="203" spans="1:16" ht="16.95" customHeight="1" x14ac:dyDescent="0.25">
      <c r="A203" s="63"/>
      <c r="B203" s="75"/>
      <c r="C203" s="76"/>
      <c r="D203" s="76"/>
      <c r="E203" s="76"/>
      <c r="F203" s="77"/>
      <c r="G203" s="78"/>
      <c r="H203" s="79"/>
      <c r="I203" s="79"/>
      <c r="J203" s="79"/>
      <c r="K203" s="79"/>
      <c r="L203" s="307"/>
      <c r="M203" s="80"/>
      <c r="N203" s="79"/>
      <c r="O203" s="79"/>
      <c r="P203" s="206">
        <f t="shared" si="14"/>
        <v>0</v>
      </c>
    </row>
    <row r="204" spans="1:16" ht="16.95" customHeight="1" x14ac:dyDescent="0.25">
      <c r="A204" s="63"/>
      <c r="B204" s="75"/>
      <c r="C204" s="76"/>
      <c r="D204" s="76"/>
      <c r="E204" s="76"/>
      <c r="F204" s="77"/>
      <c r="G204" s="78"/>
      <c r="H204" s="79"/>
      <c r="I204" s="79"/>
      <c r="J204" s="79"/>
      <c r="K204" s="79"/>
      <c r="L204" s="307"/>
      <c r="M204" s="80"/>
      <c r="N204" s="79"/>
      <c r="O204" s="79"/>
      <c r="P204" s="206">
        <f t="shared" si="14"/>
        <v>0</v>
      </c>
    </row>
    <row r="205" spans="1:16" ht="16.95" customHeight="1" x14ac:dyDescent="0.25">
      <c r="A205" s="63"/>
      <c r="B205" s="75"/>
      <c r="C205" s="76"/>
      <c r="D205" s="76"/>
      <c r="E205" s="76"/>
      <c r="F205" s="77"/>
      <c r="G205" s="78"/>
      <c r="H205" s="79"/>
      <c r="I205" s="79"/>
      <c r="J205" s="79"/>
      <c r="K205" s="79"/>
      <c r="L205" s="307"/>
      <c r="M205" s="80"/>
      <c r="N205" s="79"/>
      <c r="O205" s="79"/>
      <c r="P205" s="206">
        <f t="shared" si="14"/>
        <v>0</v>
      </c>
    </row>
    <row r="206" spans="1:16" ht="16.95" customHeight="1" x14ac:dyDescent="0.25">
      <c r="A206" s="63"/>
      <c r="B206" s="75"/>
      <c r="C206" s="76"/>
      <c r="D206" s="76"/>
      <c r="E206" s="76"/>
      <c r="F206" s="77"/>
      <c r="G206" s="78"/>
      <c r="H206" s="79"/>
      <c r="I206" s="79"/>
      <c r="J206" s="79"/>
      <c r="K206" s="79"/>
      <c r="L206" s="307"/>
      <c r="M206" s="80"/>
      <c r="N206" s="79"/>
      <c r="O206" s="79"/>
      <c r="P206" s="206">
        <f t="shared" si="14"/>
        <v>0</v>
      </c>
    </row>
    <row r="207" spans="1:16" ht="16.95" customHeight="1" x14ac:dyDescent="0.25">
      <c r="A207" s="63"/>
      <c r="B207" s="75"/>
      <c r="C207" s="76"/>
      <c r="D207" s="76"/>
      <c r="E207" s="76"/>
      <c r="F207" s="77"/>
      <c r="G207" s="78"/>
      <c r="H207" s="79"/>
      <c r="I207" s="79"/>
      <c r="J207" s="79"/>
      <c r="K207" s="79"/>
      <c r="L207" s="307"/>
      <c r="M207" s="80"/>
      <c r="N207" s="79"/>
      <c r="O207" s="79"/>
      <c r="P207" s="206">
        <f t="shared" si="14"/>
        <v>0</v>
      </c>
    </row>
    <row r="208" spans="1:16" ht="16.95" customHeight="1" x14ac:dyDescent="0.25">
      <c r="A208" s="63"/>
      <c r="B208" s="75"/>
      <c r="C208" s="76"/>
      <c r="D208" s="76"/>
      <c r="E208" s="76"/>
      <c r="F208" s="77"/>
      <c r="G208" s="78"/>
      <c r="H208" s="79"/>
      <c r="I208" s="79"/>
      <c r="J208" s="79"/>
      <c r="K208" s="79"/>
      <c r="L208" s="307"/>
      <c r="M208" s="80"/>
      <c r="N208" s="79"/>
      <c r="O208" s="79"/>
      <c r="P208" s="206">
        <f t="shared" si="14"/>
        <v>0</v>
      </c>
    </row>
    <row r="209" spans="1:16" ht="16.95" customHeight="1" x14ac:dyDescent="0.25">
      <c r="A209" s="63"/>
      <c r="B209" s="75"/>
      <c r="C209" s="76"/>
      <c r="D209" s="76"/>
      <c r="E209" s="76"/>
      <c r="F209" s="77"/>
      <c r="G209" s="78"/>
      <c r="H209" s="79"/>
      <c r="I209" s="79"/>
      <c r="J209" s="79"/>
      <c r="K209" s="79"/>
      <c r="L209" s="307"/>
      <c r="M209" s="80"/>
      <c r="N209" s="79"/>
      <c r="O209" s="79"/>
      <c r="P209" s="206">
        <f t="shared" si="14"/>
        <v>0</v>
      </c>
    </row>
    <row r="210" spans="1:16" ht="16.95" customHeight="1" x14ac:dyDescent="0.25">
      <c r="A210" s="63"/>
      <c r="B210" s="75"/>
      <c r="C210" s="76"/>
      <c r="D210" s="76"/>
      <c r="E210" s="76"/>
      <c r="F210" s="77"/>
      <c r="G210" s="78"/>
      <c r="H210" s="79"/>
      <c r="I210" s="79"/>
      <c r="J210" s="79"/>
      <c r="K210" s="79"/>
      <c r="L210" s="307"/>
      <c r="M210" s="80"/>
      <c r="N210" s="79"/>
      <c r="O210" s="79"/>
      <c r="P210" s="206">
        <f t="shared" si="14"/>
        <v>0</v>
      </c>
    </row>
    <row r="211" spans="1:16" ht="16.95" customHeight="1" x14ac:dyDescent="0.25">
      <c r="A211" s="63"/>
      <c r="B211" s="75"/>
      <c r="C211" s="76"/>
      <c r="D211" s="76"/>
      <c r="E211" s="76"/>
      <c r="F211" s="77"/>
      <c r="G211" s="78"/>
      <c r="H211" s="79"/>
      <c r="I211" s="79"/>
      <c r="J211" s="79"/>
      <c r="K211" s="79"/>
      <c r="L211" s="307"/>
      <c r="M211" s="80"/>
      <c r="N211" s="79"/>
      <c r="O211" s="79"/>
      <c r="P211" s="206">
        <f t="shared" si="14"/>
        <v>0</v>
      </c>
    </row>
    <row r="212" spans="1:16" ht="16.95" customHeight="1" x14ac:dyDescent="0.25">
      <c r="A212" s="63"/>
      <c r="B212" s="75"/>
      <c r="C212" s="76"/>
      <c r="D212" s="76"/>
      <c r="E212" s="76"/>
      <c r="F212" s="77"/>
      <c r="G212" s="78"/>
      <c r="H212" s="79"/>
      <c r="I212" s="79"/>
      <c r="J212" s="79"/>
      <c r="K212" s="79"/>
      <c r="L212" s="307"/>
      <c r="M212" s="80"/>
      <c r="N212" s="79"/>
      <c r="O212" s="79"/>
      <c r="P212" s="206">
        <f t="shared" si="14"/>
        <v>0</v>
      </c>
    </row>
    <row r="213" spans="1:16" ht="16.95" customHeight="1" x14ac:dyDescent="0.25">
      <c r="A213" s="63"/>
      <c r="B213" s="75"/>
      <c r="C213" s="76"/>
      <c r="D213" s="76"/>
      <c r="E213" s="76"/>
      <c r="F213" s="77"/>
      <c r="G213" s="78"/>
      <c r="H213" s="79"/>
      <c r="I213" s="79"/>
      <c r="J213" s="79"/>
      <c r="K213" s="79"/>
      <c r="L213" s="307"/>
      <c r="M213" s="80"/>
      <c r="N213" s="79"/>
      <c r="O213" s="79"/>
      <c r="P213" s="206">
        <f t="shared" si="14"/>
        <v>0</v>
      </c>
    </row>
    <row r="214" spans="1:16" ht="16.95" customHeight="1" x14ac:dyDescent="0.25">
      <c r="A214" s="63"/>
      <c r="B214" s="75"/>
      <c r="C214" s="76"/>
      <c r="D214" s="76"/>
      <c r="E214" s="76"/>
      <c r="F214" s="77"/>
      <c r="G214" s="78"/>
      <c r="H214" s="79"/>
      <c r="I214" s="79"/>
      <c r="J214" s="79"/>
      <c r="K214" s="79"/>
      <c r="L214" s="307"/>
      <c r="M214" s="80"/>
      <c r="N214" s="79"/>
      <c r="O214" s="79"/>
      <c r="P214" s="206">
        <f t="shared" si="14"/>
        <v>0</v>
      </c>
    </row>
    <row r="215" spans="1:16" ht="16.95" customHeight="1" x14ac:dyDescent="0.25">
      <c r="A215" s="63"/>
      <c r="B215" s="75"/>
      <c r="C215" s="76"/>
      <c r="D215" s="76"/>
      <c r="E215" s="76"/>
      <c r="F215" s="77"/>
      <c r="G215" s="78"/>
      <c r="H215" s="79"/>
      <c r="I215" s="79"/>
      <c r="J215" s="79"/>
      <c r="K215" s="79"/>
      <c r="L215" s="307"/>
      <c r="M215" s="80"/>
      <c r="N215" s="79"/>
      <c r="O215" s="79"/>
      <c r="P215" s="206">
        <f t="shared" si="14"/>
        <v>0</v>
      </c>
    </row>
    <row r="216" spans="1:16" ht="16.95" customHeight="1" x14ac:dyDescent="0.25">
      <c r="A216" s="63"/>
      <c r="B216" s="75"/>
      <c r="C216" s="76"/>
      <c r="D216" s="76"/>
      <c r="E216" s="76"/>
      <c r="F216" s="77"/>
      <c r="G216" s="78"/>
      <c r="H216" s="79"/>
      <c r="I216" s="79"/>
      <c r="J216" s="79"/>
      <c r="K216" s="79"/>
      <c r="L216" s="307"/>
      <c r="M216" s="80"/>
      <c r="N216" s="79"/>
      <c r="O216" s="79"/>
      <c r="P216" s="206">
        <f t="shared" si="14"/>
        <v>0</v>
      </c>
    </row>
    <row r="217" spans="1:16" ht="16.95" customHeight="1" x14ac:dyDescent="0.25">
      <c r="A217" s="63"/>
      <c r="B217" s="75"/>
      <c r="C217" s="76"/>
      <c r="D217" s="76"/>
      <c r="E217" s="76"/>
      <c r="F217" s="77"/>
      <c r="G217" s="78"/>
      <c r="H217" s="79"/>
      <c r="I217" s="79"/>
      <c r="J217" s="79"/>
      <c r="K217" s="79"/>
      <c r="L217" s="307"/>
      <c r="M217" s="80"/>
      <c r="N217" s="79"/>
      <c r="O217" s="79"/>
      <c r="P217" s="206">
        <f t="shared" si="14"/>
        <v>0</v>
      </c>
    </row>
    <row r="218" spans="1:16" ht="16.95" customHeight="1" x14ac:dyDescent="0.25">
      <c r="A218" s="63"/>
      <c r="B218" s="766" t="s">
        <v>175</v>
      </c>
      <c r="C218" s="767"/>
      <c r="D218" s="767"/>
      <c r="E218" s="768"/>
      <c r="F218" s="81"/>
      <c r="G218" s="82"/>
      <c r="H218" s="83"/>
      <c r="I218" s="83"/>
      <c r="J218" s="83"/>
      <c r="K218" s="83"/>
      <c r="L218" s="308"/>
      <c r="M218" s="551"/>
      <c r="N218" s="552"/>
      <c r="O218" s="552"/>
      <c r="P218" s="84">
        <v>0</v>
      </c>
    </row>
    <row r="219" spans="1:16" ht="16.95" customHeight="1" thickBot="1" x14ac:dyDescent="0.3">
      <c r="A219" s="63"/>
      <c r="B219" s="553" t="s">
        <v>161</v>
      </c>
      <c r="C219" s="554"/>
      <c r="D219" s="554"/>
      <c r="E219" s="554"/>
      <c r="F219" s="555"/>
      <c r="G219" s="245">
        <f t="shared" ref="G219:L219" si="15">SUM(G196:G218)</f>
        <v>0</v>
      </c>
      <c r="H219" s="245">
        <f t="shared" si="15"/>
        <v>0</v>
      </c>
      <c r="I219" s="245">
        <f t="shared" si="15"/>
        <v>0</v>
      </c>
      <c r="J219" s="245">
        <f t="shared" si="15"/>
        <v>0</v>
      </c>
      <c r="K219" s="245">
        <f t="shared" si="15"/>
        <v>0</v>
      </c>
      <c r="L219" s="245">
        <f t="shared" si="15"/>
        <v>0</v>
      </c>
      <c r="M219" s="246"/>
      <c r="N219" s="247">
        <f>SUM(N196:N217)</f>
        <v>0</v>
      </c>
      <c r="O219" s="247">
        <f>SUM(O196:O217)</f>
        <v>0</v>
      </c>
      <c r="P219" s="248">
        <v>0</v>
      </c>
    </row>
    <row r="220" spans="1:16" ht="16.95" customHeight="1" thickBot="1" x14ac:dyDescent="0.3">
      <c r="A220" s="63"/>
      <c r="B220" s="556"/>
      <c r="C220" s="557"/>
      <c r="D220" s="557"/>
      <c r="E220" s="557"/>
      <c r="F220" s="558"/>
      <c r="G220" s="559"/>
      <c r="H220" s="559"/>
      <c r="I220" s="559"/>
      <c r="J220" s="559"/>
      <c r="K220" s="559"/>
      <c r="L220" s="559"/>
      <c r="M220" s="560"/>
      <c r="N220" s="560"/>
      <c r="O220" s="561"/>
      <c r="P220" s="207"/>
    </row>
    <row r="221" spans="1:16" ht="16.95" customHeight="1" thickBot="1" x14ac:dyDescent="0.3">
      <c r="A221" s="63"/>
      <c r="B221" s="545" t="s">
        <v>176</v>
      </c>
      <c r="C221" s="546"/>
      <c r="D221" s="546"/>
      <c r="E221" s="546"/>
      <c r="F221" s="547"/>
      <c r="G221" s="548"/>
      <c r="H221" s="548"/>
      <c r="I221" s="548"/>
      <c r="J221" s="548"/>
      <c r="K221" s="548"/>
      <c r="L221" s="548"/>
      <c r="M221" s="549"/>
      <c r="N221" s="549"/>
      <c r="O221" s="550"/>
      <c r="P221" s="68"/>
    </row>
    <row r="222" spans="1:16" ht="16.95" customHeight="1" x14ac:dyDescent="0.25">
      <c r="A222" s="63"/>
      <c r="B222" s="299"/>
      <c r="C222" s="300"/>
      <c r="D222" s="300"/>
      <c r="E222" s="300"/>
      <c r="F222" s="301"/>
      <c r="G222" s="302"/>
      <c r="H222" s="303"/>
      <c r="I222" s="303"/>
      <c r="J222" s="303"/>
      <c r="K222" s="303"/>
      <c r="L222" s="304"/>
      <c r="M222" s="305"/>
      <c r="N222" s="303"/>
      <c r="O222" s="303"/>
      <c r="P222" s="206">
        <f>-N222-O222</f>
        <v>0</v>
      </c>
    </row>
    <row r="223" spans="1:16" ht="16.95" customHeight="1" x14ac:dyDescent="0.25">
      <c r="A223" s="63"/>
      <c r="B223" s="69"/>
      <c r="C223" s="70"/>
      <c r="D223" s="70"/>
      <c r="E223" s="70"/>
      <c r="F223" s="71"/>
      <c r="G223" s="72"/>
      <c r="H223" s="73"/>
      <c r="I223" s="73"/>
      <c r="J223" s="73"/>
      <c r="K223" s="73"/>
      <c r="L223" s="306"/>
      <c r="M223" s="74"/>
      <c r="N223" s="73"/>
      <c r="O223" s="73"/>
      <c r="P223" s="206">
        <f t="shared" ref="P223:P243" si="16">-N223-O223</f>
        <v>0</v>
      </c>
    </row>
    <row r="224" spans="1:16" ht="16.95" customHeight="1" x14ac:dyDescent="0.25">
      <c r="A224" s="63"/>
      <c r="B224" s="75"/>
      <c r="C224" s="76"/>
      <c r="D224" s="76"/>
      <c r="E224" s="76"/>
      <c r="F224" s="77"/>
      <c r="G224" s="78"/>
      <c r="H224" s="79"/>
      <c r="I224" s="79"/>
      <c r="J224" s="79"/>
      <c r="K224" s="79"/>
      <c r="L224" s="307"/>
      <c r="M224" s="80"/>
      <c r="N224" s="79"/>
      <c r="O224" s="79"/>
      <c r="P224" s="206">
        <f t="shared" si="16"/>
        <v>0</v>
      </c>
    </row>
    <row r="225" spans="1:16" ht="16.95" customHeight="1" x14ac:dyDescent="0.25">
      <c r="A225" s="63"/>
      <c r="B225" s="75"/>
      <c r="C225" s="76"/>
      <c r="D225" s="76"/>
      <c r="E225" s="76"/>
      <c r="F225" s="77"/>
      <c r="G225" s="78"/>
      <c r="H225" s="79"/>
      <c r="I225" s="79"/>
      <c r="J225" s="79"/>
      <c r="K225" s="79"/>
      <c r="L225" s="307"/>
      <c r="M225" s="80"/>
      <c r="N225" s="79"/>
      <c r="O225" s="79"/>
      <c r="P225" s="206">
        <f t="shared" si="16"/>
        <v>0</v>
      </c>
    </row>
    <row r="226" spans="1:16" ht="16.95" customHeight="1" x14ac:dyDescent="0.25">
      <c r="A226" s="63"/>
      <c r="B226" s="75"/>
      <c r="C226" s="76"/>
      <c r="D226" s="76"/>
      <c r="E226" s="76"/>
      <c r="F226" s="77"/>
      <c r="G226" s="78"/>
      <c r="H226" s="79"/>
      <c r="I226" s="79"/>
      <c r="J226" s="79"/>
      <c r="K226" s="79"/>
      <c r="L226" s="307"/>
      <c r="M226" s="80"/>
      <c r="N226" s="79"/>
      <c r="O226" s="79"/>
      <c r="P226" s="206">
        <f t="shared" si="16"/>
        <v>0</v>
      </c>
    </row>
    <row r="227" spans="1:16" ht="16.95" customHeight="1" x14ac:dyDescent="0.25">
      <c r="A227" s="63"/>
      <c r="B227" s="75"/>
      <c r="C227" s="76"/>
      <c r="D227" s="76"/>
      <c r="E227" s="76"/>
      <c r="F227" s="77"/>
      <c r="G227" s="78"/>
      <c r="H227" s="79"/>
      <c r="I227" s="79"/>
      <c r="J227" s="79"/>
      <c r="K227" s="79"/>
      <c r="L227" s="307"/>
      <c r="M227" s="80"/>
      <c r="N227" s="79"/>
      <c r="O227" s="79"/>
      <c r="P227" s="206">
        <f t="shared" si="16"/>
        <v>0</v>
      </c>
    </row>
    <row r="228" spans="1:16" ht="16.95" customHeight="1" x14ac:dyDescent="0.25">
      <c r="A228" s="63"/>
      <c r="B228" s="75"/>
      <c r="C228" s="76"/>
      <c r="D228" s="76"/>
      <c r="E228" s="76"/>
      <c r="F228" s="77"/>
      <c r="G228" s="78"/>
      <c r="H228" s="79"/>
      <c r="I228" s="79"/>
      <c r="J228" s="79"/>
      <c r="K228" s="79"/>
      <c r="L228" s="307"/>
      <c r="M228" s="80"/>
      <c r="N228" s="79"/>
      <c r="O228" s="79"/>
      <c r="P228" s="206">
        <f t="shared" si="16"/>
        <v>0</v>
      </c>
    </row>
    <row r="229" spans="1:16" ht="16.95" customHeight="1" x14ac:dyDescent="0.25">
      <c r="A229" s="63"/>
      <c r="B229" s="75"/>
      <c r="C229" s="76"/>
      <c r="D229" s="76"/>
      <c r="E229" s="76"/>
      <c r="F229" s="77"/>
      <c r="G229" s="78"/>
      <c r="H229" s="79"/>
      <c r="I229" s="79"/>
      <c r="J229" s="79"/>
      <c r="K229" s="79"/>
      <c r="L229" s="307"/>
      <c r="M229" s="80"/>
      <c r="N229" s="79"/>
      <c r="O229" s="79"/>
      <c r="P229" s="206">
        <f t="shared" si="16"/>
        <v>0</v>
      </c>
    </row>
    <row r="230" spans="1:16" ht="16.95" customHeight="1" x14ac:dyDescent="0.25">
      <c r="A230" s="63"/>
      <c r="B230" s="75"/>
      <c r="C230" s="76"/>
      <c r="D230" s="76"/>
      <c r="E230" s="76"/>
      <c r="F230" s="77"/>
      <c r="G230" s="78"/>
      <c r="H230" s="79"/>
      <c r="I230" s="79"/>
      <c r="J230" s="79"/>
      <c r="K230" s="79"/>
      <c r="L230" s="307"/>
      <c r="M230" s="80"/>
      <c r="N230" s="79"/>
      <c r="O230" s="79"/>
      <c r="P230" s="206">
        <f t="shared" si="16"/>
        <v>0</v>
      </c>
    </row>
    <row r="231" spans="1:16" ht="16.95" customHeight="1" x14ac:dyDescent="0.25">
      <c r="A231" s="63"/>
      <c r="B231" s="75"/>
      <c r="C231" s="76"/>
      <c r="D231" s="76"/>
      <c r="E231" s="76"/>
      <c r="F231" s="77"/>
      <c r="G231" s="78"/>
      <c r="H231" s="79"/>
      <c r="I231" s="79"/>
      <c r="J231" s="79"/>
      <c r="K231" s="79"/>
      <c r="L231" s="307"/>
      <c r="M231" s="80"/>
      <c r="N231" s="79"/>
      <c r="O231" s="79"/>
      <c r="P231" s="206">
        <f t="shared" si="16"/>
        <v>0</v>
      </c>
    </row>
    <row r="232" spans="1:16" ht="16.95" customHeight="1" x14ac:dyDescent="0.25">
      <c r="A232" s="63"/>
      <c r="B232" s="75"/>
      <c r="C232" s="76"/>
      <c r="D232" s="76"/>
      <c r="E232" s="76"/>
      <c r="F232" s="77"/>
      <c r="G232" s="78"/>
      <c r="H232" s="79"/>
      <c r="I232" s="79"/>
      <c r="J232" s="79"/>
      <c r="K232" s="79"/>
      <c r="L232" s="307"/>
      <c r="M232" s="80"/>
      <c r="N232" s="79"/>
      <c r="O232" s="79"/>
      <c r="P232" s="206">
        <f t="shared" si="16"/>
        <v>0</v>
      </c>
    </row>
    <row r="233" spans="1:16" ht="16.95" customHeight="1" x14ac:dyDescent="0.25">
      <c r="A233" s="63"/>
      <c r="B233" s="75"/>
      <c r="C233" s="76"/>
      <c r="D233" s="76"/>
      <c r="E233" s="76"/>
      <c r="F233" s="77"/>
      <c r="G233" s="78"/>
      <c r="H233" s="79"/>
      <c r="I233" s="79"/>
      <c r="J233" s="79"/>
      <c r="K233" s="79"/>
      <c r="L233" s="307"/>
      <c r="M233" s="80"/>
      <c r="N233" s="79"/>
      <c r="O233" s="79"/>
      <c r="P233" s="206">
        <f t="shared" si="16"/>
        <v>0</v>
      </c>
    </row>
    <row r="234" spans="1:16" ht="16.95" customHeight="1" x14ac:dyDescent="0.25">
      <c r="A234" s="63"/>
      <c r="B234" s="75"/>
      <c r="C234" s="76"/>
      <c r="D234" s="76"/>
      <c r="E234" s="76"/>
      <c r="F234" s="77"/>
      <c r="G234" s="78"/>
      <c r="H234" s="79"/>
      <c r="I234" s="79"/>
      <c r="J234" s="79"/>
      <c r="K234" s="79"/>
      <c r="L234" s="307"/>
      <c r="M234" s="80"/>
      <c r="N234" s="79"/>
      <c r="O234" s="79"/>
      <c r="P234" s="206">
        <f t="shared" si="16"/>
        <v>0</v>
      </c>
    </row>
    <row r="235" spans="1:16" ht="16.95" customHeight="1" x14ac:dyDescent="0.25">
      <c r="A235" s="63"/>
      <c r="B235" s="75"/>
      <c r="C235" s="76"/>
      <c r="D235" s="76"/>
      <c r="E235" s="76"/>
      <c r="F235" s="77"/>
      <c r="G235" s="78"/>
      <c r="H235" s="79"/>
      <c r="I235" s="79"/>
      <c r="J235" s="79"/>
      <c r="K235" s="79"/>
      <c r="L235" s="307"/>
      <c r="M235" s="80"/>
      <c r="N235" s="79"/>
      <c r="O235" s="79"/>
      <c r="P235" s="206">
        <f t="shared" si="16"/>
        <v>0</v>
      </c>
    </row>
    <row r="236" spans="1:16" ht="16.95" customHeight="1" x14ac:dyDescent="0.25">
      <c r="A236" s="63"/>
      <c r="B236" s="75"/>
      <c r="C236" s="76"/>
      <c r="D236" s="76"/>
      <c r="E236" s="76"/>
      <c r="F236" s="77"/>
      <c r="G236" s="78"/>
      <c r="H236" s="79"/>
      <c r="I236" s="79"/>
      <c r="J236" s="79"/>
      <c r="K236" s="79"/>
      <c r="L236" s="307"/>
      <c r="M236" s="80"/>
      <c r="N236" s="79"/>
      <c r="O236" s="79"/>
      <c r="P236" s="206">
        <f t="shared" si="16"/>
        <v>0</v>
      </c>
    </row>
    <row r="237" spans="1:16" ht="16.95" customHeight="1" x14ac:dyDescent="0.25">
      <c r="A237" s="63"/>
      <c r="B237" s="75"/>
      <c r="C237" s="76"/>
      <c r="D237" s="76"/>
      <c r="E237" s="76"/>
      <c r="F237" s="77"/>
      <c r="G237" s="78"/>
      <c r="H237" s="79"/>
      <c r="I237" s="79"/>
      <c r="J237" s="79"/>
      <c r="K237" s="79"/>
      <c r="L237" s="307"/>
      <c r="M237" s="80"/>
      <c r="N237" s="79"/>
      <c r="O237" s="79"/>
      <c r="P237" s="206">
        <f t="shared" si="16"/>
        <v>0</v>
      </c>
    </row>
    <row r="238" spans="1:16" ht="16.95" customHeight="1" x14ac:dyDescent="0.25">
      <c r="A238" s="63"/>
      <c r="B238" s="75"/>
      <c r="C238" s="76"/>
      <c r="D238" s="76"/>
      <c r="E238" s="76"/>
      <c r="F238" s="77"/>
      <c r="G238" s="78"/>
      <c r="H238" s="79"/>
      <c r="I238" s="79"/>
      <c r="J238" s="79"/>
      <c r="K238" s="79"/>
      <c r="L238" s="307"/>
      <c r="M238" s="80"/>
      <c r="N238" s="79"/>
      <c r="O238" s="79"/>
      <c r="P238" s="206">
        <f t="shared" si="16"/>
        <v>0</v>
      </c>
    </row>
    <row r="239" spans="1:16" ht="16.95" customHeight="1" x14ac:dyDescent="0.25">
      <c r="A239" s="63"/>
      <c r="B239" s="75"/>
      <c r="C239" s="76"/>
      <c r="D239" s="76"/>
      <c r="E239" s="76"/>
      <c r="F239" s="77"/>
      <c r="G239" s="78"/>
      <c r="H239" s="79"/>
      <c r="I239" s="79"/>
      <c r="J239" s="79"/>
      <c r="K239" s="79"/>
      <c r="L239" s="307"/>
      <c r="M239" s="80"/>
      <c r="N239" s="79"/>
      <c r="O239" s="79"/>
      <c r="P239" s="206">
        <f t="shared" si="16"/>
        <v>0</v>
      </c>
    </row>
    <row r="240" spans="1:16" ht="16.95" customHeight="1" x14ac:dyDescent="0.25">
      <c r="A240" s="63"/>
      <c r="B240" s="75"/>
      <c r="C240" s="76"/>
      <c r="D240" s="76"/>
      <c r="E240" s="76"/>
      <c r="F240" s="77"/>
      <c r="G240" s="78"/>
      <c r="H240" s="79"/>
      <c r="I240" s="79"/>
      <c r="J240" s="79"/>
      <c r="K240" s="79"/>
      <c r="L240" s="307"/>
      <c r="M240" s="80"/>
      <c r="N240" s="79"/>
      <c r="O240" s="79"/>
      <c r="P240" s="206">
        <f t="shared" si="16"/>
        <v>0</v>
      </c>
    </row>
    <row r="241" spans="1:16" ht="16.95" customHeight="1" x14ac:dyDescent="0.25">
      <c r="A241" s="63"/>
      <c r="B241" s="75"/>
      <c r="C241" s="76"/>
      <c r="D241" s="76"/>
      <c r="E241" s="76"/>
      <c r="F241" s="77"/>
      <c r="G241" s="78"/>
      <c r="H241" s="79"/>
      <c r="I241" s="79"/>
      <c r="J241" s="79"/>
      <c r="K241" s="79"/>
      <c r="L241" s="307"/>
      <c r="M241" s="80"/>
      <c r="N241" s="79"/>
      <c r="O241" s="79"/>
      <c r="P241" s="206">
        <f t="shared" si="16"/>
        <v>0</v>
      </c>
    </row>
    <row r="242" spans="1:16" ht="16.95" customHeight="1" x14ac:dyDescent="0.25">
      <c r="A242" s="63"/>
      <c r="B242" s="75"/>
      <c r="C242" s="76"/>
      <c r="D242" s="76"/>
      <c r="E242" s="76"/>
      <c r="F242" s="77"/>
      <c r="G242" s="78"/>
      <c r="H242" s="79"/>
      <c r="I242" s="79"/>
      <c r="J242" s="79"/>
      <c r="K242" s="79"/>
      <c r="L242" s="307"/>
      <c r="M242" s="80"/>
      <c r="N242" s="79"/>
      <c r="O242" s="79"/>
      <c r="P242" s="206">
        <f t="shared" si="16"/>
        <v>0</v>
      </c>
    </row>
    <row r="243" spans="1:16" ht="16.95" customHeight="1" x14ac:dyDescent="0.25">
      <c r="A243" s="63"/>
      <c r="B243" s="75"/>
      <c r="C243" s="76"/>
      <c r="D243" s="76"/>
      <c r="E243" s="76"/>
      <c r="F243" s="77"/>
      <c r="G243" s="78"/>
      <c r="H243" s="79"/>
      <c r="I243" s="79"/>
      <c r="J243" s="79"/>
      <c r="K243" s="79"/>
      <c r="L243" s="307"/>
      <c r="M243" s="80"/>
      <c r="N243" s="79"/>
      <c r="O243" s="79"/>
      <c r="P243" s="206">
        <f t="shared" si="16"/>
        <v>0</v>
      </c>
    </row>
    <row r="244" spans="1:16" ht="16.95" customHeight="1" x14ac:dyDescent="0.25">
      <c r="A244" s="63"/>
      <c r="B244" s="766" t="s">
        <v>177</v>
      </c>
      <c r="C244" s="767"/>
      <c r="D244" s="767"/>
      <c r="E244" s="768"/>
      <c r="F244" s="81"/>
      <c r="G244" s="82"/>
      <c r="H244" s="83"/>
      <c r="I244" s="83"/>
      <c r="J244" s="83"/>
      <c r="K244" s="83"/>
      <c r="L244" s="308"/>
      <c r="M244" s="551"/>
      <c r="N244" s="552"/>
      <c r="O244" s="552"/>
      <c r="P244" s="84">
        <v>0</v>
      </c>
    </row>
    <row r="245" spans="1:16" ht="16.95" customHeight="1" thickBot="1" x14ac:dyDescent="0.3">
      <c r="A245" s="63"/>
      <c r="B245" s="553" t="s">
        <v>161</v>
      </c>
      <c r="C245" s="554"/>
      <c r="D245" s="554"/>
      <c r="E245" s="554"/>
      <c r="F245" s="555"/>
      <c r="G245" s="245">
        <f t="shared" ref="G245:L245" si="17">SUM(G222:G244)</f>
        <v>0</v>
      </c>
      <c r="H245" s="245">
        <f t="shared" si="17"/>
        <v>0</v>
      </c>
      <c r="I245" s="245">
        <f t="shared" si="17"/>
        <v>0</v>
      </c>
      <c r="J245" s="245">
        <f t="shared" si="17"/>
        <v>0</v>
      </c>
      <c r="K245" s="245">
        <f t="shared" si="17"/>
        <v>0</v>
      </c>
      <c r="L245" s="245">
        <f t="shared" si="17"/>
        <v>0</v>
      </c>
      <c r="M245" s="246"/>
      <c r="N245" s="247">
        <f>SUM(N222:N243)</f>
        <v>0</v>
      </c>
      <c r="O245" s="247">
        <f>SUM(O222:O243)</f>
        <v>0</v>
      </c>
      <c r="P245" s="248">
        <v>0</v>
      </c>
    </row>
    <row r="246" spans="1:16" s="65" customFormat="1" ht="16.95" customHeight="1" thickBot="1" x14ac:dyDescent="0.3">
      <c r="A246" s="63"/>
      <c r="B246" s="574"/>
      <c r="C246" s="575"/>
      <c r="D246" s="575"/>
      <c r="E246" s="575"/>
      <c r="F246" s="66"/>
      <c r="P246" s="576"/>
    </row>
    <row r="247" spans="1:16" ht="16.95" customHeight="1" thickBot="1" x14ac:dyDescent="0.3">
      <c r="A247" s="63"/>
      <c r="B247" s="545" t="s">
        <v>178</v>
      </c>
      <c r="C247" s="546"/>
      <c r="D247" s="546"/>
      <c r="E247" s="546"/>
      <c r="F247" s="547"/>
      <c r="G247" s="548"/>
      <c r="H247" s="548"/>
      <c r="I247" s="548"/>
      <c r="J247" s="548"/>
      <c r="K247" s="548"/>
      <c r="L247" s="548"/>
      <c r="M247" s="549"/>
      <c r="N247" s="549"/>
      <c r="O247" s="550"/>
      <c r="P247" s="68"/>
    </row>
    <row r="248" spans="1:16" ht="16.95" customHeight="1" x14ac:dyDescent="0.25">
      <c r="A248" s="63"/>
      <c r="B248" s="299"/>
      <c r="C248" s="300"/>
      <c r="D248" s="300"/>
      <c r="E248" s="300"/>
      <c r="F248" s="301"/>
      <c r="G248" s="302"/>
      <c r="H248" s="303"/>
      <c r="I248" s="303"/>
      <c r="J248" s="303"/>
      <c r="K248" s="303"/>
      <c r="L248" s="304"/>
      <c r="M248" s="305"/>
      <c r="N248" s="303"/>
      <c r="O248" s="303"/>
      <c r="P248" s="206">
        <f>-N248-O248</f>
        <v>0</v>
      </c>
    </row>
    <row r="249" spans="1:16" ht="16.95" customHeight="1" x14ac:dyDescent="0.25">
      <c r="A249" s="63"/>
      <c r="B249" s="69"/>
      <c r="C249" s="70"/>
      <c r="D249" s="70"/>
      <c r="E249" s="70"/>
      <c r="F249" s="71"/>
      <c r="G249" s="72"/>
      <c r="H249" s="73"/>
      <c r="I249" s="73"/>
      <c r="J249" s="73"/>
      <c r="K249" s="73"/>
      <c r="L249" s="306"/>
      <c r="M249" s="74"/>
      <c r="N249" s="73"/>
      <c r="O249" s="73"/>
      <c r="P249" s="206">
        <f t="shared" ref="P249:P269" si="18">-N249-O249</f>
        <v>0</v>
      </c>
    </row>
    <row r="250" spans="1:16" ht="16.95" customHeight="1" x14ac:dyDescent="0.25">
      <c r="A250" s="63"/>
      <c r="B250" s="75"/>
      <c r="C250" s="76"/>
      <c r="D250" s="76"/>
      <c r="E250" s="76"/>
      <c r="F250" s="77"/>
      <c r="G250" s="78"/>
      <c r="H250" s="79"/>
      <c r="I250" s="79"/>
      <c r="J250" s="79"/>
      <c r="K250" s="79"/>
      <c r="L250" s="307"/>
      <c r="M250" s="80"/>
      <c r="N250" s="79"/>
      <c r="O250" s="79"/>
      <c r="P250" s="206">
        <f t="shared" si="18"/>
        <v>0</v>
      </c>
    </row>
    <row r="251" spans="1:16" ht="16.95" customHeight="1" x14ac:dyDescent="0.25">
      <c r="A251" s="63"/>
      <c r="B251" s="75"/>
      <c r="C251" s="76"/>
      <c r="D251" s="76"/>
      <c r="E251" s="76"/>
      <c r="F251" s="77"/>
      <c r="G251" s="78"/>
      <c r="H251" s="79"/>
      <c r="I251" s="79"/>
      <c r="J251" s="79"/>
      <c r="K251" s="79"/>
      <c r="L251" s="307"/>
      <c r="M251" s="80"/>
      <c r="N251" s="79"/>
      <c r="O251" s="79"/>
      <c r="P251" s="206">
        <f t="shared" si="18"/>
        <v>0</v>
      </c>
    </row>
    <row r="252" spans="1:16" ht="16.95" customHeight="1" x14ac:dyDescent="0.25">
      <c r="A252" s="63"/>
      <c r="B252" s="75"/>
      <c r="C252" s="76"/>
      <c r="D252" s="76"/>
      <c r="E252" s="76"/>
      <c r="F252" s="77"/>
      <c r="G252" s="78"/>
      <c r="H252" s="79"/>
      <c r="I252" s="79"/>
      <c r="J252" s="79"/>
      <c r="K252" s="79"/>
      <c r="L252" s="307"/>
      <c r="M252" s="80"/>
      <c r="N252" s="79"/>
      <c r="O252" s="79"/>
      <c r="P252" s="206">
        <f t="shared" si="18"/>
        <v>0</v>
      </c>
    </row>
    <row r="253" spans="1:16" ht="16.95" customHeight="1" x14ac:dyDescent="0.25">
      <c r="A253" s="63"/>
      <c r="B253" s="75"/>
      <c r="C253" s="76"/>
      <c r="D253" s="76"/>
      <c r="E253" s="76"/>
      <c r="F253" s="77"/>
      <c r="G253" s="78"/>
      <c r="H253" s="79"/>
      <c r="I253" s="79"/>
      <c r="J253" s="79"/>
      <c r="K253" s="79"/>
      <c r="L253" s="307"/>
      <c r="M253" s="80"/>
      <c r="N253" s="79"/>
      <c r="O253" s="79"/>
      <c r="P253" s="206">
        <f t="shared" si="18"/>
        <v>0</v>
      </c>
    </row>
    <row r="254" spans="1:16" ht="16.95" customHeight="1" x14ac:dyDescent="0.25">
      <c r="A254" s="63"/>
      <c r="B254" s="75"/>
      <c r="C254" s="76"/>
      <c r="D254" s="76"/>
      <c r="E254" s="76"/>
      <c r="F254" s="77"/>
      <c r="G254" s="78"/>
      <c r="H254" s="79"/>
      <c r="I254" s="79"/>
      <c r="J254" s="79"/>
      <c r="K254" s="79"/>
      <c r="L254" s="307"/>
      <c r="M254" s="80"/>
      <c r="N254" s="79"/>
      <c r="O254" s="79"/>
      <c r="P254" s="206">
        <f t="shared" si="18"/>
        <v>0</v>
      </c>
    </row>
    <row r="255" spans="1:16" ht="16.95" customHeight="1" x14ac:dyDescent="0.25">
      <c r="A255" s="63"/>
      <c r="B255" s="75"/>
      <c r="C255" s="76"/>
      <c r="D255" s="76"/>
      <c r="E255" s="76"/>
      <c r="F255" s="77"/>
      <c r="G255" s="78"/>
      <c r="H255" s="79"/>
      <c r="I255" s="79"/>
      <c r="J255" s="79"/>
      <c r="K255" s="79"/>
      <c r="L255" s="307"/>
      <c r="M255" s="80"/>
      <c r="N255" s="79"/>
      <c r="O255" s="79"/>
      <c r="P255" s="206">
        <f t="shared" si="18"/>
        <v>0</v>
      </c>
    </row>
    <row r="256" spans="1:16" ht="16.95" customHeight="1" x14ac:dyDescent="0.25">
      <c r="A256" s="63"/>
      <c r="B256" s="75"/>
      <c r="C256" s="76"/>
      <c r="D256" s="76"/>
      <c r="E256" s="76"/>
      <c r="F256" s="77"/>
      <c r="G256" s="78"/>
      <c r="H256" s="79"/>
      <c r="I256" s="79"/>
      <c r="J256" s="79"/>
      <c r="K256" s="79"/>
      <c r="L256" s="307"/>
      <c r="M256" s="80"/>
      <c r="N256" s="79"/>
      <c r="O256" s="79"/>
      <c r="P256" s="206">
        <f t="shared" si="18"/>
        <v>0</v>
      </c>
    </row>
    <row r="257" spans="1:16" ht="16.95" customHeight="1" x14ac:dyDescent="0.25">
      <c r="A257" s="63"/>
      <c r="B257" s="75"/>
      <c r="C257" s="76"/>
      <c r="D257" s="76"/>
      <c r="E257" s="76"/>
      <c r="F257" s="77"/>
      <c r="G257" s="78"/>
      <c r="H257" s="79"/>
      <c r="I257" s="79"/>
      <c r="J257" s="79"/>
      <c r="K257" s="79"/>
      <c r="L257" s="307"/>
      <c r="M257" s="80"/>
      <c r="N257" s="79"/>
      <c r="O257" s="79"/>
      <c r="P257" s="206">
        <f t="shared" si="18"/>
        <v>0</v>
      </c>
    </row>
    <row r="258" spans="1:16" ht="16.95" customHeight="1" x14ac:dyDescent="0.25">
      <c r="A258" s="63"/>
      <c r="B258" s="75"/>
      <c r="C258" s="76"/>
      <c r="D258" s="76"/>
      <c r="E258" s="76"/>
      <c r="F258" s="77"/>
      <c r="G258" s="78"/>
      <c r="H258" s="79"/>
      <c r="I258" s="79"/>
      <c r="J258" s="79"/>
      <c r="K258" s="79"/>
      <c r="L258" s="307"/>
      <c r="M258" s="80"/>
      <c r="N258" s="79"/>
      <c r="O258" s="79"/>
      <c r="P258" s="206">
        <f t="shared" si="18"/>
        <v>0</v>
      </c>
    </row>
    <row r="259" spans="1:16" ht="16.95" customHeight="1" x14ac:dyDescent="0.25">
      <c r="A259" s="63"/>
      <c r="B259" s="75"/>
      <c r="C259" s="76"/>
      <c r="D259" s="76"/>
      <c r="E259" s="76"/>
      <c r="F259" s="77"/>
      <c r="G259" s="78"/>
      <c r="H259" s="79"/>
      <c r="I259" s="79"/>
      <c r="J259" s="79"/>
      <c r="K259" s="79"/>
      <c r="L259" s="307"/>
      <c r="M259" s="80"/>
      <c r="N259" s="79"/>
      <c r="O259" s="79"/>
      <c r="P259" s="206">
        <f t="shared" si="18"/>
        <v>0</v>
      </c>
    </row>
    <row r="260" spans="1:16" ht="16.95" customHeight="1" x14ac:dyDescent="0.25">
      <c r="A260" s="63"/>
      <c r="B260" s="75"/>
      <c r="C260" s="76"/>
      <c r="D260" s="76"/>
      <c r="E260" s="76"/>
      <c r="F260" s="77"/>
      <c r="G260" s="78"/>
      <c r="H260" s="79"/>
      <c r="I260" s="79"/>
      <c r="J260" s="79"/>
      <c r="K260" s="79"/>
      <c r="L260" s="307"/>
      <c r="M260" s="80"/>
      <c r="N260" s="79"/>
      <c r="O260" s="79"/>
      <c r="P260" s="206">
        <f t="shared" si="18"/>
        <v>0</v>
      </c>
    </row>
    <row r="261" spans="1:16" ht="16.95" customHeight="1" x14ac:dyDescent="0.25">
      <c r="A261" s="63"/>
      <c r="B261" s="75"/>
      <c r="C261" s="76"/>
      <c r="D261" s="76"/>
      <c r="E261" s="76"/>
      <c r="F261" s="77"/>
      <c r="G261" s="78"/>
      <c r="H261" s="79"/>
      <c r="I261" s="79"/>
      <c r="J261" s="79"/>
      <c r="K261" s="79"/>
      <c r="L261" s="307"/>
      <c r="M261" s="80"/>
      <c r="N261" s="79"/>
      <c r="O261" s="79"/>
      <c r="P261" s="206">
        <f t="shared" si="18"/>
        <v>0</v>
      </c>
    </row>
    <row r="262" spans="1:16" ht="16.95" customHeight="1" x14ac:dyDescent="0.25">
      <c r="A262" s="63"/>
      <c r="B262" s="75"/>
      <c r="C262" s="76"/>
      <c r="D262" s="76"/>
      <c r="E262" s="76"/>
      <c r="F262" s="77"/>
      <c r="G262" s="78"/>
      <c r="H262" s="79"/>
      <c r="I262" s="79"/>
      <c r="J262" s="79"/>
      <c r="K262" s="79"/>
      <c r="L262" s="307"/>
      <c r="M262" s="80"/>
      <c r="N262" s="79"/>
      <c r="O262" s="79"/>
      <c r="P262" s="206">
        <f t="shared" si="18"/>
        <v>0</v>
      </c>
    </row>
    <row r="263" spans="1:16" ht="16.95" customHeight="1" x14ac:dyDescent="0.25">
      <c r="A263" s="63"/>
      <c r="B263" s="75"/>
      <c r="C263" s="76"/>
      <c r="D263" s="76"/>
      <c r="E263" s="76"/>
      <c r="F263" s="77"/>
      <c r="G263" s="78"/>
      <c r="H263" s="79"/>
      <c r="I263" s="79"/>
      <c r="J263" s="79"/>
      <c r="K263" s="79"/>
      <c r="L263" s="307"/>
      <c r="M263" s="80"/>
      <c r="N263" s="79"/>
      <c r="O263" s="79"/>
      <c r="P263" s="206">
        <f t="shared" si="18"/>
        <v>0</v>
      </c>
    </row>
    <row r="264" spans="1:16" ht="16.95" customHeight="1" x14ac:dyDescent="0.25">
      <c r="A264" s="63"/>
      <c r="B264" s="75"/>
      <c r="C264" s="76"/>
      <c r="D264" s="76"/>
      <c r="E264" s="76"/>
      <c r="F264" s="77"/>
      <c r="G264" s="78"/>
      <c r="H264" s="79"/>
      <c r="I264" s="79"/>
      <c r="J264" s="79"/>
      <c r="K264" s="79"/>
      <c r="L264" s="307"/>
      <c r="M264" s="80"/>
      <c r="N264" s="79"/>
      <c r="O264" s="79"/>
      <c r="P264" s="206">
        <f t="shared" si="18"/>
        <v>0</v>
      </c>
    </row>
    <row r="265" spans="1:16" ht="16.95" customHeight="1" x14ac:dyDescent="0.25">
      <c r="A265" s="63"/>
      <c r="B265" s="75"/>
      <c r="C265" s="76"/>
      <c r="D265" s="76"/>
      <c r="E265" s="76"/>
      <c r="F265" s="77"/>
      <c r="G265" s="78"/>
      <c r="H265" s="79"/>
      <c r="I265" s="79"/>
      <c r="J265" s="79"/>
      <c r="K265" s="79"/>
      <c r="L265" s="307"/>
      <c r="M265" s="80"/>
      <c r="N265" s="79"/>
      <c r="O265" s="79"/>
      <c r="P265" s="206">
        <f t="shared" si="18"/>
        <v>0</v>
      </c>
    </row>
    <row r="266" spans="1:16" ht="16.95" customHeight="1" x14ac:dyDescent="0.25">
      <c r="A266" s="63"/>
      <c r="B266" s="75"/>
      <c r="C266" s="76"/>
      <c r="D266" s="76"/>
      <c r="E266" s="76"/>
      <c r="F266" s="77"/>
      <c r="G266" s="78"/>
      <c r="H266" s="79"/>
      <c r="I266" s="79"/>
      <c r="J266" s="79"/>
      <c r="K266" s="79"/>
      <c r="L266" s="307"/>
      <c r="M266" s="80"/>
      <c r="N266" s="79"/>
      <c r="O266" s="79"/>
      <c r="P266" s="206">
        <f t="shared" si="18"/>
        <v>0</v>
      </c>
    </row>
    <row r="267" spans="1:16" ht="16.95" customHeight="1" x14ac:dyDescent="0.25">
      <c r="A267" s="63"/>
      <c r="B267" s="75"/>
      <c r="C267" s="76"/>
      <c r="D267" s="76"/>
      <c r="E267" s="76"/>
      <c r="F267" s="77"/>
      <c r="G267" s="78"/>
      <c r="H267" s="79"/>
      <c r="I267" s="79"/>
      <c r="J267" s="79"/>
      <c r="K267" s="79"/>
      <c r="L267" s="307"/>
      <c r="M267" s="80"/>
      <c r="N267" s="79"/>
      <c r="O267" s="79"/>
      <c r="P267" s="206">
        <f t="shared" si="18"/>
        <v>0</v>
      </c>
    </row>
    <row r="268" spans="1:16" ht="16.95" customHeight="1" x14ac:dyDescent="0.25">
      <c r="A268" s="63"/>
      <c r="B268" s="75"/>
      <c r="C268" s="76"/>
      <c r="D268" s="76"/>
      <c r="E268" s="76"/>
      <c r="F268" s="77"/>
      <c r="G268" s="78"/>
      <c r="H268" s="79"/>
      <c r="I268" s="79"/>
      <c r="J268" s="79"/>
      <c r="K268" s="79"/>
      <c r="L268" s="307"/>
      <c r="M268" s="80"/>
      <c r="N268" s="79"/>
      <c r="O268" s="79"/>
      <c r="P268" s="206">
        <f t="shared" si="18"/>
        <v>0</v>
      </c>
    </row>
    <row r="269" spans="1:16" ht="16.95" customHeight="1" x14ac:dyDescent="0.25">
      <c r="A269" s="63"/>
      <c r="B269" s="75"/>
      <c r="C269" s="76"/>
      <c r="D269" s="76"/>
      <c r="E269" s="76"/>
      <c r="F269" s="77"/>
      <c r="G269" s="78"/>
      <c r="H269" s="79"/>
      <c r="I269" s="79"/>
      <c r="J269" s="79"/>
      <c r="K269" s="79"/>
      <c r="L269" s="307"/>
      <c r="M269" s="80"/>
      <c r="N269" s="79"/>
      <c r="O269" s="79"/>
      <c r="P269" s="206">
        <f t="shared" si="18"/>
        <v>0</v>
      </c>
    </row>
    <row r="270" spans="1:16" ht="16.95" customHeight="1" x14ac:dyDescent="0.25">
      <c r="A270" s="63"/>
      <c r="B270" s="766" t="s">
        <v>179</v>
      </c>
      <c r="C270" s="767"/>
      <c r="D270" s="767"/>
      <c r="E270" s="768"/>
      <c r="F270" s="81"/>
      <c r="G270" s="82"/>
      <c r="H270" s="83"/>
      <c r="I270" s="83"/>
      <c r="J270" s="83"/>
      <c r="K270" s="83"/>
      <c r="L270" s="308"/>
      <c r="M270" s="593"/>
      <c r="N270" s="594"/>
      <c r="O270" s="594"/>
      <c r="P270" s="84">
        <v>0</v>
      </c>
    </row>
    <row r="271" spans="1:16" ht="16.95" customHeight="1" thickBot="1" x14ac:dyDescent="0.3">
      <c r="A271" s="63"/>
      <c r="B271" s="553" t="s">
        <v>161</v>
      </c>
      <c r="C271" s="554"/>
      <c r="D271" s="554"/>
      <c r="E271" s="554"/>
      <c r="F271" s="595"/>
      <c r="G271" s="596">
        <f t="shared" ref="G271:L271" si="19">SUM(G248:G270)</f>
        <v>0</v>
      </c>
      <c r="H271" s="596">
        <f t="shared" si="19"/>
        <v>0</v>
      </c>
      <c r="I271" s="596">
        <f t="shared" si="19"/>
        <v>0</v>
      </c>
      <c r="J271" s="596">
        <f t="shared" si="19"/>
        <v>0</v>
      </c>
      <c r="K271" s="596">
        <f t="shared" si="19"/>
        <v>0</v>
      </c>
      <c r="L271" s="596">
        <f t="shared" si="19"/>
        <v>0</v>
      </c>
      <c r="M271" s="597"/>
      <c r="N271" s="598">
        <f>SUM(N248:N269)</f>
        <v>0</v>
      </c>
      <c r="O271" s="598">
        <f>SUM(O248:O269)</f>
        <v>0</v>
      </c>
      <c r="P271" s="248">
        <v>0</v>
      </c>
    </row>
    <row r="272" spans="1:16" s="65" customFormat="1" ht="16.95" customHeight="1" thickBot="1" x14ac:dyDescent="0.3">
      <c r="A272" s="63"/>
      <c r="B272" s="574"/>
      <c r="C272" s="575"/>
      <c r="D272" s="575"/>
      <c r="E272" s="575"/>
      <c r="F272" s="599"/>
      <c r="G272" s="600"/>
      <c r="H272" s="600"/>
      <c r="I272" s="600"/>
      <c r="J272" s="600"/>
      <c r="K272" s="600"/>
      <c r="L272" s="600"/>
      <c r="M272" s="600"/>
      <c r="N272" s="600"/>
      <c r="O272" s="600"/>
      <c r="P272" s="576"/>
    </row>
    <row r="273" spans="1:16" ht="16.95" customHeight="1" thickBot="1" x14ac:dyDescent="0.3">
      <c r="A273" s="63"/>
      <c r="B273" s="545" t="s">
        <v>240</v>
      </c>
      <c r="C273" s="546"/>
      <c r="D273" s="546"/>
      <c r="E273" s="546"/>
      <c r="F273" s="601"/>
      <c r="G273" s="602"/>
      <c r="H273" s="602"/>
      <c r="I273" s="602"/>
      <c r="J273" s="602"/>
      <c r="K273" s="602"/>
      <c r="L273" s="602"/>
      <c r="M273" s="603"/>
      <c r="N273" s="603"/>
      <c r="O273" s="604"/>
      <c r="P273" s="68"/>
    </row>
    <row r="274" spans="1:16" ht="16.95" customHeight="1" x14ac:dyDescent="0.25">
      <c r="A274" s="63"/>
      <c r="B274" s="299"/>
      <c r="C274" s="300"/>
      <c r="D274" s="300"/>
      <c r="E274" s="300"/>
      <c r="F274" s="301"/>
      <c r="G274" s="302"/>
      <c r="H274" s="303"/>
      <c r="I274" s="303"/>
      <c r="J274" s="303"/>
      <c r="K274" s="303"/>
      <c r="L274" s="304"/>
      <c r="M274" s="305"/>
      <c r="N274" s="303"/>
      <c r="O274" s="303"/>
      <c r="P274" s="206">
        <f>-N274-O274</f>
        <v>0</v>
      </c>
    </row>
    <row r="275" spans="1:16" ht="16.95" customHeight="1" x14ac:dyDescent="0.25">
      <c r="A275" s="63"/>
      <c r="B275" s="69"/>
      <c r="C275" s="70"/>
      <c r="D275" s="70"/>
      <c r="E275" s="70"/>
      <c r="F275" s="71"/>
      <c r="G275" s="72"/>
      <c r="H275" s="73"/>
      <c r="I275" s="73"/>
      <c r="J275" s="73"/>
      <c r="K275" s="73"/>
      <c r="L275" s="306"/>
      <c r="M275" s="74"/>
      <c r="N275" s="73"/>
      <c r="O275" s="73"/>
      <c r="P275" s="206">
        <f t="shared" ref="P275:P295" si="20">-N275-O275</f>
        <v>0</v>
      </c>
    </row>
    <row r="276" spans="1:16" ht="16.95" customHeight="1" x14ac:dyDescent="0.25">
      <c r="A276" s="63"/>
      <c r="B276" s="75"/>
      <c r="C276" s="76"/>
      <c r="D276" s="76"/>
      <c r="E276" s="76"/>
      <c r="F276" s="77"/>
      <c r="G276" s="78"/>
      <c r="H276" s="79"/>
      <c r="I276" s="79"/>
      <c r="J276" s="79"/>
      <c r="K276" s="79"/>
      <c r="L276" s="307"/>
      <c r="M276" s="80"/>
      <c r="N276" s="79"/>
      <c r="O276" s="79"/>
      <c r="P276" s="206">
        <f t="shared" si="20"/>
        <v>0</v>
      </c>
    </row>
    <row r="277" spans="1:16" ht="16.95" customHeight="1" x14ac:dyDescent="0.25">
      <c r="A277" s="63"/>
      <c r="B277" s="75"/>
      <c r="C277" s="76"/>
      <c r="D277" s="76"/>
      <c r="E277" s="76"/>
      <c r="F277" s="77"/>
      <c r="G277" s="78"/>
      <c r="H277" s="79"/>
      <c r="I277" s="79"/>
      <c r="J277" s="79"/>
      <c r="K277" s="79"/>
      <c r="L277" s="307"/>
      <c r="M277" s="80"/>
      <c r="N277" s="79"/>
      <c r="O277" s="79"/>
      <c r="P277" s="206">
        <f t="shared" si="20"/>
        <v>0</v>
      </c>
    </row>
    <row r="278" spans="1:16" ht="16.95" customHeight="1" x14ac:dyDescent="0.25">
      <c r="A278" s="63"/>
      <c r="B278" s="75"/>
      <c r="C278" s="76"/>
      <c r="D278" s="76"/>
      <c r="E278" s="76"/>
      <c r="F278" s="77"/>
      <c r="G278" s="78"/>
      <c r="H278" s="79"/>
      <c r="I278" s="79"/>
      <c r="J278" s="79"/>
      <c r="K278" s="79"/>
      <c r="L278" s="307"/>
      <c r="M278" s="80"/>
      <c r="N278" s="79"/>
      <c r="O278" s="79"/>
      <c r="P278" s="206">
        <f t="shared" si="20"/>
        <v>0</v>
      </c>
    </row>
    <row r="279" spans="1:16" ht="16.95" customHeight="1" x14ac:dyDescent="0.25">
      <c r="A279" s="63"/>
      <c r="B279" s="75"/>
      <c r="C279" s="76"/>
      <c r="D279" s="76"/>
      <c r="E279" s="76"/>
      <c r="F279" s="77"/>
      <c r="G279" s="78"/>
      <c r="H279" s="79"/>
      <c r="I279" s="79"/>
      <c r="J279" s="79"/>
      <c r="K279" s="79"/>
      <c r="L279" s="307"/>
      <c r="M279" s="80"/>
      <c r="N279" s="79"/>
      <c r="O279" s="79"/>
      <c r="P279" s="206">
        <f t="shared" si="20"/>
        <v>0</v>
      </c>
    </row>
    <row r="280" spans="1:16" ht="16.95" customHeight="1" x14ac:dyDescent="0.25">
      <c r="A280" s="63"/>
      <c r="B280" s="75"/>
      <c r="C280" s="76"/>
      <c r="D280" s="76"/>
      <c r="E280" s="76"/>
      <c r="F280" s="77"/>
      <c r="G280" s="78"/>
      <c r="H280" s="79"/>
      <c r="I280" s="79"/>
      <c r="J280" s="79"/>
      <c r="K280" s="79"/>
      <c r="L280" s="307"/>
      <c r="M280" s="80"/>
      <c r="N280" s="79"/>
      <c r="O280" s="79"/>
      <c r="P280" s="206">
        <f t="shared" si="20"/>
        <v>0</v>
      </c>
    </row>
    <row r="281" spans="1:16" ht="16.95" customHeight="1" x14ac:dyDescent="0.25">
      <c r="A281" s="63"/>
      <c r="B281" s="75"/>
      <c r="C281" s="76"/>
      <c r="D281" s="76"/>
      <c r="E281" s="76"/>
      <c r="F281" s="77"/>
      <c r="G281" s="78"/>
      <c r="H281" s="79"/>
      <c r="I281" s="79"/>
      <c r="J281" s="79"/>
      <c r="K281" s="79"/>
      <c r="L281" s="307"/>
      <c r="M281" s="80"/>
      <c r="N281" s="79"/>
      <c r="O281" s="79"/>
      <c r="P281" s="206">
        <f t="shared" si="20"/>
        <v>0</v>
      </c>
    </row>
    <row r="282" spans="1:16" ht="16.95" customHeight="1" x14ac:dyDescent="0.25">
      <c r="A282" s="63"/>
      <c r="B282" s="75"/>
      <c r="C282" s="76"/>
      <c r="D282" s="76"/>
      <c r="E282" s="76"/>
      <c r="F282" s="77"/>
      <c r="G282" s="78"/>
      <c r="H282" s="79"/>
      <c r="I282" s="79"/>
      <c r="J282" s="79"/>
      <c r="K282" s="79"/>
      <c r="L282" s="307"/>
      <c r="M282" s="80"/>
      <c r="N282" s="79"/>
      <c r="O282" s="79"/>
      <c r="P282" s="206">
        <f t="shared" si="20"/>
        <v>0</v>
      </c>
    </row>
    <row r="283" spans="1:16" ht="16.95" customHeight="1" x14ac:dyDescent="0.25">
      <c r="A283" s="63"/>
      <c r="B283" s="75"/>
      <c r="C283" s="76"/>
      <c r="D283" s="76"/>
      <c r="E283" s="76"/>
      <c r="F283" s="77"/>
      <c r="G283" s="78"/>
      <c r="H283" s="79"/>
      <c r="I283" s="79"/>
      <c r="J283" s="79"/>
      <c r="K283" s="79"/>
      <c r="L283" s="307"/>
      <c r="M283" s="80"/>
      <c r="N283" s="79"/>
      <c r="O283" s="79"/>
      <c r="P283" s="206">
        <f t="shared" si="20"/>
        <v>0</v>
      </c>
    </row>
    <row r="284" spans="1:16" ht="16.95" customHeight="1" x14ac:dyDescent="0.25">
      <c r="A284" s="63"/>
      <c r="B284" s="75"/>
      <c r="C284" s="76"/>
      <c r="D284" s="76"/>
      <c r="E284" s="76"/>
      <c r="F284" s="77"/>
      <c r="G284" s="78"/>
      <c r="H284" s="79"/>
      <c r="I284" s="79"/>
      <c r="J284" s="79"/>
      <c r="K284" s="79"/>
      <c r="L284" s="307"/>
      <c r="M284" s="80"/>
      <c r="N284" s="79"/>
      <c r="O284" s="79"/>
      <c r="P284" s="206">
        <f t="shared" si="20"/>
        <v>0</v>
      </c>
    </row>
    <row r="285" spans="1:16" ht="16.95" customHeight="1" x14ac:dyDescent="0.25">
      <c r="A285" s="63"/>
      <c r="B285" s="75"/>
      <c r="C285" s="76"/>
      <c r="D285" s="76"/>
      <c r="E285" s="76"/>
      <c r="F285" s="77"/>
      <c r="G285" s="78"/>
      <c r="H285" s="79"/>
      <c r="I285" s="79"/>
      <c r="J285" s="79"/>
      <c r="K285" s="79"/>
      <c r="L285" s="307"/>
      <c r="M285" s="80"/>
      <c r="N285" s="79"/>
      <c r="O285" s="79"/>
      <c r="P285" s="206">
        <f t="shared" si="20"/>
        <v>0</v>
      </c>
    </row>
    <row r="286" spans="1:16" ht="16.95" customHeight="1" x14ac:dyDescent="0.25">
      <c r="A286" s="63"/>
      <c r="B286" s="75"/>
      <c r="C286" s="76"/>
      <c r="D286" s="76"/>
      <c r="E286" s="76"/>
      <c r="F286" s="77"/>
      <c r="G286" s="78"/>
      <c r="H286" s="79"/>
      <c r="I286" s="79"/>
      <c r="J286" s="79"/>
      <c r="K286" s="79"/>
      <c r="L286" s="307"/>
      <c r="M286" s="80"/>
      <c r="N286" s="79"/>
      <c r="O286" s="79"/>
      <c r="P286" s="206">
        <f t="shared" si="20"/>
        <v>0</v>
      </c>
    </row>
    <row r="287" spans="1:16" ht="16.95" customHeight="1" x14ac:dyDescent="0.25">
      <c r="A287" s="63"/>
      <c r="B287" s="75"/>
      <c r="C287" s="76"/>
      <c r="D287" s="76"/>
      <c r="E287" s="76"/>
      <c r="F287" s="77"/>
      <c r="G287" s="78"/>
      <c r="H287" s="79"/>
      <c r="I287" s="79"/>
      <c r="J287" s="79"/>
      <c r="K287" s="79"/>
      <c r="L287" s="307"/>
      <c r="M287" s="80"/>
      <c r="N287" s="79"/>
      <c r="O287" s="79"/>
      <c r="P287" s="206">
        <f t="shared" si="20"/>
        <v>0</v>
      </c>
    </row>
    <row r="288" spans="1:16" ht="16.95" customHeight="1" x14ac:dyDescent="0.25">
      <c r="A288" s="63"/>
      <c r="B288" s="75"/>
      <c r="C288" s="76"/>
      <c r="D288" s="76"/>
      <c r="E288" s="76"/>
      <c r="F288" s="77"/>
      <c r="G288" s="78"/>
      <c r="H288" s="79"/>
      <c r="I288" s="79"/>
      <c r="J288" s="79"/>
      <c r="K288" s="79"/>
      <c r="L288" s="307"/>
      <c r="M288" s="80"/>
      <c r="N288" s="79"/>
      <c r="O288" s="79"/>
      <c r="P288" s="206">
        <f t="shared" si="20"/>
        <v>0</v>
      </c>
    </row>
    <row r="289" spans="1:16" ht="16.95" customHeight="1" x14ac:dyDescent="0.25">
      <c r="A289" s="63"/>
      <c r="B289" s="75"/>
      <c r="C289" s="76"/>
      <c r="D289" s="76"/>
      <c r="E289" s="76"/>
      <c r="F289" s="77"/>
      <c r="G289" s="78"/>
      <c r="H289" s="79"/>
      <c r="I289" s="79"/>
      <c r="J289" s="79"/>
      <c r="K289" s="79"/>
      <c r="L289" s="307"/>
      <c r="M289" s="80"/>
      <c r="N289" s="79"/>
      <c r="O289" s="79"/>
      <c r="P289" s="206">
        <f t="shared" si="20"/>
        <v>0</v>
      </c>
    </row>
    <row r="290" spans="1:16" ht="16.95" customHeight="1" x14ac:dyDescent="0.25">
      <c r="A290" s="63"/>
      <c r="B290" s="75"/>
      <c r="C290" s="76"/>
      <c r="D290" s="76"/>
      <c r="E290" s="76"/>
      <c r="F290" s="77"/>
      <c r="G290" s="78"/>
      <c r="H290" s="79"/>
      <c r="I290" s="79"/>
      <c r="J290" s="79"/>
      <c r="K290" s="79"/>
      <c r="L290" s="307"/>
      <c r="M290" s="80"/>
      <c r="N290" s="79"/>
      <c r="O290" s="79"/>
      <c r="P290" s="206">
        <f t="shared" si="20"/>
        <v>0</v>
      </c>
    </row>
    <row r="291" spans="1:16" ht="16.95" customHeight="1" x14ac:dyDescent="0.25">
      <c r="A291" s="63"/>
      <c r="B291" s="75"/>
      <c r="C291" s="76"/>
      <c r="D291" s="76"/>
      <c r="E291" s="76"/>
      <c r="F291" s="77"/>
      <c r="G291" s="78"/>
      <c r="H291" s="79"/>
      <c r="I291" s="79"/>
      <c r="J291" s="79"/>
      <c r="K291" s="79"/>
      <c r="L291" s="307"/>
      <c r="M291" s="80"/>
      <c r="N291" s="79"/>
      <c r="O291" s="79"/>
      <c r="P291" s="206">
        <f t="shared" si="20"/>
        <v>0</v>
      </c>
    </row>
    <row r="292" spans="1:16" ht="16.95" customHeight="1" x14ac:dyDescent="0.25">
      <c r="A292" s="63"/>
      <c r="B292" s="75"/>
      <c r="C292" s="76"/>
      <c r="D292" s="76"/>
      <c r="E292" s="76"/>
      <c r="F292" s="77"/>
      <c r="G292" s="78"/>
      <c r="H292" s="79"/>
      <c r="I292" s="79"/>
      <c r="J292" s="79"/>
      <c r="K292" s="79"/>
      <c r="L292" s="307"/>
      <c r="M292" s="80"/>
      <c r="N292" s="79"/>
      <c r="O292" s="79"/>
      <c r="P292" s="206">
        <f t="shared" si="20"/>
        <v>0</v>
      </c>
    </row>
    <row r="293" spans="1:16" ht="16.95" customHeight="1" x14ac:dyDescent="0.25">
      <c r="A293" s="63"/>
      <c r="B293" s="75"/>
      <c r="C293" s="76"/>
      <c r="D293" s="76"/>
      <c r="E293" s="76"/>
      <c r="F293" s="77"/>
      <c r="G293" s="78"/>
      <c r="H293" s="79"/>
      <c r="I293" s="79"/>
      <c r="J293" s="79"/>
      <c r="K293" s="79"/>
      <c r="L293" s="307"/>
      <c r="M293" s="80"/>
      <c r="N293" s="79"/>
      <c r="O293" s="79"/>
      <c r="P293" s="206">
        <f t="shared" si="20"/>
        <v>0</v>
      </c>
    </row>
    <row r="294" spans="1:16" ht="16.95" customHeight="1" x14ac:dyDescent="0.25">
      <c r="A294" s="63"/>
      <c r="B294" s="75"/>
      <c r="C294" s="76"/>
      <c r="D294" s="76"/>
      <c r="E294" s="76"/>
      <c r="F294" s="77"/>
      <c r="G294" s="78"/>
      <c r="H294" s="79"/>
      <c r="I294" s="79"/>
      <c r="J294" s="79"/>
      <c r="K294" s="79"/>
      <c r="L294" s="307"/>
      <c r="M294" s="80"/>
      <c r="N294" s="79"/>
      <c r="O294" s="79"/>
      <c r="P294" s="206">
        <f t="shared" si="20"/>
        <v>0</v>
      </c>
    </row>
    <row r="295" spans="1:16" ht="16.95" customHeight="1" x14ac:dyDescent="0.25">
      <c r="A295" s="63"/>
      <c r="B295" s="75"/>
      <c r="C295" s="76"/>
      <c r="D295" s="76"/>
      <c r="E295" s="76"/>
      <c r="F295" s="77"/>
      <c r="G295" s="78"/>
      <c r="H295" s="79"/>
      <c r="I295" s="79"/>
      <c r="J295" s="79"/>
      <c r="K295" s="79"/>
      <c r="L295" s="307"/>
      <c r="M295" s="80"/>
      <c r="N295" s="79"/>
      <c r="O295" s="79"/>
      <c r="P295" s="206">
        <f t="shared" si="20"/>
        <v>0</v>
      </c>
    </row>
    <row r="296" spans="1:16" ht="16.95" customHeight="1" x14ac:dyDescent="0.25">
      <c r="A296" s="63"/>
      <c r="B296" s="766"/>
      <c r="C296" s="767"/>
      <c r="D296" s="767"/>
      <c r="E296" s="768"/>
      <c r="F296" s="81"/>
      <c r="G296" s="82">
        <v>0</v>
      </c>
      <c r="H296" s="83">
        <v>0</v>
      </c>
      <c r="I296" s="83">
        <v>0</v>
      </c>
      <c r="J296" s="83">
        <v>0</v>
      </c>
      <c r="K296" s="83">
        <v>0</v>
      </c>
      <c r="L296" s="308">
        <v>0</v>
      </c>
      <c r="M296" s="551"/>
      <c r="N296" s="552"/>
      <c r="O296" s="552"/>
      <c r="P296" s="84">
        <v>0</v>
      </c>
    </row>
    <row r="297" spans="1:16" ht="16.95" customHeight="1" thickBot="1" x14ac:dyDescent="0.3">
      <c r="A297" s="63"/>
      <c r="B297" s="553" t="s">
        <v>161</v>
      </c>
      <c r="C297" s="554"/>
      <c r="D297" s="554"/>
      <c r="E297" s="554"/>
      <c r="F297" s="555"/>
      <c r="G297" s="245">
        <f t="shared" ref="G297:L297" si="21">SUM(G274:G296)</f>
        <v>0</v>
      </c>
      <c r="H297" s="245">
        <f t="shared" si="21"/>
        <v>0</v>
      </c>
      <c r="I297" s="245">
        <f t="shared" si="21"/>
        <v>0</v>
      </c>
      <c r="J297" s="245">
        <f t="shared" si="21"/>
        <v>0</v>
      </c>
      <c r="K297" s="245">
        <f t="shared" si="21"/>
        <v>0</v>
      </c>
      <c r="L297" s="245">
        <f t="shared" si="21"/>
        <v>0</v>
      </c>
      <c r="M297" s="246"/>
      <c r="N297" s="247">
        <f>SUM(N274:N295)</f>
        <v>0</v>
      </c>
      <c r="O297" s="247">
        <f>SUM(O274:O295)</f>
        <v>0</v>
      </c>
      <c r="P297" s="248">
        <v>0</v>
      </c>
    </row>
    <row r="298" spans="1:16" s="65" customFormat="1" ht="16.95" customHeight="1" x14ac:dyDescent="0.25">
      <c r="A298" s="63"/>
      <c r="B298" s="574"/>
      <c r="C298" s="575"/>
      <c r="D298" s="575"/>
      <c r="E298" s="575"/>
      <c r="F298" s="66"/>
      <c r="P298" s="576"/>
    </row>
    <row r="299" spans="1:16" ht="16.95" customHeight="1" thickBot="1" x14ac:dyDescent="0.3">
      <c r="A299" s="63"/>
      <c r="B299" s="553"/>
      <c r="C299" s="554"/>
      <c r="D299" s="554"/>
      <c r="E299" s="554"/>
      <c r="F299" s="577" t="s">
        <v>180</v>
      </c>
      <c r="G299" s="249">
        <f t="shared" ref="G299:L299" si="22">+G297+G271+G245+G219+G193+G167+G141+G115+G89+G63+G37</f>
        <v>0</v>
      </c>
      <c r="H299" s="249">
        <f t="shared" si="22"/>
        <v>0</v>
      </c>
      <c r="I299" s="249">
        <f t="shared" si="22"/>
        <v>0</v>
      </c>
      <c r="J299" s="249">
        <f t="shared" si="22"/>
        <v>0</v>
      </c>
      <c r="K299" s="249">
        <f t="shared" si="22"/>
        <v>0</v>
      </c>
      <c r="L299" s="249">
        <f t="shared" si="22"/>
        <v>0</v>
      </c>
      <c r="M299" s="250"/>
      <c r="N299" s="249">
        <f>+N297+N271+N245+N219+N193+N167+N141+N115+N89+N63+N37</f>
        <v>0</v>
      </c>
      <c r="O299" s="249">
        <f>+O297+O271+O245+O219+O193+O167+O141+O115+O89+O63+O37</f>
        <v>0</v>
      </c>
      <c r="P299" s="251">
        <f>+P297+P271+P245+P219+P193+P167+P141+P115+P89+P63+P37</f>
        <v>0</v>
      </c>
    </row>
    <row r="300" spans="1:16" s="65" customFormat="1" ht="16.95" customHeight="1" thickBot="1" x14ac:dyDescent="0.3">
      <c r="A300" s="86"/>
      <c r="B300" s="210"/>
      <c r="C300" s="211"/>
      <c r="D300" s="211"/>
      <c r="E300" s="211"/>
      <c r="F300" s="212"/>
      <c r="G300" s="213"/>
      <c r="H300" s="213"/>
      <c r="I300" s="213"/>
      <c r="J300" s="213"/>
      <c r="K300" s="213"/>
      <c r="L300" s="213"/>
      <c r="M300" s="213"/>
      <c r="N300" s="213"/>
      <c r="O300" s="213"/>
      <c r="P300" s="214"/>
    </row>
  </sheetData>
  <sheetProtection formatCells="0" insertRows="0" deleteRows="0"/>
  <mergeCells count="13">
    <mergeCell ref="C4:F4"/>
    <mergeCell ref="B244:E244"/>
    <mergeCell ref="B270:E270"/>
    <mergeCell ref="B114:E114"/>
    <mergeCell ref="A6:E6"/>
    <mergeCell ref="B36:E36"/>
    <mergeCell ref="B62:E62"/>
    <mergeCell ref="B88:E88"/>
    <mergeCell ref="B296:E296"/>
    <mergeCell ref="B140:E140"/>
    <mergeCell ref="B166:E166"/>
    <mergeCell ref="B192:E192"/>
    <mergeCell ref="B218:E218"/>
  </mergeCells>
  <phoneticPr fontId="0" type="noConversion"/>
  <printOptions horizontalCentered="1" headings="1"/>
  <pageMargins left="0.25" right="0.25" top="0.75" bottom="0.75" header="0.5" footer="0.5"/>
  <pageSetup scale="14" firstPageNumber="7" fitToHeight="15" orientation="landscape" r:id="rId1"/>
  <headerFooter alignWithMargins="0">
    <oddHeader>&amp;LAustin-Travis County EMS&amp;C&amp;"Arial,Bold"Annual Ambulance Services Cost Report&amp;"Arial,Regular"
&amp;RMay 2011 Cost Report</oddHeader>
    <oddFooter>&amp;L&amp;"Arial,Bold"Exhibit: &amp;A&amp;CPage &amp;P of &amp;N&amp;RCompleted: &amp;D</oddFooter>
  </headerFooter>
  <rowBreaks count="1" manualBreakCount="1">
    <brk id="19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zoomScale="90" zoomScaleNormal="90" workbookViewId="0"/>
  </sheetViews>
  <sheetFormatPr defaultColWidth="9.109375" defaultRowHeight="13.2" x14ac:dyDescent="0.25"/>
  <cols>
    <col min="1" max="1" width="3.44140625" style="224" customWidth="1"/>
    <col min="2" max="2" width="9.88671875" style="224" customWidth="1"/>
    <col min="3" max="3" width="14.6640625" style="224" customWidth="1"/>
    <col min="4" max="4" width="9.109375" style="224"/>
    <col min="5" max="5" width="10.33203125" style="224" customWidth="1"/>
    <col min="6" max="6" width="10.6640625" style="224" customWidth="1"/>
    <col min="7" max="7" width="12" style="224" customWidth="1"/>
    <col min="8" max="8" width="13.109375" style="224" customWidth="1"/>
    <col min="9" max="9" width="15" style="224" customWidth="1"/>
    <col min="10" max="11" width="9.44140625" style="224" customWidth="1"/>
    <col min="12" max="12" width="12.109375" style="224" customWidth="1"/>
    <col min="13" max="13" width="9.109375" style="224"/>
    <col min="14" max="14" width="6.33203125" style="224" customWidth="1"/>
    <col min="15" max="16384" width="9.109375" style="224"/>
  </cols>
  <sheetData>
    <row r="1" spans="1:15" s="6" customFormat="1" ht="20.100000000000001" customHeight="1" x14ac:dyDescent="0.25">
      <c r="A1" s="141" t="s">
        <v>0</v>
      </c>
      <c r="B1" s="142"/>
      <c r="C1" s="94"/>
      <c r="D1" s="95"/>
      <c r="E1" s="96"/>
      <c r="F1" s="142"/>
      <c r="G1" s="191"/>
      <c r="H1" s="192"/>
      <c r="I1" s="142"/>
      <c r="J1" s="193"/>
      <c r="K1" s="194"/>
      <c r="L1" s="193"/>
      <c r="M1" s="195"/>
      <c r="N1" s="95"/>
      <c r="O1" s="196"/>
    </row>
    <row r="2" spans="1:15" s="6" customFormat="1" ht="15.9" customHeight="1" x14ac:dyDescent="0.25">
      <c r="A2" s="144" t="str">
        <f>+'Exhibit 1-General &amp; Statistical'!A2</f>
        <v>COST REPORT for FFY 2017</v>
      </c>
      <c r="B2" s="8"/>
      <c r="C2" s="9"/>
      <c r="D2" s="9"/>
      <c r="E2" s="8"/>
      <c r="F2" s="8"/>
      <c r="G2" s="9"/>
      <c r="H2" s="10" t="s">
        <v>58</v>
      </c>
      <c r="I2" s="60">
        <f>'Exhibit 5-Schedule A'!C8</f>
        <v>0</v>
      </c>
      <c r="J2" s="61"/>
      <c r="K2" s="10" t="s">
        <v>59</v>
      </c>
      <c r="L2" s="376">
        <f>'Exhibit 5-Schedule A'!H8</f>
        <v>0</v>
      </c>
      <c r="M2" s="61"/>
      <c r="N2" s="39"/>
      <c r="O2" s="197"/>
    </row>
    <row r="3" spans="1:15" x14ac:dyDescent="0.25">
      <c r="A3" s="579"/>
      <c r="B3" s="578"/>
      <c r="C3" s="578"/>
      <c r="D3" s="578"/>
      <c r="E3" s="578"/>
      <c r="F3" s="578"/>
      <c r="G3" s="578"/>
      <c r="H3" s="461"/>
      <c r="I3" s="461"/>
      <c r="J3" s="461"/>
      <c r="K3" s="461"/>
      <c r="L3" s="461"/>
      <c r="M3" s="578"/>
      <c r="N3" s="578"/>
      <c r="O3" s="580"/>
    </row>
    <row r="4" spans="1:15" x14ac:dyDescent="0.25">
      <c r="A4" s="154" t="s">
        <v>250</v>
      </c>
      <c r="B4" s="91"/>
      <c r="C4" s="689">
        <f>'Exhibit 6-Schedule B'!$C$4</f>
        <v>0</v>
      </c>
      <c r="D4" s="689"/>
      <c r="E4" s="689"/>
      <c r="H4" s="778"/>
      <c r="I4" s="778"/>
      <c r="J4" s="778"/>
      <c r="K4" s="156"/>
      <c r="L4" s="157"/>
      <c r="M4" s="155"/>
      <c r="N4" s="155"/>
      <c r="O4" s="158"/>
    </row>
    <row r="5" spans="1:15" x14ac:dyDescent="0.25">
      <c r="A5" s="144"/>
      <c r="B5" s="8"/>
      <c r="C5" s="99"/>
      <c r="D5" s="99"/>
      <c r="E5" s="8"/>
      <c r="F5" s="8"/>
      <c r="G5" s="99"/>
      <c r="H5" s="99"/>
      <c r="I5" s="99"/>
      <c r="J5" s="99"/>
      <c r="K5" s="99"/>
      <c r="L5" s="581"/>
      <c r="M5" s="99"/>
      <c r="N5" s="99"/>
      <c r="O5" s="159"/>
    </row>
    <row r="6" spans="1:15" x14ac:dyDescent="0.25">
      <c r="A6" s="779" t="s">
        <v>1</v>
      </c>
      <c r="B6" s="780"/>
      <c r="C6" s="780"/>
      <c r="D6" s="780"/>
      <c r="E6" s="8"/>
      <c r="F6" s="8"/>
      <c r="G6" s="99"/>
      <c r="H6" s="99"/>
      <c r="I6" s="99"/>
      <c r="J6" s="99"/>
      <c r="K6" s="99"/>
      <c r="L6" s="99"/>
      <c r="M6" s="99"/>
      <c r="N6" s="99"/>
      <c r="O6" s="159"/>
    </row>
    <row r="7" spans="1:15" ht="12.75" customHeight="1" x14ac:dyDescent="0.3">
      <c r="A7" s="459"/>
      <c r="B7" s="460"/>
      <c r="C7" s="99"/>
      <c r="D7" s="99"/>
      <c r="E7" s="8"/>
      <c r="F7" s="8"/>
      <c r="G7" s="99"/>
      <c r="H7" s="99"/>
      <c r="I7" s="99"/>
      <c r="J7" s="99"/>
      <c r="K7" s="101"/>
      <c r="L7" s="99"/>
      <c r="M7" s="100"/>
      <c r="N7" s="99"/>
      <c r="O7" s="159"/>
    </row>
    <row r="8" spans="1:15" ht="15.6" x14ac:dyDescent="0.3">
      <c r="A8" s="145"/>
      <c r="B8" s="12"/>
      <c r="C8" s="12"/>
      <c r="D8" s="12"/>
      <c r="E8" s="13"/>
      <c r="F8" s="12"/>
      <c r="G8" s="12"/>
      <c r="H8" s="12"/>
      <c r="I8" s="12"/>
      <c r="J8" s="12"/>
      <c r="K8" s="12"/>
      <c r="L8" s="12"/>
      <c r="M8" s="12"/>
      <c r="N8" s="12"/>
      <c r="O8" s="146"/>
    </row>
    <row r="9" spans="1:15" ht="16.2" thickBot="1" x14ac:dyDescent="0.3">
      <c r="A9" s="160" t="s">
        <v>230</v>
      </c>
      <c r="B9" s="229"/>
      <c r="C9" s="229"/>
      <c r="D9" s="229"/>
      <c r="E9" s="229"/>
      <c r="F9" s="229"/>
      <c r="G9" s="229"/>
      <c r="H9" s="229"/>
      <c r="I9" s="229"/>
      <c r="J9" s="229"/>
      <c r="K9" s="229"/>
      <c r="L9" s="229"/>
      <c r="M9" s="229"/>
      <c r="N9" s="229"/>
      <c r="O9" s="230"/>
    </row>
    <row r="10" spans="1:15" ht="13.8" thickBot="1" x14ac:dyDescent="0.3">
      <c r="A10" s="231"/>
      <c r="B10" s="232"/>
      <c r="C10" s="232"/>
      <c r="D10" s="232"/>
      <c r="E10" s="232"/>
      <c r="F10" s="232"/>
      <c r="G10" s="232"/>
      <c r="H10" s="232"/>
      <c r="I10" s="232"/>
      <c r="J10" s="232"/>
      <c r="K10" s="232"/>
      <c r="L10" s="232"/>
      <c r="M10" s="232"/>
      <c r="N10" s="232"/>
      <c r="O10" s="233"/>
    </row>
    <row r="11" spans="1:15" ht="25.5" customHeight="1" x14ac:dyDescent="0.25">
      <c r="A11" s="234" t="s">
        <v>231</v>
      </c>
      <c r="B11" s="781" t="s">
        <v>247</v>
      </c>
      <c r="C11" s="781"/>
      <c r="D11" s="781"/>
      <c r="E11" s="781"/>
      <c r="F11" s="781"/>
      <c r="G11" s="781"/>
      <c r="H11" s="781"/>
      <c r="I11" s="781"/>
      <c r="J11" s="781"/>
      <c r="K11" s="781"/>
      <c r="L11" s="781"/>
      <c r="M11" s="781"/>
      <c r="N11" s="781"/>
      <c r="O11" s="782"/>
    </row>
    <row r="12" spans="1:15" ht="27.75" customHeight="1" x14ac:dyDescent="0.25">
      <c r="A12" s="235" t="s">
        <v>234</v>
      </c>
      <c r="B12" s="783" t="s">
        <v>248</v>
      </c>
      <c r="C12" s="783"/>
      <c r="D12" s="783"/>
      <c r="E12" s="783"/>
      <c r="F12" s="783"/>
      <c r="G12" s="783"/>
      <c r="H12" s="783"/>
      <c r="I12" s="783"/>
      <c r="J12" s="783"/>
      <c r="K12" s="783"/>
      <c r="L12" s="783"/>
      <c r="M12" s="783"/>
      <c r="N12" s="783"/>
      <c r="O12" s="784"/>
    </row>
    <row r="13" spans="1:15" x14ac:dyDescent="0.25">
      <c r="A13" s="236" t="s">
        <v>232</v>
      </c>
      <c r="B13" s="237" t="s">
        <v>233</v>
      </c>
      <c r="C13" s="238"/>
      <c r="D13" s="238"/>
      <c r="E13" s="238"/>
      <c r="F13" s="238"/>
      <c r="G13" s="238"/>
      <c r="H13" s="238"/>
      <c r="I13" s="238"/>
      <c r="J13" s="238"/>
      <c r="K13" s="238"/>
      <c r="L13" s="238"/>
      <c r="M13" s="238"/>
      <c r="N13" s="238"/>
      <c r="O13" s="239"/>
    </row>
    <row r="14" spans="1:15" ht="15.75" customHeight="1" x14ac:dyDescent="0.25">
      <c r="A14" s="222"/>
      <c r="B14" s="785" t="s">
        <v>255</v>
      </c>
      <c r="C14" s="785"/>
      <c r="D14" s="785"/>
      <c r="E14" s="785"/>
      <c r="F14" s="785"/>
      <c r="G14" s="785"/>
      <c r="H14" s="785"/>
      <c r="I14" s="785"/>
      <c r="J14" s="785"/>
      <c r="K14" s="785"/>
      <c r="L14" s="785"/>
      <c r="M14" s="785"/>
      <c r="N14" s="785"/>
      <c r="O14" s="786"/>
    </row>
    <row r="15" spans="1:15" ht="12.75" customHeight="1" thickBot="1" x14ac:dyDescent="0.3">
      <c r="A15" s="240" t="s">
        <v>246</v>
      </c>
      <c r="B15" s="776" t="s">
        <v>256</v>
      </c>
      <c r="C15" s="776"/>
      <c r="D15" s="776"/>
      <c r="E15" s="776"/>
      <c r="F15" s="776"/>
      <c r="G15" s="776"/>
      <c r="H15" s="776"/>
      <c r="I15" s="776"/>
      <c r="J15" s="776"/>
      <c r="K15" s="776"/>
      <c r="L15" s="776"/>
      <c r="M15" s="776"/>
      <c r="N15" s="776"/>
      <c r="O15" s="777"/>
    </row>
    <row r="16" spans="1:15" ht="22.5" customHeight="1" x14ac:dyDescent="0.25">
      <c r="A16" s="231" t="s">
        <v>249</v>
      </c>
      <c r="B16" s="232"/>
      <c r="C16" s="232"/>
      <c r="D16" s="232"/>
      <c r="E16" s="232"/>
      <c r="F16" s="232"/>
      <c r="G16" s="232"/>
      <c r="H16" s="232"/>
      <c r="I16" s="232"/>
      <c r="J16" s="232"/>
      <c r="K16" s="232"/>
      <c r="L16" s="232"/>
      <c r="M16" s="232"/>
      <c r="N16" s="232"/>
      <c r="O16" s="233"/>
    </row>
    <row r="17" spans="1:15" ht="30" customHeight="1" x14ac:dyDescent="0.25">
      <c r="A17" s="582">
        <v>1</v>
      </c>
      <c r="B17" s="774"/>
      <c r="C17" s="774"/>
      <c r="D17" s="774"/>
      <c r="E17" s="774"/>
      <c r="F17" s="774"/>
      <c r="G17" s="774"/>
      <c r="H17" s="774"/>
      <c r="I17" s="774"/>
      <c r="J17" s="774"/>
      <c r="K17" s="774"/>
      <c r="L17" s="774"/>
      <c r="M17" s="774"/>
      <c r="N17" s="774"/>
      <c r="O17" s="775"/>
    </row>
    <row r="18" spans="1:15" ht="30" customHeight="1" x14ac:dyDescent="0.25">
      <c r="A18" s="582">
        <v>2</v>
      </c>
      <c r="B18" s="770"/>
      <c r="C18" s="770"/>
      <c r="D18" s="770"/>
      <c r="E18" s="770"/>
      <c r="F18" s="770"/>
      <c r="G18" s="770"/>
      <c r="H18" s="770"/>
      <c r="I18" s="770"/>
      <c r="J18" s="770"/>
      <c r="K18" s="770"/>
      <c r="L18" s="770"/>
      <c r="M18" s="770"/>
      <c r="N18" s="770"/>
      <c r="O18" s="771"/>
    </row>
    <row r="19" spans="1:15" ht="30" customHeight="1" x14ac:dyDescent="0.25">
      <c r="A19" s="582">
        <v>3</v>
      </c>
      <c r="B19" s="770"/>
      <c r="C19" s="770"/>
      <c r="D19" s="770"/>
      <c r="E19" s="770"/>
      <c r="F19" s="770"/>
      <c r="G19" s="770"/>
      <c r="H19" s="770"/>
      <c r="I19" s="770"/>
      <c r="J19" s="770"/>
      <c r="K19" s="770"/>
      <c r="L19" s="770"/>
      <c r="M19" s="770"/>
      <c r="N19" s="770"/>
      <c r="O19" s="771"/>
    </row>
    <row r="20" spans="1:15" ht="30" customHeight="1" x14ac:dyDescent="0.25">
      <c r="A20" s="582">
        <v>4</v>
      </c>
      <c r="B20" s="770"/>
      <c r="C20" s="770"/>
      <c r="D20" s="770"/>
      <c r="E20" s="770"/>
      <c r="F20" s="770"/>
      <c r="G20" s="770"/>
      <c r="H20" s="770"/>
      <c r="I20" s="770"/>
      <c r="J20" s="770"/>
      <c r="K20" s="770"/>
      <c r="L20" s="770"/>
      <c r="M20" s="770"/>
      <c r="N20" s="770"/>
      <c r="O20" s="771"/>
    </row>
    <row r="21" spans="1:15" ht="30" customHeight="1" x14ac:dyDescent="0.25">
      <c r="A21" s="582">
        <v>5</v>
      </c>
      <c r="B21" s="770"/>
      <c r="C21" s="770"/>
      <c r="D21" s="770"/>
      <c r="E21" s="770"/>
      <c r="F21" s="770"/>
      <c r="G21" s="770"/>
      <c r="H21" s="770"/>
      <c r="I21" s="770"/>
      <c r="J21" s="770"/>
      <c r="K21" s="770"/>
      <c r="L21" s="770"/>
      <c r="M21" s="770"/>
      <c r="N21" s="770"/>
      <c r="O21" s="771"/>
    </row>
    <row r="22" spans="1:15" ht="30" customHeight="1" x14ac:dyDescent="0.25">
      <c r="A22" s="582">
        <v>6</v>
      </c>
      <c r="B22" s="770"/>
      <c r="C22" s="770"/>
      <c r="D22" s="770"/>
      <c r="E22" s="770"/>
      <c r="F22" s="770"/>
      <c r="G22" s="770"/>
      <c r="H22" s="770"/>
      <c r="I22" s="770"/>
      <c r="J22" s="770"/>
      <c r="K22" s="770"/>
      <c r="L22" s="770"/>
      <c r="M22" s="770"/>
      <c r="N22" s="770"/>
      <c r="O22" s="771"/>
    </row>
    <row r="23" spans="1:15" ht="30" customHeight="1" x14ac:dyDescent="0.25">
      <c r="A23" s="582">
        <v>7</v>
      </c>
      <c r="B23" s="770"/>
      <c r="C23" s="770"/>
      <c r="D23" s="770"/>
      <c r="E23" s="770"/>
      <c r="F23" s="770"/>
      <c r="G23" s="770"/>
      <c r="H23" s="770"/>
      <c r="I23" s="770"/>
      <c r="J23" s="770"/>
      <c r="K23" s="770"/>
      <c r="L23" s="770"/>
      <c r="M23" s="770"/>
      <c r="N23" s="770"/>
      <c r="O23" s="771"/>
    </row>
    <row r="24" spans="1:15" ht="30" customHeight="1" x14ac:dyDescent="0.25">
      <c r="A24" s="582">
        <v>8</v>
      </c>
      <c r="B24" s="770"/>
      <c r="C24" s="770"/>
      <c r="D24" s="770"/>
      <c r="E24" s="770"/>
      <c r="F24" s="770"/>
      <c r="G24" s="770"/>
      <c r="H24" s="770"/>
      <c r="I24" s="770"/>
      <c r="J24" s="770"/>
      <c r="K24" s="770"/>
      <c r="L24" s="770"/>
      <c r="M24" s="770"/>
      <c r="N24" s="770"/>
      <c r="O24" s="771"/>
    </row>
    <row r="25" spans="1:15" ht="30" customHeight="1" x14ac:dyDescent="0.25">
      <c r="A25" s="582">
        <v>9</v>
      </c>
      <c r="B25" s="770"/>
      <c r="C25" s="770"/>
      <c r="D25" s="770"/>
      <c r="E25" s="770"/>
      <c r="F25" s="770"/>
      <c r="G25" s="770"/>
      <c r="H25" s="770"/>
      <c r="I25" s="770"/>
      <c r="J25" s="770"/>
      <c r="K25" s="770"/>
      <c r="L25" s="770"/>
      <c r="M25" s="770"/>
      <c r="N25" s="770"/>
      <c r="O25" s="771"/>
    </row>
    <row r="26" spans="1:15" ht="30" customHeight="1" thickBot="1" x14ac:dyDescent="0.3">
      <c r="A26" s="586">
        <v>10</v>
      </c>
      <c r="B26" s="772"/>
      <c r="C26" s="772"/>
      <c r="D26" s="772"/>
      <c r="E26" s="772"/>
      <c r="F26" s="772"/>
      <c r="G26" s="772"/>
      <c r="H26" s="772"/>
      <c r="I26" s="772"/>
      <c r="J26" s="772"/>
      <c r="K26" s="772"/>
      <c r="L26" s="772"/>
      <c r="M26" s="772"/>
      <c r="N26" s="772"/>
      <c r="O26" s="773"/>
    </row>
    <row r="27" spans="1:15" ht="30" customHeight="1" x14ac:dyDescent="0.25">
      <c r="B27" s="583"/>
      <c r="C27" s="583"/>
      <c r="D27" s="583"/>
      <c r="E27" s="583"/>
      <c r="F27" s="583"/>
    </row>
    <row r="28" spans="1:15" x14ac:dyDescent="0.25">
      <c r="B28" s="583"/>
      <c r="C28" s="583"/>
      <c r="D28" s="583"/>
      <c r="E28" s="583"/>
      <c r="F28" s="583"/>
    </row>
  </sheetData>
  <sheetProtection insertRows="0"/>
  <mergeCells count="17">
    <mergeCell ref="B15:O15"/>
    <mergeCell ref="C4:E4"/>
    <mergeCell ref="H4:J4"/>
    <mergeCell ref="A6:D6"/>
    <mergeCell ref="B11:O11"/>
    <mergeCell ref="B12:O12"/>
    <mergeCell ref="B14:O14"/>
    <mergeCell ref="B23:O23"/>
    <mergeCell ref="B24:O24"/>
    <mergeCell ref="B25:O25"/>
    <mergeCell ref="B26:O26"/>
    <mergeCell ref="B17:O17"/>
    <mergeCell ref="B18:O18"/>
    <mergeCell ref="B19:O19"/>
    <mergeCell ref="B20:O20"/>
    <mergeCell ref="B21:O21"/>
    <mergeCell ref="B22:O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FAF95293CBDA44870EB6D84FB6AB4D" ma:contentTypeVersion="1" ma:contentTypeDescription="Create a new document." ma:contentTypeScope="" ma:versionID="eef0dbf9c700f29398e99df94ee5a5c7">
  <xsd:schema xmlns:xsd="http://www.w3.org/2001/XMLSchema" xmlns:xs="http://www.w3.org/2001/XMLSchema" xmlns:p="http://schemas.microsoft.com/office/2006/metadata/properties" targetNamespace="http://schemas.microsoft.com/office/2006/metadata/properties" ma:root="true" ma:fieldsID="d0421ac104f9c60eacca6eb81346dd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3C4B5B-9113-4060-824B-F7C1ADD25EF5}">
  <ds:schemaRef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B7F86BF0-38A7-4EED-B5C6-33EAEA64D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29A30FA-7079-4557-A694-9F37AB11BA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Page</vt:lpstr>
      <vt:lpstr>Exhibit 1-General &amp; Statistical</vt:lpstr>
      <vt:lpstr>Exhibit 2-Direct Medical</vt:lpstr>
      <vt:lpstr>Exhibit 3- Report Certification</vt:lpstr>
      <vt:lpstr>Exhibit 4-Certifiction of Funds</vt:lpstr>
      <vt:lpstr>Exhibit 5-Schedule A</vt:lpstr>
      <vt:lpstr>Exhibit 6-Schedule B</vt:lpstr>
      <vt:lpstr>Exhibit 7 Schedule C </vt:lpstr>
      <vt:lpstr>'Cover Page'!Print_Area</vt:lpstr>
      <vt:lpstr>'Exhibit 1-General &amp; Statistical'!Print_Area</vt:lpstr>
      <vt:lpstr>'Exhibit 2-Direct Medical'!Print_Area</vt:lpstr>
      <vt:lpstr>'Exhibit 4-Certifiction of Funds'!Print_Area</vt:lpstr>
      <vt:lpstr>'Exhibit 6-Schedule B'!Print_Area</vt:lpstr>
      <vt:lpstr>'Exhibit 6-Schedule B'!Print_Titles</vt:lpstr>
    </vt:vector>
  </TitlesOfParts>
  <Company>HHSC State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Brabandt</dc:creator>
  <cp:lastModifiedBy>Minton,Pamela (HHSC)</cp:lastModifiedBy>
  <cp:lastPrinted>2018-02-12T18:59:02Z</cp:lastPrinted>
  <dcterms:created xsi:type="dcterms:W3CDTF">2011-11-18T15:07:58Z</dcterms:created>
  <dcterms:modified xsi:type="dcterms:W3CDTF">2018-02-23T21:31:17Z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0x0101002AFAF95293CBDA44870EB6D84FB6AB4D</vt:lpwstr>
  </property>
</Properties>
</file>