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375" windowHeight="12540" activeTab="0"/>
  </bookViews>
  <sheets>
    <sheet name="Rates" sheetId="1" r:id="rId1"/>
    <sheet name="Minimum Minutes" sheetId="2" r:id="rId2"/>
    <sheet name="Increments" sheetId="3" r:id="rId3"/>
  </sheets>
  <definedNames>
    <definedName name="_xlnm.Print_Area" localSheetId="2">'Increments'!#REF!</definedName>
    <definedName name="_xlnm.Print_Area" localSheetId="1">'Minimum Minutes'!#REF!</definedName>
    <definedName name="_xlnm.Print_Area" localSheetId="0">'Rates'!$A$1:$Q$48</definedName>
  </definedNames>
  <calcPr fullCalcOnLoad="1"/>
</workbook>
</file>

<file path=xl/sharedStrings.xml><?xml version="1.0" encoding="utf-8"?>
<sst xmlns="http://schemas.openxmlformats.org/spreadsheetml/2006/main" count="316" uniqueCount="76">
  <si>
    <t>Stand. Direct Care Cost</t>
  </si>
  <si>
    <t>Fixed Cap.</t>
  </si>
  <si>
    <t>Dietary</t>
  </si>
  <si>
    <t>GA</t>
  </si>
  <si>
    <t>RAD</t>
  </si>
  <si>
    <t>RAC</t>
  </si>
  <si>
    <t>RAB</t>
  </si>
  <si>
    <t>RAA</t>
  </si>
  <si>
    <t>SE3</t>
  </si>
  <si>
    <t>SE2</t>
  </si>
  <si>
    <t>SE1</t>
  </si>
  <si>
    <t>SSC</t>
  </si>
  <si>
    <t>SSB</t>
  </si>
  <si>
    <t>SSA</t>
  </si>
  <si>
    <t>CC2</t>
  </si>
  <si>
    <t>CC1</t>
  </si>
  <si>
    <t>CB2</t>
  </si>
  <si>
    <t>CB1</t>
  </si>
  <si>
    <t>CA2</t>
  </si>
  <si>
    <t>CA1</t>
  </si>
  <si>
    <t>IB2</t>
  </si>
  <si>
    <t>IB1</t>
  </si>
  <si>
    <t>IA2</t>
  </si>
  <si>
    <t>IA1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</si>
  <si>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</si>
  <si>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</si>
  <si>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</si>
  <si>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</si>
  <si>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</si>
  <si>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</si>
  <si>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</si>
  <si>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</si>
  <si>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</si>
  <si>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</si>
  <si>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</si>
  <si>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</si>
  <si>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</si>
  <si>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</si>
  <si>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2010
RUG
Rates</t>
  </si>
  <si>
    <t>Enhancement Add-on***</t>
  </si>
  <si>
    <t>Vent-cont</t>
  </si>
  <si>
    <t>Vent-part</t>
  </si>
  <si>
    <t>Trach</t>
  </si>
  <si>
    <t>General and Professional Liability Add-on</t>
  </si>
  <si>
    <t>Professional Liability Only Add-on</t>
  </si>
  <si>
    <t>General Liability Only Add-on</t>
  </si>
  <si>
    <t>LVN Minute</t>
  </si>
  <si>
    <t>=</t>
  </si>
  <si>
    <t>Aide Minutes</t>
  </si>
  <si>
    <t>LVN Minutes</t>
  </si>
  <si>
    <t>RN Minutes</t>
  </si>
  <si>
    <t>*** Level 1 add-on will equal $0.39; Levels 2-3, the add-on will be the prior level's add-on plus $0.39.  Thereafter, for even numbered levels, the add-on will be the prior level's add-on plus $0.38 and for odd numbered levels, the add-on will be the prior level's add-on plus $0.39.</t>
  </si>
  <si>
    <t>Estimated 2010 Units of Service at Indicated Level</t>
  </si>
  <si>
    <t>2010 Estimated Total Enhancement Payout by Level</t>
  </si>
  <si>
    <t>2011 Estimated Total Enhancement Payout by Level</t>
  </si>
  <si>
    <t>RUG III Group</t>
  </si>
  <si>
    <t>Stand. Other
Res. Care
Cost</t>
  </si>
  <si>
    <t>Table 1.  Current Nursing Facility Payment Rates</t>
  </si>
  <si>
    <t>Enhancement Add-on</t>
  </si>
  <si>
    <t>%
Difference</t>
  </si>
  <si>
    <t>Table 3.  Current and Proposed Minimum Required LVN-Equivalent Minutes</t>
  </si>
  <si>
    <t xml:space="preserve">Current Minimum Required LVN-Equivalent Minutes </t>
  </si>
  <si>
    <t xml:space="preserve">Proposed Miinimum Required LVN-Equivalent Minutes </t>
  </si>
  <si>
    <t>% Difference</t>
  </si>
  <si>
    <t>Medicare</t>
  </si>
  <si>
    <t>Tracheotomy</t>
  </si>
  <si>
    <t>Ventilator-partial</t>
  </si>
  <si>
    <t>Ventilator-continuous</t>
  </si>
  <si>
    <t>Level</t>
  </si>
  <si>
    <t>Current Level Increment</t>
  </si>
  <si>
    <t>Proposed Level Increment</t>
  </si>
  <si>
    <t>Total</t>
  </si>
  <si>
    <t xml:space="preserve">Current Enhanced Per Diem Rate Options </t>
  </si>
  <si>
    <t xml:space="preserve">Proposed Enhanced Per Diem Rate Options </t>
  </si>
  <si>
    <t>Table 4.  Current and Proposed Nursing Facility Enhancement Level Increments</t>
  </si>
  <si>
    <t xml:space="preserve">Table 2.  Proposed Nursing Facility Payment Rates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</si>
</sst>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&quot;$&quot;#,##0.00"/>
    <numFmt numFmtId="168" formatCode="0.0%"/>
    <numFmt numFmtId="169" formatCode="0.000%"/>
    <numFmt numFmtId="170" formatCode="_(&quot;$&quot;* #,##0.0000_);_(&quot;$&quot;* \(#,##0.0000\);_(&quot;$&quot;* &quot;-&quot;??_);_(@_)"/>
    <numFmt numFmtId="171" formatCode="_(* #,##0.0_);_(* \(#,##0.0\);_(* &quot;-&quot;??_);_(@_)"/>
    <numFmt numFmtId="172" formatCode="0.0"/>
    <numFmt numFmtId="173" formatCode="0."/>
    <numFmt numFmtId="174" formatCode="0.00_)"/>
    <numFmt numFmtId="175" formatCode="&quot;$&quot;#,##0.0000"/>
    <numFmt numFmtId="176" formatCode="0.0000%"/>
    <numFmt numFmtId="177" formatCode="&quot;$&quot;#,##0.000"/>
    <numFmt numFmtId="178" formatCode="#,##0.000_);\(#,##0.000\)"/>
    <numFmt numFmtId="179" formatCode="#,##0.0000_);\(#,##0.0000\)"/>
    <numFmt numFmtId="180" formatCode="_(* #,##0_);_(* \(#,##0\);_(* &quot;-&quot;??_);_(@_)"/>
    <numFmt numFmtId="181" formatCode="&quot;$&quot;#,##0"/>
    <numFmt numFmtId="182" formatCode="_(&quot;$&quot;* #,##0.000_);_(&quot;$&quot;* \(#,##0.000\);_(&quot;$&quot;* &quot;-&quot;??_);_(@_)"/>
    <numFmt numFmtId="183" formatCode="&quot;$&quot;#,##0.0"/>
    <numFmt numFmtId="184" formatCode="_(* #,##0.0000_);_(* \(#,##0.0000\);_(* &quot;-&quot;????_);_(@_)"/>
    <numFmt numFmtId="185" formatCode="0.000000"/>
    <numFmt numFmtId="186" formatCode="0.0000000"/>
    <numFmt numFmtId="187" formatCode="&quot;$&quot;#,##0.000_);\(&quot;$&quot;#,##0.000\)"/>
    <numFmt numFmtId="188" formatCode="&quot;$&quot;#,##0.0000_);\(&quot;$&quot;#,##0.0000\)"/>
    <numFmt numFmtId="189" formatCode="_(* #,##0.000_);_(* \(#,##0.000\);_(* &quot;-&quot;???_);_(@_)"/>
    <numFmt numFmtId="190" formatCode="#,##0.0"/>
    <numFmt numFmtId="191" formatCode="#,##0.0000"/>
    <numFmt numFmtId="192" formatCode="&quot;$&quot;#,##0.0_);\(&quot;$&quot;#,##0.0\)"/>
    <numFmt numFmtId="193" formatCode="#,##0.0_);\(#,##0.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_(* #,##0.000_);_(* \(#,##0.000\);_(* &quot;-&quot;??_);_(@_)"/>
    <numFmt numFmtId="197" formatCode="_(* #,##0.0000_);_(* \(#,##0.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9">
    <font>
      <sz val="10"/>
      <name val="Arial"/>
      <family val="0"/>
    </font>
    <font>
      <b/>
      <sz val="10"/>
      <name val="Tms Rmn"/>
      <family val="0"/>
    </font>
    <font>
      <sz val="10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2" borderId="1">
      <alignment/>
      <protection/>
    </xf>
    <xf numFmtId="0" fontId="2" fillId="0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4" borderId="2" applyNumberFormat="0" applyBorder="0" applyAlignment="0" applyProtection="0"/>
    <xf numFmtId="37" fontId="6" fillId="0" borderId="0">
      <alignment/>
      <protection/>
    </xf>
    <xf numFmtId="174" fontId="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7" fontId="8" fillId="0" borderId="0" xfId="0" applyNumberFormat="1" applyFont="1" applyFill="1" applyAlignment="1">
      <alignment/>
    </xf>
    <xf numFmtId="167" fontId="8" fillId="0" borderId="0" xfId="27" applyNumberFormat="1" applyFont="1" applyFill="1" applyAlignment="1">
      <alignment/>
    </xf>
    <xf numFmtId="0" fontId="8" fillId="0" borderId="0" xfId="0" applyFont="1" applyFill="1" applyBorder="1" applyAlignment="1">
      <alignment horizontal="right" wrapText="1"/>
    </xf>
    <xf numFmtId="167" fontId="8" fillId="0" borderId="2" xfId="27" applyNumberFormat="1" applyFont="1" applyFill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right"/>
    </xf>
    <xf numFmtId="168" fontId="8" fillId="0" borderId="2" xfId="27" applyNumberFormat="1" applyFont="1" applyFill="1" applyBorder="1" applyAlignment="1">
      <alignment/>
    </xf>
    <xf numFmtId="180" fontId="8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7" fontId="8" fillId="0" borderId="0" xfId="27" applyNumberFormat="1" applyFont="1" applyFill="1" applyBorder="1" applyAlignment="1">
      <alignment/>
    </xf>
    <xf numFmtId="167" fontId="8" fillId="3" borderId="0" xfId="27" applyNumberFormat="1" applyFont="1" applyFill="1" applyBorder="1" applyAlignment="1">
      <alignment/>
    </xf>
    <xf numFmtId="168" fontId="8" fillId="0" borderId="0" xfId="27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10" fontId="8" fillId="0" borderId="1" xfId="27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Alignment="1">
      <alignment horizontal="left"/>
    </xf>
    <xf numFmtId="167" fontId="8" fillId="0" borderId="2" xfId="0" applyNumberFormat="1" applyFont="1" applyFill="1" applyBorder="1" applyAlignment="1">
      <alignment horizontal="right" wrapText="1"/>
    </xf>
    <xf numFmtId="167" fontId="8" fillId="0" borderId="2" xfId="0" applyNumberFormat="1" applyFont="1" applyFill="1" applyBorder="1" applyAlignment="1">
      <alignment wrapText="1"/>
    </xf>
    <xf numFmtId="181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/>
    </xf>
    <xf numFmtId="167" fontId="8" fillId="0" borderId="4" xfId="0" applyNumberFormat="1" applyFont="1" applyFill="1" applyBorder="1" applyAlignment="1">
      <alignment/>
    </xf>
    <xf numFmtId="167" fontId="8" fillId="0" borderId="4" xfId="27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167" fontId="8" fillId="0" borderId="3" xfId="27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68" fontId="8" fillId="0" borderId="5" xfId="27" applyNumberFormat="1" applyFont="1" applyFill="1" applyBorder="1" applyAlignment="1">
      <alignment/>
    </xf>
    <xf numFmtId="0" fontId="8" fillId="0" borderId="6" xfId="0" applyFont="1" applyFill="1" applyBorder="1" applyAlignment="1">
      <alignment horizontal="left"/>
    </xf>
    <xf numFmtId="167" fontId="8" fillId="0" borderId="7" xfId="0" applyNumberFormat="1" applyFont="1" applyFill="1" applyBorder="1" applyAlignment="1">
      <alignment/>
    </xf>
    <xf numFmtId="167" fontId="8" fillId="0" borderId="7" xfId="27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181" fontId="8" fillId="0" borderId="8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167" fontId="8" fillId="0" borderId="5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167" fontId="8" fillId="0" borderId="1" xfId="27" applyNumberFormat="1" applyFont="1" applyFill="1" applyBorder="1" applyAlignment="1">
      <alignment/>
    </xf>
    <xf numFmtId="167" fontId="8" fillId="3" borderId="6" xfId="27" applyNumberFormat="1" applyFont="1" applyFill="1" applyBorder="1" applyAlignment="1">
      <alignment/>
    </xf>
    <xf numFmtId="167" fontId="8" fillId="3" borderId="7" xfId="27" applyNumberFormat="1" applyFont="1" applyFill="1" applyBorder="1" applyAlignment="1">
      <alignment/>
    </xf>
    <xf numFmtId="167" fontId="8" fillId="3" borderId="8" xfId="27" applyNumberFormat="1" applyFont="1" applyFill="1" applyBorder="1" applyAlignment="1">
      <alignment/>
    </xf>
    <xf numFmtId="167" fontId="8" fillId="3" borderId="9" xfId="27" applyNumberFormat="1" applyFont="1" applyFill="1" applyBorder="1" applyAlignment="1">
      <alignment/>
    </xf>
    <xf numFmtId="167" fontId="8" fillId="3" borderId="10" xfId="27" applyNumberFormat="1" applyFont="1" applyFill="1" applyBorder="1" applyAlignment="1">
      <alignment/>
    </xf>
    <xf numFmtId="167" fontId="8" fillId="3" borderId="11" xfId="27" applyNumberFormat="1" applyFont="1" applyFill="1" applyBorder="1" applyAlignment="1">
      <alignment/>
    </xf>
    <xf numFmtId="167" fontId="8" fillId="3" borderId="12" xfId="27" applyNumberFormat="1" applyFont="1" applyFill="1" applyBorder="1" applyAlignment="1">
      <alignment/>
    </xf>
    <xf numFmtId="167" fontId="8" fillId="3" borderId="13" xfId="27" applyNumberFormat="1" applyFont="1" applyFill="1" applyBorder="1" applyAlignment="1">
      <alignment/>
    </xf>
    <xf numFmtId="167" fontId="8" fillId="0" borderId="5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75" fontId="8" fillId="0" borderId="2" xfId="27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</cellXfs>
  <cellStyles count="15">
    <cellStyle name="Normal" xfId="0"/>
    <cellStyle name="Comma" xfId="15"/>
    <cellStyle name="Comma [0]" xfId="16"/>
    <cellStyle name="COSTREPORT" xfId="17"/>
    <cellStyle name="cr" xfId="18"/>
    <cellStyle name="Currency" xfId="19"/>
    <cellStyle name="Currency [0]" xfId="20"/>
    <cellStyle name="Followed Hyperlink" xfId="21"/>
    <cellStyle name="Grey" xfId="22"/>
    <cellStyle name="Hyperlink" xfId="23"/>
    <cellStyle name="Input [yellow]" xfId="24"/>
    <cellStyle name="no dec" xfId="25"/>
    <cellStyle name="Normal - Style1" xfId="26"/>
    <cellStyle name="Percent" xfId="27"/>
    <cellStyle name="Percent [2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5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8.7109375" style="4" customWidth="1"/>
    <col min="2" max="2" width="8.7109375" style="5" customWidth="1"/>
    <col min="3" max="3" width="10.7109375" style="5" customWidth="1"/>
    <col min="4" max="4" width="6.7109375" style="5" customWidth="1"/>
    <col min="5" max="6" width="8.7109375" style="5" customWidth="1"/>
    <col min="7" max="7" width="8.7109375" style="3" customWidth="1"/>
    <col min="8" max="8" width="2.7109375" style="3" customWidth="1"/>
    <col min="9" max="9" width="8.7109375" style="4" customWidth="1"/>
    <col min="10" max="10" width="8.7109375" style="3" customWidth="1"/>
    <col min="11" max="11" width="10.7109375" style="3" customWidth="1"/>
    <col min="12" max="12" width="6.7109375" style="3" customWidth="1"/>
    <col min="13" max="15" width="8.7109375" style="3" customWidth="1"/>
    <col min="16" max="16" width="2.7109375" style="3" customWidth="1"/>
    <col min="17" max="17" width="8.7109375" style="3" customWidth="1"/>
    <col min="18" max="16384" width="9.140625" style="3" customWidth="1"/>
  </cols>
  <sheetData>
    <row r="1" spans="1:9" ht="12.75" customHeight="1">
      <c r="A1" s="4" t="s">
        <v>57</v>
      </c>
      <c r="I1" s="4" t="s">
        <v>75</v>
      </c>
    </row>
    <row r="2" spans="1:17" s="2" customFormat="1" ht="38.25" customHeight="1">
      <c r="A2" s="12" t="s">
        <v>55</v>
      </c>
      <c r="B2" s="1" t="s">
        <v>0</v>
      </c>
      <c r="C2" s="1" t="s">
        <v>56</v>
      </c>
      <c r="D2" s="1" t="s">
        <v>1</v>
      </c>
      <c r="E2" s="1" t="s">
        <v>2</v>
      </c>
      <c r="F2" s="1" t="s">
        <v>3</v>
      </c>
      <c r="G2" s="1" t="s">
        <v>38</v>
      </c>
      <c r="I2" s="12" t="s">
        <v>55</v>
      </c>
      <c r="J2" s="1" t="s">
        <v>0</v>
      </c>
      <c r="K2" s="1" t="s">
        <v>56</v>
      </c>
      <c r="L2" s="1" t="s">
        <v>1</v>
      </c>
      <c r="M2" s="1" t="s">
        <v>2</v>
      </c>
      <c r="N2" s="1" t="s">
        <v>3</v>
      </c>
      <c r="O2" s="1" t="s">
        <v>38</v>
      </c>
      <c r="P2" s="8"/>
      <c r="Q2" s="1" t="s">
        <v>59</v>
      </c>
    </row>
    <row r="3" spans="1:17" ht="12">
      <c r="A3" s="13" t="s">
        <v>4</v>
      </c>
      <c r="B3" s="11">
        <v>106.86</v>
      </c>
      <c r="C3" s="11">
        <v>35.78</v>
      </c>
      <c r="D3" s="11">
        <v>6.64</v>
      </c>
      <c r="E3" s="11">
        <v>12.28</v>
      </c>
      <c r="F3" s="11">
        <v>26.5</v>
      </c>
      <c r="G3" s="11">
        <v>188.06</v>
      </c>
      <c r="I3" s="13" t="s">
        <v>4</v>
      </c>
      <c r="J3" s="9">
        <f>ROUND(B3-(B3*0.01),2)</f>
        <v>105.79</v>
      </c>
      <c r="K3" s="9">
        <f aca="true" t="shared" si="0" ref="K3:K36">ROUND(C3-(C3*0.01),2)</f>
        <v>35.42</v>
      </c>
      <c r="L3" s="9">
        <f aca="true" t="shared" si="1" ref="L3:L36">ROUND(D3-(D3*0.01),2)</f>
        <v>6.57</v>
      </c>
      <c r="M3" s="9">
        <f aca="true" t="shared" si="2" ref="M3:M36">ROUND(E3-(E3*0.01),2)</f>
        <v>12.16</v>
      </c>
      <c r="N3" s="9">
        <f aca="true" t="shared" si="3" ref="N3:N36">ROUND(F3-(F3*0.01),2)</f>
        <v>26.24</v>
      </c>
      <c r="O3" s="10">
        <f>SUM(J3:N3)</f>
        <v>186.18</v>
      </c>
      <c r="P3" s="6"/>
      <c r="Q3" s="17">
        <f>O3/G3-1</f>
        <v>-0.009996809528873718</v>
      </c>
    </row>
    <row r="4" spans="1:17" ht="12">
      <c r="A4" s="13" t="s">
        <v>5</v>
      </c>
      <c r="B4" s="11">
        <v>90.42</v>
      </c>
      <c r="C4" s="11">
        <v>30.27</v>
      </c>
      <c r="D4" s="11">
        <v>6.64</v>
      </c>
      <c r="E4" s="11">
        <v>12.28</v>
      </c>
      <c r="F4" s="11">
        <v>26.5</v>
      </c>
      <c r="G4" s="11">
        <v>166.11</v>
      </c>
      <c r="I4" s="13" t="s">
        <v>5</v>
      </c>
      <c r="J4" s="9">
        <f aca="true" t="shared" si="4" ref="J4:J36">ROUND(B4-(B4*0.01),2)</f>
        <v>89.52</v>
      </c>
      <c r="K4" s="9">
        <f t="shared" si="0"/>
        <v>29.97</v>
      </c>
      <c r="L4" s="9">
        <f t="shared" si="1"/>
        <v>6.57</v>
      </c>
      <c r="M4" s="9">
        <f t="shared" si="2"/>
        <v>12.16</v>
      </c>
      <c r="N4" s="9">
        <f t="shared" si="3"/>
        <v>26.24</v>
      </c>
      <c r="O4" s="10">
        <f aca="true" t="shared" si="5" ref="O4:O36">SUM(J4:N4)</f>
        <v>164.46</v>
      </c>
      <c r="P4" s="6"/>
      <c r="Q4" s="17">
        <f aca="true" t="shared" si="6" ref="Q4:Q45">O4/G4-1</f>
        <v>-0.009933176810547284</v>
      </c>
    </row>
    <row r="5" spans="1:17" ht="12">
      <c r="A5" s="13" t="s">
        <v>6</v>
      </c>
      <c r="B5" s="11">
        <v>82.85</v>
      </c>
      <c r="C5" s="11">
        <v>27.74</v>
      </c>
      <c r="D5" s="11">
        <v>6.64</v>
      </c>
      <c r="E5" s="11">
        <v>12.28</v>
      </c>
      <c r="F5" s="11">
        <v>26.5</v>
      </c>
      <c r="G5" s="11">
        <v>156.01</v>
      </c>
      <c r="I5" s="13" t="s">
        <v>6</v>
      </c>
      <c r="J5" s="9">
        <f t="shared" si="4"/>
        <v>82.02</v>
      </c>
      <c r="K5" s="9">
        <f t="shared" si="0"/>
        <v>27.46</v>
      </c>
      <c r="L5" s="9">
        <f t="shared" si="1"/>
        <v>6.57</v>
      </c>
      <c r="M5" s="9">
        <f t="shared" si="2"/>
        <v>12.16</v>
      </c>
      <c r="N5" s="9">
        <f t="shared" si="3"/>
        <v>26.24</v>
      </c>
      <c r="O5" s="10">
        <f t="shared" si="5"/>
        <v>154.45</v>
      </c>
      <c r="P5" s="6"/>
      <c r="Q5" s="17">
        <f t="shared" si="6"/>
        <v>-0.009999359015447795</v>
      </c>
    </row>
    <row r="6" spans="1:17" ht="12">
      <c r="A6" s="13" t="s">
        <v>7</v>
      </c>
      <c r="B6" s="11">
        <v>68.76</v>
      </c>
      <c r="C6" s="11">
        <v>23.02</v>
      </c>
      <c r="D6" s="11">
        <v>6.64</v>
      </c>
      <c r="E6" s="11">
        <v>12.28</v>
      </c>
      <c r="F6" s="11">
        <v>26.5</v>
      </c>
      <c r="G6" s="11">
        <v>137.2</v>
      </c>
      <c r="I6" s="13" t="s">
        <v>7</v>
      </c>
      <c r="J6" s="9">
        <f t="shared" si="4"/>
        <v>68.07</v>
      </c>
      <c r="K6" s="9">
        <f t="shared" si="0"/>
        <v>22.79</v>
      </c>
      <c r="L6" s="9">
        <f t="shared" si="1"/>
        <v>6.57</v>
      </c>
      <c r="M6" s="9">
        <f t="shared" si="2"/>
        <v>12.16</v>
      </c>
      <c r="N6" s="9">
        <f t="shared" si="3"/>
        <v>26.24</v>
      </c>
      <c r="O6" s="10">
        <f t="shared" si="5"/>
        <v>135.82999999999998</v>
      </c>
      <c r="P6" s="6"/>
      <c r="Q6" s="17">
        <f t="shared" si="6"/>
        <v>-0.00998542274052483</v>
      </c>
    </row>
    <row r="7" spans="1:17" ht="12">
      <c r="A7" s="13" t="s">
        <v>8</v>
      </c>
      <c r="B7" s="11">
        <v>134.24</v>
      </c>
      <c r="C7" s="11">
        <v>44.94</v>
      </c>
      <c r="D7" s="11">
        <v>6.64</v>
      </c>
      <c r="E7" s="11">
        <v>12.28</v>
      </c>
      <c r="F7" s="11">
        <v>26.5</v>
      </c>
      <c r="G7" s="11">
        <v>224.6</v>
      </c>
      <c r="I7" s="13" t="s">
        <v>8</v>
      </c>
      <c r="J7" s="9">
        <f t="shared" si="4"/>
        <v>132.9</v>
      </c>
      <c r="K7" s="9">
        <f t="shared" si="0"/>
        <v>44.49</v>
      </c>
      <c r="L7" s="9">
        <f t="shared" si="1"/>
        <v>6.57</v>
      </c>
      <c r="M7" s="9">
        <f t="shared" si="2"/>
        <v>12.16</v>
      </c>
      <c r="N7" s="9">
        <f t="shared" si="3"/>
        <v>26.24</v>
      </c>
      <c r="O7" s="10">
        <f t="shared" si="5"/>
        <v>222.36</v>
      </c>
      <c r="P7" s="6"/>
      <c r="Q7" s="17">
        <f t="shared" si="6"/>
        <v>-0.009973285841495927</v>
      </c>
    </row>
    <row r="8" spans="1:17" ht="12">
      <c r="A8" s="13" t="s">
        <v>9</v>
      </c>
      <c r="B8" s="11">
        <v>108.83</v>
      </c>
      <c r="C8" s="11">
        <v>36.44</v>
      </c>
      <c r="D8" s="11">
        <v>6.64</v>
      </c>
      <c r="E8" s="11">
        <v>12.28</v>
      </c>
      <c r="F8" s="11">
        <v>26.5</v>
      </c>
      <c r="G8" s="11">
        <v>190.69</v>
      </c>
      <c r="I8" s="13" t="s">
        <v>9</v>
      </c>
      <c r="J8" s="9">
        <f t="shared" si="4"/>
        <v>107.74</v>
      </c>
      <c r="K8" s="9">
        <f t="shared" si="0"/>
        <v>36.08</v>
      </c>
      <c r="L8" s="9">
        <f t="shared" si="1"/>
        <v>6.57</v>
      </c>
      <c r="M8" s="9">
        <f t="shared" si="2"/>
        <v>12.16</v>
      </c>
      <c r="N8" s="9">
        <f t="shared" si="3"/>
        <v>26.24</v>
      </c>
      <c r="O8" s="10">
        <f t="shared" si="5"/>
        <v>188.79</v>
      </c>
      <c r="P8" s="6"/>
      <c r="Q8" s="17">
        <f t="shared" si="6"/>
        <v>-0.009963815616970018</v>
      </c>
    </row>
    <row r="9" spans="1:17" ht="12">
      <c r="A9" s="13" t="s">
        <v>10</v>
      </c>
      <c r="B9" s="11">
        <v>90.02</v>
      </c>
      <c r="C9" s="11">
        <v>30.14</v>
      </c>
      <c r="D9" s="11">
        <v>6.64</v>
      </c>
      <c r="E9" s="11">
        <v>12.28</v>
      </c>
      <c r="F9" s="11">
        <v>26.5</v>
      </c>
      <c r="G9" s="11">
        <v>165.58</v>
      </c>
      <c r="I9" s="13" t="s">
        <v>10</v>
      </c>
      <c r="J9" s="9">
        <f t="shared" si="4"/>
        <v>89.12</v>
      </c>
      <c r="K9" s="9">
        <f t="shared" si="0"/>
        <v>29.84</v>
      </c>
      <c r="L9" s="9">
        <f t="shared" si="1"/>
        <v>6.57</v>
      </c>
      <c r="M9" s="9">
        <f t="shared" si="2"/>
        <v>12.16</v>
      </c>
      <c r="N9" s="9">
        <f t="shared" si="3"/>
        <v>26.24</v>
      </c>
      <c r="O9" s="10">
        <f t="shared" si="5"/>
        <v>163.93</v>
      </c>
      <c r="P9" s="6"/>
      <c r="Q9" s="17">
        <f t="shared" si="6"/>
        <v>-0.009964971614929374</v>
      </c>
    </row>
    <row r="10" spans="1:17" ht="12">
      <c r="A10" s="13" t="s">
        <v>11</v>
      </c>
      <c r="B10" s="11">
        <v>87.12</v>
      </c>
      <c r="C10" s="11">
        <v>29.17</v>
      </c>
      <c r="D10" s="11">
        <v>6.64</v>
      </c>
      <c r="E10" s="11">
        <v>12.28</v>
      </c>
      <c r="F10" s="11">
        <v>26.5</v>
      </c>
      <c r="G10" s="11">
        <v>161.71</v>
      </c>
      <c r="I10" s="13" t="s">
        <v>11</v>
      </c>
      <c r="J10" s="9">
        <f t="shared" si="4"/>
        <v>86.25</v>
      </c>
      <c r="K10" s="9">
        <f t="shared" si="0"/>
        <v>28.88</v>
      </c>
      <c r="L10" s="9">
        <f t="shared" si="1"/>
        <v>6.57</v>
      </c>
      <c r="M10" s="9">
        <f t="shared" si="2"/>
        <v>12.16</v>
      </c>
      <c r="N10" s="9">
        <f t="shared" si="3"/>
        <v>26.24</v>
      </c>
      <c r="O10" s="10">
        <f t="shared" si="5"/>
        <v>160.1</v>
      </c>
      <c r="P10" s="6"/>
      <c r="Q10" s="17">
        <f t="shared" si="6"/>
        <v>-0.009956094242780322</v>
      </c>
    </row>
    <row r="11" spans="1:17" ht="12">
      <c r="A11" s="13" t="s">
        <v>12</v>
      </c>
      <c r="B11" s="11">
        <v>80.51</v>
      </c>
      <c r="C11" s="11">
        <v>26.95</v>
      </c>
      <c r="D11" s="11">
        <v>6.64</v>
      </c>
      <c r="E11" s="11">
        <v>12.28</v>
      </c>
      <c r="F11" s="11">
        <v>26.5</v>
      </c>
      <c r="G11" s="11">
        <v>152.88</v>
      </c>
      <c r="I11" s="13" t="s">
        <v>12</v>
      </c>
      <c r="J11" s="9">
        <f t="shared" si="4"/>
        <v>79.7</v>
      </c>
      <c r="K11" s="9">
        <f t="shared" si="0"/>
        <v>26.68</v>
      </c>
      <c r="L11" s="9">
        <f t="shared" si="1"/>
        <v>6.57</v>
      </c>
      <c r="M11" s="9">
        <f t="shared" si="2"/>
        <v>12.16</v>
      </c>
      <c r="N11" s="9">
        <f t="shared" si="3"/>
        <v>26.24</v>
      </c>
      <c r="O11" s="10">
        <f t="shared" si="5"/>
        <v>151.35</v>
      </c>
      <c r="P11" s="6"/>
      <c r="Q11" s="17">
        <f t="shared" si="6"/>
        <v>-0.010007849293563575</v>
      </c>
    </row>
    <row r="12" spans="1:17" ht="12">
      <c r="A12" s="13" t="s">
        <v>13</v>
      </c>
      <c r="B12" s="11">
        <v>80.25</v>
      </c>
      <c r="C12" s="11">
        <v>26.87</v>
      </c>
      <c r="D12" s="11">
        <v>6.64</v>
      </c>
      <c r="E12" s="11">
        <v>12.28</v>
      </c>
      <c r="F12" s="11">
        <v>26.5</v>
      </c>
      <c r="G12" s="11">
        <v>152.54</v>
      </c>
      <c r="I12" s="13" t="s">
        <v>13</v>
      </c>
      <c r="J12" s="9">
        <f t="shared" si="4"/>
        <v>79.45</v>
      </c>
      <c r="K12" s="9">
        <f t="shared" si="0"/>
        <v>26.6</v>
      </c>
      <c r="L12" s="9">
        <f t="shared" si="1"/>
        <v>6.57</v>
      </c>
      <c r="M12" s="9">
        <f t="shared" si="2"/>
        <v>12.16</v>
      </c>
      <c r="N12" s="9">
        <f t="shared" si="3"/>
        <v>26.24</v>
      </c>
      <c r="O12" s="10">
        <f t="shared" si="5"/>
        <v>151.02</v>
      </c>
      <c r="P12" s="6"/>
      <c r="Q12" s="17">
        <f t="shared" si="6"/>
        <v>-0.009964599449324596</v>
      </c>
    </row>
    <row r="13" spans="1:17" ht="12">
      <c r="A13" s="13" t="s">
        <v>14</v>
      </c>
      <c r="B13" s="11">
        <v>64.93</v>
      </c>
      <c r="C13" s="11">
        <v>21.74</v>
      </c>
      <c r="D13" s="11">
        <v>6.64</v>
      </c>
      <c r="E13" s="11">
        <v>12.28</v>
      </c>
      <c r="F13" s="11">
        <v>26.5</v>
      </c>
      <c r="G13" s="11">
        <v>132.09</v>
      </c>
      <c r="I13" s="13" t="s">
        <v>14</v>
      </c>
      <c r="J13" s="9">
        <f t="shared" si="4"/>
        <v>64.28</v>
      </c>
      <c r="K13" s="9">
        <f t="shared" si="0"/>
        <v>21.52</v>
      </c>
      <c r="L13" s="9">
        <f t="shared" si="1"/>
        <v>6.57</v>
      </c>
      <c r="M13" s="9">
        <f t="shared" si="2"/>
        <v>12.16</v>
      </c>
      <c r="N13" s="9">
        <f t="shared" si="3"/>
        <v>26.24</v>
      </c>
      <c r="O13" s="10">
        <f t="shared" si="5"/>
        <v>130.77</v>
      </c>
      <c r="P13" s="6"/>
      <c r="Q13" s="17">
        <f t="shared" si="6"/>
        <v>-0.009993186463774673</v>
      </c>
    </row>
    <row r="14" spans="1:17" ht="12">
      <c r="A14" s="13" t="s">
        <v>15</v>
      </c>
      <c r="B14" s="11">
        <v>59.71</v>
      </c>
      <c r="C14" s="11">
        <v>19.99</v>
      </c>
      <c r="D14" s="11">
        <v>6.64</v>
      </c>
      <c r="E14" s="11">
        <v>12.28</v>
      </c>
      <c r="F14" s="11">
        <v>26.5</v>
      </c>
      <c r="G14" s="11">
        <v>125.12</v>
      </c>
      <c r="I14" s="13" t="s">
        <v>15</v>
      </c>
      <c r="J14" s="9">
        <f t="shared" si="4"/>
        <v>59.11</v>
      </c>
      <c r="K14" s="9">
        <f t="shared" si="0"/>
        <v>19.79</v>
      </c>
      <c r="L14" s="9">
        <f t="shared" si="1"/>
        <v>6.57</v>
      </c>
      <c r="M14" s="9">
        <f t="shared" si="2"/>
        <v>12.16</v>
      </c>
      <c r="N14" s="9">
        <f t="shared" si="3"/>
        <v>26.24</v>
      </c>
      <c r="O14" s="10">
        <f t="shared" si="5"/>
        <v>123.86999999999999</v>
      </c>
      <c r="P14" s="6"/>
      <c r="Q14" s="17">
        <f t="shared" si="6"/>
        <v>-0.00999040920716121</v>
      </c>
    </row>
    <row r="15" spans="1:17" ht="12">
      <c r="A15" s="13" t="s">
        <v>16</v>
      </c>
      <c r="B15" s="11">
        <v>56.75</v>
      </c>
      <c r="C15" s="11">
        <v>19</v>
      </c>
      <c r="D15" s="11">
        <v>6.64</v>
      </c>
      <c r="E15" s="11">
        <v>12.28</v>
      </c>
      <c r="F15" s="11">
        <v>26.5</v>
      </c>
      <c r="G15" s="11">
        <v>121.17</v>
      </c>
      <c r="I15" s="13" t="s">
        <v>16</v>
      </c>
      <c r="J15" s="9">
        <f t="shared" si="4"/>
        <v>56.18</v>
      </c>
      <c r="K15" s="9">
        <f t="shared" si="0"/>
        <v>18.81</v>
      </c>
      <c r="L15" s="9">
        <f t="shared" si="1"/>
        <v>6.57</v>
      </c>
      <c r="M15" s="9">
        <f t="shared" si="2"/>
        <v>12.16</v>
      </c>
      <c r="N15" s="9">
        <f t="shared" si="3"/>
        <v>26.24</v>
      </c>
      <c r="O15" s="10">
        <f t="shared" si="5"/>
        <v>119.96</v>
      </c>
      <c r="P15" s="6"/>
      <c r="Q15" s="17">
        <f t="shared" si="6"/>
        <v>-0.009985970124618326</v>
      </c>
    </row>
    <row r="16" spans="1:17" ht="12">
      <c r="A16" s="13" t="s">
        <v>17</v>
      </c>
      <c r="B16" s="11">
        <v>52.65</v>
      </c>
      <c r="C16" s="11">
        <v>17.63</v>
      </c>
      <c r="D16" s="11">
        <v>6.64</v>
      </c>
      <c r="E16" s="11">
        <v>12.28</v>
      </c>
      <c r="F16" s="11">
        <v>26.5</v>
      </c>
      <c r="G16" s="11">
        <v>115.7</v>
      </c>
      <c r="I16" s="13" t="s">
        <v>17</v>
      </c>
      <c r="J16" s="9">
        <f t="shared" si="4"/>
        <v>52.12</v>
      </c>
      <c r="K16" s="9">
        <f t="shared" si="0"/>
        <v>17.45</v>
      </c>
      <c r="L16" s="9">
        <f t="shared" si="1"/>
        <v>6.57</v>
      </c>
      <c r="M16" s="9">
        <f t="shared" si="2"/>
        <v>12.16</v>
      </c>
      <c r="N16" s="9">
        <f t="shared" si="3"/>
        <v>26.24</v>
      </c>
      <c r="O16" s="10">
        <f t="shared" si="5"/>
        <v>114.53999999999998</v>
      </c>
      <c r="P16" s="6"/>
      <c r="Q16" s="17">
        <f t="shared" si="6"/>
        <v>-0.010025929127052913</v>
      </c>
    </row>
    <row r="17" spans="1:17" ht="12">
      <c r="A17" s="13" t="s">
        <v>18</v>
      </c>
      <c r="B17" s="11">
        <v>48.26</v>
      </c>
      <c r="C17" s="11">
        <v>16.16</v>
      </c>
      <c r="D17" s="11">
        <v>6.64</v>
      </c>
      <c r="E17" s="11">
        <v>12.28</v>
      </c>
      <c r="F17" s="11">
        <v>26.5</v>
      </c>
      <c r="G17" s="11">
        <v>109.84</v>
      </c>
      <c r="I17" s="13" t="s">
        <v>18</v>
      </c>
      <c r="J17" s="9">
        <f t="shared" si="4"/>
        <v>47.78</v>
      </c>
      <c r="K17" s="9">
        <f t="shared" si="0"/>
        <v>16</v>
      </c>
      <c r="L17" s="9">
        <f t="shared" si="1"/>
        <v>6.57</v>
      </c>
      <c r="M17" s="9">
        <f t="shared" si="2"/>
        <v>12.16</v>
      </c>
      <c r="N17" s="9">
        <f t="shared" si="3"/>
        <v>26.24</v>
      </c>
      <c r="O17" s="10">
        <f t="shared" si="5"/>
        <v>108.74999999999999</v>
      </c>
      <c r="P17" s="6"/>
      <c r="Q17" s="17">
        <f t="shared" si="6"/>
        <v>-0.00992352512745831</v>
      </c>
    </row>
    <row r="18" spans="1:17" ht="12">
      <c r="A18" s="13" t="s">
        <v>19</v>
      </c>
      <c r="B18" s="11">
        <v>43.33</v>
      </c>
      <c r="C18" s="11">
        <v>14.51</v>
      </c>
      <c r="D18" s="11">
        <v>6.64</v>
      </c>
      <c r="E18" s="11">
        <v>12.28</v>
      </c>
      <c r="F18" s="11">
        <v>26.5</v>
      </c>
      <c r="G18" s="11">
        <v>103.26</v>
      </c>
      <c r="I18" s="13" t="s">
        <v>19</v>
      </c>
      <c r="J18" s="9">
        <f t="shared" si="4"/>
        <v>42.9</v>
      </c>
      <c r="K18" s="9">
        <f t="shared" si="0"/>
        <v>14.36</v>
      </c>
      <c r="L18" s="9">
        <f t="shared" si="1"/>
        <v>6.57</v>
      </c>
      <c r="M18" s="9">
        <f t="shared" si="2"/>
        <v>12.16</v>
      </c>
      <c r="N18" s="9">
        <f t="shared" si="3"/>
        <v>26.24</v>
      </c>
      <c r="O18" s="10">
        <f t="shared" si="5"/>
        <v>102.22999999999999</v>
      </c>
      <c r="P18" s="6"/>
      <c r="Q18" s="17">
        <f t="shared" si="6"/>
        <v>-0.009974820840596754</v>
      </c>
    </row>
    <row r="19" spans="1:17" ht="12">
      <c r="A19" s="13" t="s">
        <v>20</v>
      </c>
      <c r="B19" s="11">
        <v>48.39</v>
      </c>
      <c r="C19" s="11">
        <v>16.2</v>
      </c>
      <c r="D19" s="11">
        <v>6.64</v>
      </c>
      <c r="E19" s="11">
        <v>12.28</v>
      </c>
      <c r="F19" s="11">
        <v>26.5</v>
      </c>
      <c r="G19" s="11">
        <v>110.01</v>
      </c>
      <c r="I19" s="13" t="s">
        <v>20</v>
      </c>
      <c r="J19" s="9">
        <f t="shared" si="4"/>
        <v>47.91</v>
      </c>
      <c r="K19" s="9">
        <f t="shared" si="0"/>
        <v>16.04</v>
      </c>
      <c r="L19" s="9">
        <f t="shared" si="1"/>
        <v>6.57</v>
      </c>
      <c r="M19" s="9">
        <f t="shared" si="2"/>
        <v>12.16</v>
      </c>
      <c r="N19" s="9">
        <f t="shared" si="3"/>
        <v>26.24</v>
      </c>
      <c r="O19" s="10">
        <f t="shared" si="5"/>
        <v>108.91999999999999</v>
      </c>
      <c r="P19" s="6"/>
      <c r="Q19" s="17">
        <f t="shared" si="6"/>
        <v>-0.009908190164530706</v>
      </c>
    </row>
    <row r="20" spans="1:17" ht="12">
      <c r="A20" s="13" t="s">
        <v>21</v>
      </c>
      <c r="B20" s="11">
        <v>42.81</v>
      </c>
      <c r="C20" s="11">
        <v>14.33</v>
      </c>
      <c r="D20" s="11">
        <v>6.64</v>
      </c>
      <c r="E20" s="11">
        <v>12.28</v>
      </c>
      <c r="F20" s="11">
        <v>26.5</v>
      </c>
      <c r="G20" s="11">
        <v>102.56</v>
      </c>
      <c r="I20" s="13" t="s">
        <v>21</v>
      </c>
      <c r="J20" s="9">
        <f t="shared" si="4"/>
        <v>42.38</v>
      </c>
      <c r="K20" s="9">
        <f t="shared" si="0"/>
        <v>14.19</v>
      </c>
      <c r="L20" s="9">
        <f t="shared" si="1"/>
        <v>6.57</v>
      </c>
      <c r="M20" s="9">
        <f t="shared" si="2"/>
        <v>12.16</v>
      </c>
      <c r="N20" s="9">
        <f t="shared" si="3"/>
        <v>26.24</v>
      </c>
      <c r="O20" s="10">
        <f t="shared" si="5"/>
        <v>101.53999999999999</v>
      </c>
      <c r="P20" s="6"/>
      <c r="Q20" s="17">
        <f t="shared" si="6"/>
        <v>-0.009945397815912749</v>
      </c>
    </row>
    <row r="21" spans="1:17" ht="12">
      <c r="A21" s="13" t="s">
        <v>22</v>
      </c>
      <c r="B21" s="11">
        <v>36.14</v>
      </c>
      <c r="C21" s="11">
        <v>12.1</v>
      </c>
      <c r="D21" s="11">
        <v>6.64</v>
      </c>
      <c r="E21" s="11">
        <v>12.28</v>
      </c>
      <c r="F21" s="11">
        <v>26.5</v>
      </c>
      <c r="G21" s="11">
        <v>93.66</v>
      </c>
      <c r="I21" s="13" t="s">
        <v>22</v>
      </c>
      <c r="J21" s="9">
        <f t="shared" si="4"/>
        <v>35.78</v>
      </c>
      <c r="K21" s="9">
        <f t="shared" si="0"/>
        <v>11.98</v>
      </c>
      <c r="L21" s="9">
        <f t="shared" si="1"/>
        <v>6.57</v>
      </c>
      <c r="M21" s="9">
        <f t="shared" si="2"/>
        <v>12.16</v>
      </c>
      <c r="N21" s="9">
        <f t="shared" si="3"/>
        <v>26.24</v>
      </c>
      <c r="O21" s="10">
        <f t="shared" si="5"/>
        <v>92.73</v>
      </c>
      <c r="P21" s="6"/>
      <c r="Q21" s="17">
        <f t="shared" si="6"/>
        <v>-0.00992953235105698</v>
      </c>
    </row>
    <row r="22" spans="1:17" ht="12">
      <c r="A22" s="13" t="s">
        <v>23</v>
      </c>
      <c r="B22" s="11">
        <v>32.52</v>
      </c>
      <c r="C22" s="11">
        <v>10.89</v>
      </c>
      <c r="D22" s="11">
        <v>6.64</v>
      </c>
      <c r="E22" s="11">
        <v>12.28</v>
      </c>
      <c r="F22" s="11">
        <v>26.5</v>
      </c>
      <c r="G22" s="11">
        <v>88.83</v>
      </c>
      <c r="I22" s="13" t="s">
        <v>23</v>
      </c>
      <c r="J22" s="9">
        <f t="shared" si="4"/>
        <v>32.19</v>
      </c>
      <c r="K22" s="9">
        <f t="shared" si="0"/>
        <v>10.78</v>
      </c>
      <c r="L22" s="9">
        <f t="shared" si="1"/>
        <v>6.57</v>
      </c>
      <c r="M22" s="9">
        <f t="shared" si="2"/>
        <v>12.16</v>
      </c>
      <c r="N22" s="9">
        <f t="shared" si="3"/>
        <v>26.24</v>
      </c>
      <c r="O22" s="10">
        <f t="shared" si="5"/>
        <v>87.94</v>
      </c>
      <c r="P22" s="6"/>
      <c r="Q22" s="17">
        <f t="shared" si="6"/>
        <v>-0.010019137678712209</v>
      </c>
    </row>
    <row r="23" spans="1:17" ht="12">
      <c r="A23" s="13" t="s">
        <v>24</v>
      </c>
      <c r="B23" s="11">
        <v>46.9</v>
      </c>
      <c r="C23" s="11">
        <v>15.7</v>
      </c>
      <c r="D23" s="11">
        <v>6.64</v>
      </c>
      <c r="E23" s="11">
        <v>12.28</v>
      </c>
      <c r="F23" s="11">
        <v>26.5</v>
      </c>
      <c r="G23" s="11">
        <v>108.02</v>
      </c>
      <c r="I23" s="13" t="s">
        <v>24</v>
      </c>
      <c r="J23" s="9">
        <f t="shared" si="4"/>
        <v>46.43</v>
      </c>
      <c r="K23" s="9">
        <f t="shared" si="0"/>
        <v>15.54</v>
      </c>
      <c r="L23" s="9">
        <f t="shared" si="1"/>
        <v>6.57</v>
      </c>
      <c r="M23" s="9">
        <f t="shared" si="2"/>
        <v>12.16</v>
      </c>
      <c r="N23" s="9">
        <f t="shared" si="3"/>
        <v>26.24</v>
      </c>
      <c r="O23" s="10">
        <f t="shared" si="5"/>
        <v>106.93999999999998</v>
      </c>
      <c r="P23" s="6"/>
      <c r="Q23" s="17">
        <f t="shared" si="6"/>
        <v>-0.00999814849102032</v>
      </c>
    </row>
    <row r="24" spans="1:17" ht="12">
      <c r="A24" s="13" t="s">
        <v>25</v>
      </c>
      <c r="B24" s="11">
        <v>39.21</v>
      </c>
      <c r="C24" s="11">
        <v>13.13</v>
      </c>
      <c r="D24" s="11">
        <v>6.64</v>
      </c>
      <c r="E24" s="11">
        <v>12.28</v>
      </c>
      <c r="F24" s="11">
        <v>26.5</v>
      </c>
      <c r="G24" s="11">
        <v>97.76</v>
      </c>
      <c r="I24" s="13" t="s">
        <v>25</v>
      </c>
      <c r="J24" s="9">
        <f t="shared" si="4"/>
        <v>38.82</v>
      </c>
      <c r="K24" s="9">
        <f t="shared" si="0"/>
        <v>13</v>
      </c>
      <c r="L24" s="9">
        <f t="shared" si="1"/>
        <v>6.57</v>
      </c>
      <c r="M24" s="9">
        <f t="shared" si="2"/>
        <v>12.16</v>
      </c>
      <c r="N24" s="9">
        <f t="shared" si="3"/>
        <v>26.24</v>
      </c>
      <c r="O24" s="10">
        <f t="shared" si="5"/>
        <v>96.78999999999999</v>
      </c>
      <c r="P24" s="6"/>
      <c r="Q24" s="17">
        <f t="shared" si="6"/>
        <v>-0.009922258592471533</v>
      </c>
    </row>
    <row r="25" spans="1:17" ht="12">
      <c r="A25" s="13" t="s">
        <v>26</v>
      </c>
      <c r="B25" s="11">
        <v>34.82</v>
      </c>
      <c r="C25" s="11">
        <v>11.66</v>
      </c>
      <c r="D25" s="11">
        <v>6.64</v>
      </c>
      <c r="E25" s="11">
        <v>12.28</v>
      </c>
      <c r="F25" s="11">
        <v>26.5</v>
      </c>
      <c r="G25" s="11">
        <v>91.9</v>
      </c>
      <c r="I25" s="13" t="s">
        <v>26</v>
      </c>
      <c r="J25" s="9">
        <f t="shared" si="4"/>
        <v>34.47</v>
      </c>
      <c r="K25" s="9">
        <f t="shared" si="0"/>
        <v>11.54</v>
      </c>
      <c r="L25" s="9">
        <f t="shared" si="1"/>
        <v>6.57</v>
      </c>
      <c r="M25" s="9">
        <f t="shared" si="2"/>
        <v>12.16</v>
      </c>
      <c r="N25" s="9">
        <f t="shared" si="3"/>
        <v>26.24</v>
      </c>
      <c r="O25" s="10">
        <f t="shared" si="5"/>
        <v>90.97999999999999</v>
      </c>
      <c r="P25" s="6"/>
      <c r="Q25" s="17">
        <f t="shared" si="6"/>
        <v>-0.010010881392818471</v>
      </c>
    </row>
    <row r="26" spans="1:17" ht="12">
      <c r="A26" s="13" t="s">
        <v>27</v>
      </c>
      <c r="B26" s="11">
        <v>28.27</v>
      </c>
      <c r="C26" s="11">
        <v>9.47</v>
      </c>
      <c r="D26" s="11">
        <v>6.64</v>
      </c>
      <c r="E26" s="11">
        <v>12.28</v>
      </c>
      <c r="F26" s="11">
        <v>26.5</v>
      </c>
      <c r="G26" s="11">
        <v>83.16</v>
      </c>
      <c r="I26" s="13" t="s">
        <v>27</v>
      </c>
      <c r="J26" s="9">
        <f t="shared" si="4"/>
        <v>27.99</v>
      </c>
      <c r="K26" s="9">
        <f t="shared" si="0"/>
        <v>9.38</v>
      </c>
      <c r="L26" s="9">
        <f t="shared" si="1"/>
        <v>6.57</v>
      </c>
      <c r="M26" s="9">
        <f t="shared" si="2"/>
        <v>12.16</v>
      </c>
      <c r="N26" s="9">
        <f t="shared" si="3"/>
        <v>26.24</v>
      </c>
      <c r="O26" s="10">
        <f t="shared" si="5"/>
        <v>82.33999999999999</v>
      </c>
      <c r="P26" s="6"/>
      <c r="Q26" s="17">
        <f t="shared" si="6"/>
        <v>-0.009860509860509903</v>
      </c>
    </row>
    <row r="27" spans="1:17" ht="12">
      <c r="A27" s="13" t="s">
        <v>28</v>
      </c>
      <c r="B27" s="11">
        <v>53.12</v>
      </c>
      <c r="C27" s="11">
        <v>17.78</v>
      </c>
      <c r="D27" s="11">
        <v>6.64</v>
      </c>
      <c r="E27" s="11">
        <v>12.28</v>
      </c>
      <c r="F27" s="11">
        <v>26.5</v>
      </c>
      <c r="G27" s="11">
        <v>116.32</v>
      </c>
      <c r="I27" s="13" t="s">
        <v>28</v>
      </c>
      <c r="J27" s="9">
        <f t="shared" si="4"/>
        <v>52.59</v>
      </c>
      <c r="K27" s="9">
        <f t="shared" si="0"/>
        <v>17.6</v>
      </c>
      <c r="L27" s="9">
        <f t="shared" si="1"/>
        <v>6.57</v>
      </c>
      <c r="M27" s="9">
        <f t="shared" si="2"/>
        <v>12.16</v>
      </c>
      <c r="N27" s="9">
        <f t="shared" si="3"/>
        <v>26.24</v>
      </c>
      <c r="O27" s="10">
        <f t="shared" si="5"/>
        <v>115.15999999999998</v>
      </c>
      <c r="P27" s="6"/>
      <c r="Q27" s="17">
        <f t="shared" si="6"/>
        <v>-0.009972489683631403</v>
      </c>
    </row>
    <row r="28" spans="1:17" ht="12">
      <c r="A28" s="13" t="s">
        <v>29</v>
      </c>
      <c r="B28" s="11">
        <v>48.36</v>
      </c>
      <c r="C28" s="11">
        <v>16.19</v>
      </c>
      <c r="D28" s="11">
        <v>6.64</v>
      </c>
      <c r="E28" s="11">
        <v>12.28</v>
      </c>
      <c r="F28" s="11">
        <v>26.5</v>
      </c>
      <c r="G28" s="11">
        <v>109.97</v>
      </c>
      <c r="I28" s="13" t="s">
        <v>29</v>
      </c>
      <c r="J28" s="9">
        <f t="shared" si="4"/>
        <v>47.88</v>
      </c>
      <c r="K28" s="9">
        <f t="shared" si="0"/>
        <v>16.03</v>
      </c>
      <c r="L28" s="9">
        <f t="shared" si="1"/>
        <v>6.57</v>
      </c>
      <c r="M28" s="9">
        <f t="shared" si="2"/>
        <v>12.16</v>
      </c>
      <c r="N28" s="9">
        <f t="shared" si="3"/>
        <v>26.24</v>
      </c>
      <c r="O28" s="10">
        <f t="shared" si="5"/>
        <v>108.88</v>
      </c>
      <c r="P28" s="6"/>
      <c r="Q28" s="17">
        <f t="shared" si="6"/>
        <v>-0.00991179412567067</v>
      </c>
    </row>
    <row r="29" spans="1:17" ht="12">
      <c r="A29" s="13" t="s">
        <v>30</v>
      </c>
      <c r="B29" s="11">
        <v>49.52</v>
      </c>
      <c r="C29" s="11">
        <v>16.58</v>
      </c>
      <c r="D29" s="11">
        <v>6.64</v>
      </c>
      <c r="E29" s="11">
        <v>12.28</v>
      </c>
      <c r="F29" s="11">
        <v>26.5</v>
      </c>
      <c r="G29" s="11">
        <v>111.52</v>
      </c>
      <c r="I29" s="13" t="s">
        <v>30</v>
      </c>
      <c r="J29" s="9">
        <f t="shared" si="4"/>
        <v>49.02</v>
      </c>
      <c r="K29" s="9">
        <f t="shared" si="0"/>
        <v>16.41</v>
      </c>
      <c r="L29" s="9">
        <f t="shared" si="1"/>
        <v>6.57</v>
      </c>
      <c r="M29" s="9">
        <f t="shared" si="2"/>
        <v>12.16</v>
      </c>
      <c r="N29" s="9">
        <f t="shared" si="3"/>
        <v>26.24</v>
      </c>
      <c r="O29" s="10">
        <f t="shared" si="5"/>
        <v>110.39999999999999</v>
      </c>
      <c r="P29" s="6"/>
      <c r="Q29" s="17">
        <f t="shared" si="6"/>
        <v>-0.010043041606886738</v>
      </c>
    </row>
    <row r="30" spans="1:17" ht="12">
      <c r="A30" s="13" t="s">
        <v>31</v>
      </c>
      <c r="B30" s="11">
        <v>44.59</v>
      </c>
      <c r="C30" s="11">
        <v>14.93</v>
      </c>
      <c r="D30" s="11">
        <v>6.64</v>
      </c>
      <c r="E30" s="11">
        <v>12.28</v>
      </c>
      <c r="F30" s="11">
        <v>26.5</v>
      </c>
      <c r="G30" s="11">
        <v>104.94</v>
      </c>
      <c r="I30" s="13" t="s">
        <v>31</v>
      </c>
      <c r="J30" s="9">
        <f t="shared" si="4"/>
        <v>44.14</v>
      </c>
      <c r="K30" s="9">
        <f t="shared" si="0"/>
        <v>14.78</v>
      </c>
      <c r="L30" s="9">
        <f t="shared" si="1"/>
        <v>6.57</v>
      </c>
      <c r="M30" s="9">
        <f t="shared" si="2"/>
        <v>12.16</v>
      </c>
      <c r="N30" s="9">
        <f t="shared" si="3"/>
        <v>26.24</v>
      </c>
      <c r="O30" s="10">
        <f t="shared" si="5"/>
        <v>103.89</v>
      </c>
      <c r="P30" s="6"/>
      <c r="Q30" s="17">
        <f t="shared" si="6"/>
        <v>-0.010005717552887372</v>
      </c>
    </row>
    <row r="31" spans="1:17" ht="12">
      <c r="A31" s="13" t="s">
        <v>32</v>
      </c>
      <c r="B31" s="11">
        <v>42.51</v>
      </c>
      <c r="C31" s="11">
        <v>14.23</v>
      </c>
      <c r="D31" s="11">
        <v>6.64</v>
      </c>
      <c r="E31" s="11">
        <v>12.28</v>
      </c>
      <c r="F31" s="11">
        <v>26.5</v>
      </c>
      <c r="G31" s="11">
        <v>102.16</v>
      </c>
      <c r="I31" s="13" t="s">
        <v>32</v>
      </c>
      <c r="J31" s="9">
        <f t="shared" si="4"/>
        <v>42.08</v>
      </c>
      <c r="K31" s="9">
        <f t="shared" si="0"/>
        <v>14.09</v>
      </c>
      <c r="L31" s="9">
        <f t="shared" si="1"/>
        <v>6.57</v>
      </c>
      <c r="M31" s="9">
        <f t="shared" si="2"/>
        <v>12.16</v>
      </c>
      <c r="N31" s="9">
        <f t="shared" si="3"/>
        <v>26.24</v>
      </c>
      <c r="O31" s="10">
        <f t="shared" si="5"/>
        <v>101.14</v>
      </c>
      <c r="P31" s="6"/>
      <c r="Q31" s="17">
        <f t="shared" si="6"/>
        <v>-0.009984338292873929</v>
      </c>
    </row>
    <row r="32" spans="1:17" ht="12">
      <c r="A32" s="13" t="s">
        <v>33</v>
      </c>
      <c r="B32" s="11">
        <v>39.36</v>
      </c>
      <c r="C32" s="11">
        <v>13.18</v>
      </c>
      <c r="D32" s="11">
        <v>6.64</v>
      </c>
      <c r="E32" s="11">
        <v>12.28</v>
      </c>
      <c r="F32" s="11">
        <v>26.5</v>
      </c>
      <c r="G32" s="11">
        <v>97.96</v>
      </c>
      <c r="I32" s="13" t="s">
        <v>33</v>
      </c>
      <c r="J32" s="9">
        <f t="shared" si="4"/>
        <v>38.97</v>
      </c>
      <c r="K32" s="9">
        <f t="shared" si="0"/>
        <v>13.05</v>
      </c>
      <c r="L32" s="9">
        <f t="shared" si="1"/>
        <v>6.57</v>
      </c>
      <c r="M32" s="9">
        <f t="shared" si="2"/>
        <v>12.16</v>
      </c>
      <c r="N32" s="9">
        <f t="shared" si="3"/>
        <v>26.24</v>
      </c>
      <c r="O32" s="10">
        <f t="shared" si="5"/>
        <v>96.99</v>
      </c>
      <c r="P32" s="6"/>
      <c r="Q32" s="17">
        <f t="shared" si="6"/>
        <v>-0.009902000816659817</v>
      </c>
    </row>
    <row r="33" spans="1:17" ht="12">
      <c r="A33" s="13" t="s">
        <v>34</v>
      </c>
      <c r="B33" s="11">
        <v>37.42</v>
      </c>
      <c r="C33" s="11">
        <v>12.53</v>
      </c>
      <c r="D33" s="11">
        <v>6.64</v>
      </c>
      <c r="E33" s="11">
        <v>12.28</v>
      </c>
      <c r="F33" s="11">
        <v>26.5</v>
      </c>
      <c r="G33" s="11">
        <v>95.37</v>
      </c>
      <c r="I33" s="13" t="s">
        <v>34</v>
      </c>
      <c r="J33" s="9">
        <f t="shared" si="4"/>
        <v>37.05</v>
      </c>
      <c r="K33" s="9">
        <f t="shared" si="0"/>
        <v>12.4</v>
      </c>
      <c r="L33" s="9">
        <f t="shared" si="1"/>
        <v>6.57</v>
      </c>
      <c r="M33" s="9">
        <f t="shared" si="2"/>
        <v>12.16</v>
      </c>
      <c r="N33" s="9">
        <f t="shared" si="3"/>
        <v>26.24</v>
      </c>
      <c r="O33" s="10">
        <f t="shared" si="5"/>
        <v>94.41999999999999</v>
      </c>
      <c r="P33" s="6"/>
      <c r="Q33" s="17">
        <f t="shared" si="6"/>
        <v>-0.00996120373283016</v>
      </c>
    </row>
    <row r="34" spans="1:17" ht="12">
      <c r="A34" s="13" t="s">
        <v>35</v>
      </c>
      <c r="B34" s="11">
        <v>33.96</v>
      </c>
      <c r="C34" s="11">
        <v>11.37</v>
      </c>
      <c r="D34" s="11">
        <v>6.64</v>
      </c>
      <c r="E34" s="11">
        <v>12.28</v>
      </c>
      <c r="F34" s="11">
        <v>26.5</v>
      </c>
      <c r="G34" s="11">
        <v>90.75</v>
      </c>
      <c r="I34" s="13" t="s">
        <v>35</v>
      </c>
      <c r="J34" s="9">
        <f t="shared" si="4"/>
        <v>33.62</v>
      </c>
      <c r="K34" s="9">
        <f t="shared" si="0"/>
        <v>11.26</v>
      </c>
      <c r="L34" s="9">
        <f t="shared" si="1"/>
        <v>6.57</v>
      </c>
      <c r="M34" s="9">
        <f t="shared" si="2"/>
        <v>12.16</v>
      </c>
      <c r="N34" s="9">
        <f t="shared" si="3"/>
        <v>26.24</v>
      </c>
      <c r="O34" s="10">
        <f t="shared" si="5"/>
        <v>89.85</v>
      </c>
      <c r="P34" s="6"/>
      <c r="Q34" s="17">
        <f t="shared" si="6"/>
        <v>-0.00991735537190086</v>
      </c>
    </row>
    <row r="35" spans="1:17" ht="12">
      <c r="A35" s="13" t="s">
        <v>36</v>
      </c>
      <c r="B35" s="11">
        <v>29.73</v>
      </c>
      <c r="C35" s="11">
        <v>9.95</v>
      </c>
      <c r="D35" s="11">
        <v>6.64</v>
      </c>
      <c r="E35" s="11">
        <v>12.28</v>
      </c>
      <c r="F35" s="11">
        <v>26.5</v>
      </c>
      <c r="G35" s="11">
        <v>85.1</v>
      </c>
      <c r="I35" s="13" t="s">
        <v>36</v>
      </c>
      <c r="J35" s="9">
        <f t="shared" si="4"/>
        <v>29.43</v>
      </c>
      <c r="K35" s="9">
        <f t="shared" si="0"/>
        <v>9.85</v>
      </c>
      <c r="L35" s="9">
        <f t="shared" si="1"/>
        <v>6.57</v>
      </c>
      <c r="M35" s="9">
        <f t="shared" si="2"/>
        <v>12.16</v>
      </c>
      <c r="N35" s="9">
        <f t="shared" si="3"/>
        <v>26.24</v>
      </c>
      <c r="O35" s="10">
        <f t="shared" si="5"/>
        <v>84.25</v>
      </c>
      <c r="P35" s="6"/>
      <c r="Q35" s="17">
        <f t="shared" si="6"/>
        <v>-0.00998824911868379</v>
      </c>
    </row>
    <row r="36" spans="1:17" ht="12">
      <c r="A36" s="13" t="s">
        <v>37</v>
      </c>
      <c r="B36" s="11">
        <v>26.12</v>
      </c>
      <c r="C36" s="11">
        <v>8.75</v>
      </c>
      <c r="D36" s="11">
        <v>6.64</v>
      </c>
      <c r="E36" s="11">
        <v>12.28</v>
      </c>
      <c r="F36" s="11">
        <v>26.5</v>
      </c>
      <c r="G36" s="11">
        <v>80.29</v>
      </c>
      <c r="I36" s="13" t="s">
        <v>37</v>
      </c>
      <c r="J36" s="9">
        <f t="shared" si="4"/>
        <v>25.86</v>
      </c>
      <c r="K36" s="9">
        <f t="shared" si="0"/>
        <v>8.66</v>
      </c>
      <c r="L36" s="9">
        <f t="shared" si="1"/>
        <v>6.57</v>
      </c>
      <c r="M36" s="9">
        <f t="shared" si="2"/>
        <v>12.16</v>
      </c>
      <c r="N36" s="9">
        <f t="shared" si="3"/>
        <v>26.24</v>
      </c>
      <c r="O36" s="10">
        <f t="shared" si="5"/>
        <v>79.49</v>
      </c>
      <c r="P36" s="6"/>
      <c r="Q36" s="17">
        <f t="shared" si="6"/>
        <v>-0.009963880931623037</v>
      </c>
    </row>
    <row r="37" ht="4.5" customHeight="1"/>
    <row r="38" spans="1:17" ht="12">
      <c r="A38" s="14" t="s">
        <v>40</v>
      </c>
      <c r="B38" s="16">
        <v>94.15</v>
      </c>
      <c r="C38" s="58">
        <v>30.94</v>
      </c>
      <c r="D38" s="60"/>
      <c r="E38" s="61"/>
      <c r="F38" s="62"/>
      <c r="G38" s="59">
        <f>SUM(B38:C38)</f>
        <v>125.09</v>
      </c>
      <c r="I38" s="14" t="s">
        <v>40</v>
      </c>
      <c r="J38" s="9">
        <f aca="true" t="shared" si="7" ref="J38:K40">ROUND(B38-(B38*0.01),2)</f>
        <v>93.21</v>
      </c>
      <c r="K38" s="68">
        <f t="shared" si="7"/>
        <v>30.63</v>
      </c>
      <c r="L38" s="69"/>
      <c r="M38" s="70"/>
      <c r="N38" s="71"/>
      <c r="O38" s="77">
        <f>SUM(J38:N38)</f>
        <v>123.83999999999999</v>
      </c>
      <c r="P38" s="6"/>
      <c r="Q38" s="17">
        <f>O38/G38-1</f>
        <v>-0.009992805180270348</v>
      </c>
    </row>
    <row r="39" spans="1:17" ht="12">
      <c r="A39" s="14" t="s">
        <v>41</v>
      </c>
      <c r="B39" s="16">
        <v>37.66</v>
      </c>
      <c r="C39" s="58">
        <v>12.38</v>
      </c>
      <c r="D39" s="63"/>
      <c r="E39" s="21"/>
      <c r="F39" s="64"/>
      <c r="G39" s="59">
        <f>SUM(B39:C39)</f>
        <v>50.04</v>
      </c>
      <c r="I39" s="14" t="s">
        <v>41</v>
      </c>
      <c r="J39" s="9">
        <f t="shared" si="7"/>
        <v>37.28</v>
      </c>
      <c r="K39" s="68">
        <f t="shared" si="7"/>
        <v>12.26</v>
      </c>
      <c r="L39" s="72"/>
      <c r="M39" s="23"/>
      <c r="N39" s="73"/>
      <c r="O39" s="77">
        <f>SUM(J39:N39)</f>
        <v>49.54</v>
      </c>
      <c r="P39" s="6"/>
      <c r="Q39" s="17">
        <f>O39/G39-1</f>
        <v>-0.009992006394884068</v>
      </c>
    </row>
    <row r="40" spans="1:17" ht="12">
      <c r="A40" s="14" t="s">
        <v>42</v>
      </c>
      <c r="B40" s="16">
        <v>56.49</v>
      </c>
      <c r="C40" s="58">
        <v>18.56</v>
      </c>
      <c r="D40" s="65"/>
      <c r="E40" s="66"/>
      <c r="F40" s="67"/>
      <c r="G40" s="59">
        <f>SUM(B40:C40)</f>
        <v>75.05</v>
      </c>
      <c r="I40" s="14" t="s">
        <v>42</v>
      </c>
      <c r="J40" s="9">
        <f t="shared" si="7"/>
        <v>55.93</v>
      </c>
      <c r="K40" s="68">
        <f t="shared" si="7"/>
        <v>18.37</v>
      </c>
      <c r="L40" s="74"/>
      <c r="M40" s="75"/>
      <c r="N40" s="76"/>
      <c r="O40" s="77">
        <f>SUM(J40:N40)</f>
        <v>74.3</v>
      </c>
      <c r="P40" s="6"/>
      <c r="Q40" s="17">
        <f>O40/G40-1</f>
        <v>-0.009993337774816813</v>
      </c>
    </row>
    <row r="41" spans="1:17" ht="4.5" customHeight="1">
      <c r="A41" s="19"/>
      <c r="B41" s="20"/>
      <c r="C41" s="20"/>
      <c r="D41" s="20"/>
      <c r="E41" s="20"/>
      <c r="F41" s="20"/>
      <c r="G41" s="25"/>
      <c r="I41" s="19"/>
      <c r="J41" s="22"/>
      <c r="K41" s="22"/>
      <c r="L41" s="22"/>
      <c r="M41" s="22"/>
      <c r="N41" s="22"/>
      <c r="O41" s="78"/>
      <c r="P41" s="6"/>
      <c r="Q41" s="24"/>
    </row>
    <row r="42" spans="1:17" ht="12">
      <c r="A42" s="27" t="s">
        <v>43</v>
      </c>
      <c r="B42" s="28"/>
      <c r="C42" s="28"/>
      <c r="D42" s="28"/>
      <c r="E42" s="28"/>
      <c r="F42" s="29"/>
      <c r="G42" s="10">
        <v>1.63</v>
      </c>
      <c r="I42" s="27" t="s">
        <v>43</v>
      </c>
      <c r="J42" s="30"/>
      <c r="K42" s="31"/>
      <c r="L42" s="31"/>
      <c r="M42" s="31"/>
      <c r="N42" s="32"/>
      <c r="O42" s="9">
        <f>ROUND(G42-(G42*0.01),4)</f>
        <v>1.6137</v>
      </c>
      <c r="Q42" s="17">
        <f t="shared" si="6"/>
        <v>-0.010000000000000009</v>
      </c>
    </row>
    <row r="43" spans="1:17" ht="12">
      <c r="A43" s="27" t="s">
        <v>44</v>
      </c>
      <c r="B43" s="28"/>
      <c r="C43" s="28"/>
      <c r="D43" s="28"/>
      <c r="E43" s="28"/>
      <c r="F43" s="29"/>
      <c r="G43" s="10">
        <v>1.49</v>
      </c>
      <c r="I43" s="27" t="s">
        <v>44</v>
      </c>
      <c r="J43" s="30"/>
      <c r="K43" s="31"/>
      <c r="L43" s="31"/>
      <c r="M43" s="31"/>
      <c r="N43" s="32"/>
      <c r="O43" s="9">
        <f>ROUND(G43-(G43*0.01),4)</f>
        <v>1.4751</v>
      </c>
      <c r="Q43" s="17">
        <f>O43/G43-1</f>
        <v>-0.009999999999999898</v>
      </c>
    </row>
    <row r="44" spans="1:17" ht="12">
      <c r="A44" s="27" t="s">
        <v>45</v>
      </c>
      <c r="B44" s="28"/>
      <c r="C44" s="28"/>
      <c r="D44" s="28"/>
      <c r="E44" s="28"/>
      <c r="F44" s="29"/>
      <c r="G44" s="10">
        <v>0.13</v>
      </c>
      <c r="I44" s="27" t="s">
        <v>45</v>
      </c>
      <c r="J44" s="30"/>
      <c r="K44" s="31"/>
      <c r="L44" s="31"/>
      <c r="M44" s="31"/>
      <c r="N44" s="32"/>
      <c r="O44" s="9">
        <f>ROUND(G44-(G44*0.01),4)</f>
        <v>0.1287</v>
      </c>
      <c r="Q44" s="17">
        <f>O44/G44-1</f>
        <v>-0.010000000000000009</v>
      </c>
    </row>
    <row r="45" spans="1:17" ht="12">
      <c r="A45" s="27" t="s">
        <v>58</v>
      </c>
      <c r="B45" s="28"/>
      <c r="C45" s="28"/>
      <c r="D45" s="28"/>
      <c r="E45" s="28"/>
      <c r="F45" s="29"/>
      <c r="G45" s="10">
        <v>0.39</v>
      </c>
      <c r="I45" s="27" t="s">
        <v>39</v>
      </c>
      <c r="J45" s="33"/>
      <c r="K45" s="31"/>
      <c r="L45" s="31"/>
      <c r="M45" s="31"/>
      <c r="N45" s="32"/>
      <c r="O45" s="79">
        <f>ROUND(G45-(G45*0.01),4)</f>
        <v>0.3861</v>
      </c>
      <c r="Q45" s="17">
        <f t="shared" si="6"/>
        <v>-0.010000000000000009</v>
      </c>
    </row>
    <row r="46" ht="4.5" customHeight="1"/>
    <row r="47" spans="1:17" ht="12.75" customHeight="1">
      <c r="A47" s="80" t="s">
        <v>51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2.7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51" ht="12.75" customHeight="1">
      <c r="M51" s="15"/>
    </row>
  </sheetData>
  <mergeCells count="1">
    <mergeCell ref="A47:Q48"/>
  </mergeCells>
  <printOptions horizontalCentered="1"/>
  <pageMargins left="0.24" right="0.25" top="0.18" bottom="0" header="0.17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E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7109375" style="3" customWidth="1"/>
    <col min="2" max="4" width="15.7109375" style="3" customWidth="1"/>
    <col min="5" max="16384" width="9.140625" style="3" customWidth="1"/>
  </cols>
  <sheetData>
    <row r="1" ht="12.75" customHeight="1">
      <c r="A1" s="3" t="s">
        <v>60</v>
      </c>
    </row>
    <row r="2" spans="1:4" s="2" customFormat="1" ht="53.25" customHeight="1">
      <c r="A2" s="12" t="s">
        <v>55</v>
      </c>
      <c r="B2" s="1" t="s">
        <v>61</v>
      </c>
      <c r="C2" s="1" t="s">
        <v>62</v>
      </c>
      <c r="D2" s="1" t="s">
        <v>63</v>
      </c>
    </row>
    <row r="3" spans="1:4" ht="12">
      <c r="A3" s="13" t="s">
        <v>4</v>
      </c>
      <c r="B3" s="14">
        <v>244.27</v>
      </c>
      <c r="C3" s="14">
        <f aca="true" t="shared" si="0" ref="C3:C36">ROUND(B3-(B3*0.01),2)</f>
        <v>241.83</v>
      </c>
      <c r="D3" s="17">
        <f aca="true" t="shared" si="1" ref="D3:D36">C3/B3-1</f>
        <v>-0.009988946657387254</v>
      </c>
    </row>
    <row r="4" spans="1:4" ht="12">
      <c r="A4" s="13" t="s">
        <v>5</v>
      </c>
      <c r="B4" s="14">
        <v>206.69</v>
      </c>
      <c r="C4" s="14">
        <f t="shared" si="0"/>
        <v>204.62</v>
      </c>
      <c r="D4" s="17">
        <f t="shared" si="1"/>
        <v>-0.010014998306642764</v>
      </c>
    </row>
    <row r="5" spans="1:4" ht="12">
      <c r="A5" s="13" t="s">
        <v>6</v>
      </c>
      <c r="B5" s="14">
        <v>189.39</v>
      </c>
      <c r="C5" s="14">
        <f t="shared" si="0"/>
        <v>187.5</v>
      </c>
      <c r="D5" s="17">
        <f t="shared" si="1"/>
        <v>-0.009979407571677368</v>
      </c>
    </row>
    <row r="6" spans="1:4" ht="12">
      <c r="A6" s="13" t="s">
        <v>7</v>
      </c>
      <c r="B6" s="14">
        <v>157.18</v>
      </c>
      <c r="C6" s="14">
        <f t="shared" si="0"/>
        <v>155.61</v>
      </c>
      <c r="D6" s="17">
        <f t="shared" si="1"/>
        <v>-0.009988548161343647</v>
      </c>
    </row>
    <row r="7" spans="1:4" ht="12">
      <c r="A7" s="13" t="s">
        <v>8</v>
      </c>
      <c r="B7" s="14">
        <v>306.86</v>
      </c>
      <c r="C7" s="14">
        <f t="shared" si="0"/>
        <v>303.79</v>
      </c>
      <c r="D7" s="17">
        <f t="shared" si="1"/>
        <v>-0.010004562341132783</v>
      </c>
    </row>
    <row r="8" spans="1:4" ht="12">
      <c r="A8" s="13" t="s">
        <v>9</v>
      </c>
      <c r="B8" s="14">
        <v>248.76</v>
      </c>
      <c r="C8" s="14">
        <f t="shared" si="0"/>
        <v>246.27</v>
      </c>
      <c r="D8" s="17">
        <f t="shared" si="1"/>
        <v>-0.010009647853352566</v>
      </c>
    </row>
    <row r="9" spans="1:4" ht="12">
      <c r="A9" s="13" t="s">
        <v>10</v>
      </c>
      <c r="B9" s="14">
        <v>205.79</v>
      </c>
      <c r="C9" s="14">
        <f t="shared" si="0"/>
        <v>203.73</v>
      </c>
      <c r="D9" s="17">
        <f t="shared" si="1"/>
        <v>-0.010010204577481918</v>
      </c>
    </row>
    <row r="10" spans="1:4" ht="12">
      <c r="A10" s="13" t="s">
        <v>11</v>
      </c>
      <c r="B10" s="14">
        <v>199.16</v>
      </c>
      <c r="C10" s="14">
        <f t="shared" si="0"/>
        <v>197.17</v>
      </c>
      <c r="D10" s="17">
        <f t="shared" si="1"/>
        <v>-0.009991966258284801</v>
      </c>
    </row>
    <row r="11" spans="1:4" ht="12">
      <c r="A11" s="13" t="s">
        <v>12</v>
      </c>
      <c r="B11" s="14">
        <v>184.03</v>
      </c>
      <c r="C11" s="14">
        <f t="shared" si="0"/>
        <v>182.19</v>
      </c>
      <c r="D11" s="17">
        <f t="shared" si="1"/>
        <v>-0.009998369831005882</v>
      </c>
    </row>
    <row r="12" spans="1:4" ht="12">
      <c r="A12" s="13" t="s">
        <v>13</v>
      </c>
      <c r="B12" s="14">
        <v>183.44</v>
      </c>
      <c r="C12" s="14">
        <f t="shared" si="0"/>
        <v>181.61</v>
      </c>
      <c r="D12" s="17">
        <f t="shared" si="1"/>
        <v>-0.009976013955516727</v>
      </c>
    </row>
    <row r="13" spans="1:4" ht="12">
      <c r="A13" s="13" t="s">
        <v>14</v>
      </c>
      <c r="B13" s="14">
        <v>148.43</v>
      </c>
      <c r="C13" s="14">
        <f t="shared" si="0"/>
        <v>146.95</v>
      </c>
      <c r="D13" s="17">
        <f t="shared" si="1"/>
        <v>-0.009971030115205948</v>
      </c>
    </row>
    <row r="14" spans="1:4" ht="12">
      <c r="A14" s="13" t="s">
        <v>15</v>
      </c>
      <c r="B14" s="14">
        <v>136.49</v>
      </c>
      <c r="C14" s="14">
        <f t="shared" si="0"/>
        <v>135.13</v>
      </c>
      <c r="D14" s="17">
        <f t="shared" si="1"/>
        <v>-0.009964099934061221</v>
      </c>
    </row>
    <row r="15" spans="1:4" ht="12">
      <c r="A15" s="13" t="s">
        <v>16</v>
      </c>
      <c r="B15" s="14">
        <v>129.74</v>
      </c>
      <c r="C15" s="14">
        <f t="shared" si="0"/>
        <v>128.44</v>
      </c>
      <c r="D15" s="17">
        <f t="shared" si="1"/>
        <v>-0.010020040080160442</v>
      </c>
    </row>
    <row r="16" spans="1:4" ht="12">
      <c r="A16" s="13" t="s">
        <v>17</v>
      </c>
      <c r="B16" s="14">
        <v>120.34</v>
      </c>
      <c r="C16" s="14">
        <f t="shared" si="0"/>
        <v>119.14</v>
      </c>
      <c r="D16" s="17">
        <f t="shared" si="1"/>
        <v>-0.009971746717633345</v>
      </c>
    </row>
    <row r="17" spans="1:4" ht="12">
      <c r="A17" s="13" t="s">
        <v>18</v>
      </c>
      <c r="B17" s="14">
        <v>110.32</v>
      </c>
      <c r="C17" s="14">
        <f t="shared" si="0"/>
        <v>109.22</v>
      </c>
      <c r="D17" s="17">
        <f t="shared" si="1"/>
        <v>-0.009970993473531475</v>
      </c>
    </row>
    <row r="18" spans="1:4" ht="12">
      <c r="A18" s="13" t="s">
        <v>19</v>
      </c>
      <c r="B18" s="14">
        <v>99.06</v>
      </c>
      <c r="C18" s="14">
        <f t="shared" si="0"/>
        <v>98.07</v>
      </c>
      <c r="D18" s="17">
        <f t="shared" si="1"/>
        <v>-0.009993943064809274</v>
      </c>
    </row>
    <row r="19" spans="1:4" ht="12">
      <c r="A19" s="13" t="s">
        <v>20</v>
      </c>
      <c r="B19" s="14">
        <v>110.61</v>
      </c>
      <c r="C19" s="14">
        <f t="shared" si="0"/>
        <v>109.5</v>
      </c>
      <c r="D19" s="17">
        <f t="shared" si="1"/>
        <v>-0.010035259018171927</v>
      </c>
    </row>
    <row r="20" spans="1:4" ht="12">
      <c r="A20" s="13" t="s">
        <v>21</v>
      </c>
      <c r="B20" s="14">
        <v>97.86</v>
      </c>
      <c r="C20" s="14">
        <f t="shared" si="0"/>
        <v>96.88</v>
      </c>
      <c r="D20" s="17">
        <f t="shared" si="1"/>
        <v>-0.010014306151645225</v>
      </c>
    </row>
    <row r="21" spans="1:4" ht="12">
      <c r="A21" s="13" t="s">
        <v>22</v>
      </c>
      <c r="B21" s="14">
        <v>82.62</v>
      </c>
      <c r="C21" s="14">
        <f t="shared" si="0"/>
        <v>81.79</v>
      </c>
      <c r="D21" s="17">
        <f t="shared" si="1"/>
        <v>-0.010045993706124356</v>
      </c>
    </row>
    <row r="22" spans="1:4" ht="12">
      <c r="A22" s="13" t="s">
        <v>23</v>
      </c>
      <c r="B22" s="14">
        <v>74.34</v>
      </c>
      <c r="C22" s="14">
        <f t="shared" si="0"/>
        <v>73.6</v>
      </c>
      <c r="D22" s="17">
        <f t="shared" si="1"/>
        <v>-0.009954264191552431</v>
      </c>
    </row>
    <row r="23" spans="1:4" ht="12">
      <c r="A23" s="13" t="s">
        <v>24</v>
      </c>
      <c r="B23" s="14">
        <v>107.22</v>
      </c>
      <c r="C23" s="14">
        <f t="shared" si="0"/>
        <v>106.15</v>
      </c>
      <c r="D23" s="17">
        <f t="shared" si="1"/>
        <v>-0.009979481440029803</v>
      </c>
    </row>
    <row r="24" spans="1:4" ht="12">
      <c r="A24" s="13" t="s">
        <v>25</v>
      </c>
      <c r="B24" s="14">
        <v>89.62</v>
      </c>
      <c r="C24" s="14">
        <f t="shared" si="0"/>
        <v>88.72</v>
      </c>
      <c r="D24" s="17">
        <f t="shared" si="1"/>
        <v>-0.010042401249721111</v>
      </c>
    </row>
    <row r="25" spans="1:4" ht="12">
      <c r="A25" s="13" t="s">
        <v>26</v>
      </c>
      <c r="B25" s="14">
        <v>79.6</v>
      </c>
      <c r="C25" s="14">
        <f t="shared" si="0"/>
        <v>78.8</v>
      </c>
      <c r="D25" s="17">
        <f t="shared" si="1"/>
        <v>-0.01005025125628134</v>
      </c>
    </row>
    <row r="26" spans="1:4" ht="12">
      <c r="A26" s="13" t="s">
        <v>27</v>
      </c>
      <c r="B26" s="14">
        <v>64.63</v>
      </c>
      <c r="C26" s="14">
        <f t="shared" si="0"/>
        <v>63.98</v>
      </c>
      <c r="D26" s="17">
        <f t="shared" si="1"/>
        <v>-0.010057248955593345</v>
      </c>
    </row>
    <row r="27" spans="1:4" ht="12">
      <c r="A27" s="13" t="s">
        <v>28</v>
      </c>
      <c r="B27" s="14">
        <v>121.42</v>
      </c>
      <c r="C27" s="14">
        <f t="shared" si="0"/>
        <v>120.21</v>
      </c>
      <c r="D27" s="17">
        <f t="shared" si="1"/>
        <v>-0.009965409323011154</v>
      </c>
    </row>
    <row r="28" spans="1:4" ht="12">
      <c r="A28" s="13" t="s">
        <v>29</v>
      </c>
      <c r="B28" s="14">
        <v>110.53</v>
      </c>
      <c r="C28" s="14">
        <f t="shared" si="0"/>
        <v>109.42</v>
      </c>
      <c r="D28" s="17">
        <f t="shared" si="1"/>
        <v>-0.010042522392110786</v>
      </c>
    </row>
    <row r="29" spans="1:4" ht="12">
      <c r="A29" s="13" t="s">
        <v>30</v>
      </c>
      <c r="B29" s="14">
        <v>113.2</v>
      </c>
      <c r="C29" s="14">
        <f t="shared" si="0"/>
        <v>112.07</v>
      </c>
      <c r="D29" s="17">
        <f t="shared" si="1"/>
        <v>-0.00998233215547717</v>
      </c>
    </row>
    <row r="30" spans="1:4" ht="12">
      <c r="A30" s="13" t="s">
        <v>31</v>
      </c>
      <c r="B30" s="14">
        <v>101.92</v>
      </c>
      <c r="C30" s="14">
        <f t="shared" si="0"/>
        <v>100.9</v>
      </c>
      <c r="D30" s="17">
        <f t="shared" si="1"/>
        <v>-0.010007849293563575</v>
      </c>
    </row>
    <row r="31" spans="1:4" ht="12">
      <c r="A31" s="13" t="s">
        <v>32</v>
      </c>
      <c r="B31" s="14">
        <v>97.18</v>
      </c>
      <c r="C31" s="14">
        <f t="shared" si="0"/>
        <v>96.21</v>
      </c>
      <c r="D31" s="17">
        <f t="shared" si="1"/>
        <v>-0.009981477670302663</v>
      </c>
    </row>
    <row r="32" spans="1:4" ht="12">
      <c r="A32" s="13" t="s">
        <v>33</v>
      </c>
      <c r="B32" s="14">
        <v>89.98</v>
      </c>
      <c r="C32" s="14">
        <f t="shared" si="0"/>
        <v>89.08</v>
      </c>
      <c r="D32" s="17">
        <f t="shared" si="1"/>
        <v>-0.010002222716159248</v>
      </c>
    </row>
    <row r="33" spans="1:4" ht="12">
      <c r="A33" s="13" t="s">
        <v>34</v>
      </c>
      <c r="B33" s="14">
        <v>85.52</v>
      </c>
      <c r="C33" s="14">
        <f t="shared" si="0"/>
        <v>84.66</v>
      </c>
      <c r="D33" s="17">
        <f t="shared" si="1"/>
        <v>-0.010056127221702571</v>
      </c>
    </row>
    <row r="34" spans="1:4" ht="12">
      <c r="A34" s="13" t="s">
        <v>35</v>
      </c>
      <c r="B34" s="14">
        <v>77.64</v>
      </c>
      <c r="C34" s="14">
        <f t="shared" si="0"/>
        <v>76.86</v>
      </c>
      <c r="D34" s="17">
        <f t="shared" si="1"/>
        <v>-0.01004636785162294</v>
      </c>
    </row>
    <row r="35" spans="1:4" ht="12">
      <c r="A35" s="13" t="s">
        <v>36</v>
      </c>
      <c r="B35" s="14">
        <v>67.97</v>
      </c>
      <c r="C35" s="14">
        <f t="shared" si="0"/>
        <v>67.29</v>
      </c>
      <c r="D35" s="17">
        <f t="shared" si="1"/>
        <v>-0.010004413711931615</v>
      </c>
    </row>
    <row r="36" spans="1:4" ht="12">
      <c r="A36" s="13" t="s">
        <v>37</v>
      </c>
      <c r="B36" s="14">
        <v>59.71</v>
      </c>
      <c r="C36" s="14">
        <f t="shared" si="0"/>
        <v>59.11</v>
      </c>
      <c r="D36" s="17">
        <f t="shared" si="1"/>
        <v>-0.010048568079048747</v>
      </c>
    </row>
    <row r="37" ht="4.5" customHeight="1">
      <c r="A37" s="4"/>
    </row>
    <row r="38" spans="1:4" ht="12">
      <c r="A38" s="14" t="s">
        <v>67</v>
      </c>
      <c r="B38" s="14">
        <v>217.2</v>
      </c>
      <c r="C38" s="14">
        <f>ROUND(B38-(B38*0.01),2)</f>
        <v>215.03</v>
      </c>
      <c r="D38" s="17">
        <f>C38/B38-1</f>
        <v>-0.009990791896869133</v>
      </c>
    </row>
    <row r="39" spans="1:4" ht="12">
      <c r="A39" s="14" t="s">
        <v>66</v>
      </c>
      <c r="B39" s="14">
        <v>86.88</v>
      </c>
      <c r="C39" s="14">
        <f>ROUND(B39-(B39*0.01),2)</f>
        <v>86.01</v>
      </c>
      <c r="D39" s="17">
        <f>C39/B39-1</f>
        <v>-0.010013812154695989</v>
      </c>
    </row>
    <row r="40" spans="1:4" ht="12">
      <c r="A40" s="14" t="s">
        <v>65</v>
      </c>
      <c r="B40" s="14">
        <v>130.32</v>
      </c>
      <c r="C40" s="14">
        <f>ROUND(B40-(B40*0.01),2)</f>
        <v>129.02</v>
      </c>
      <c r="D40" s="17">
        <f>C40/B40-1</f>
        <v>-0.009975445058317822</v>
      </c>
    </row>
    <row r="41" spans="1:4" ht="12">
      <c r="A41" s="14" t="s">
        <v>64</v>
      </c>
      <c r="B41" s="14">
        <v>179.01</v>
      </c>
      <c r="C41" s="14">
        <f>ROUND(B41-(B41*0.01),2)</f>
        <v>177.22</v>
      </c>
      <c r="D41" s="17">
        <f>C41/B41-1</f>
        <v>-0.00999944137199038</v>
      </c>
    </row>
    <row r="42" ht="12"/>
    <row r="43" ht="12"/>
    <row r="44" ht="12"/>
    <row r="45" ht="12"/>
    <row r="53" spans="1:5" ht="12.75" customHeight="1">
      <c r="A53"/>
      <c r="B53"/>
      <c r="C53"/>
      <c r="D53"/>
      <c r="E53"/>
    </row>
    <row r="54" spans="1:5" ht="12.75" customHeight="1">
      <c r="A54"/>
      <c r="B54"/>
      <c r="C54"/>
      <c r="D54"/>
      <c r="E54"/>
    </row>
    <row r="55" spans="1:5" ht="12.75" customHeight="1">
      <c r="A55"/>
      <c r="B55"/>
      <c r="C55"/>
      <c r="D55"/>
      <c r="E55"/>
    </row>
    <row r="56" spans="1:5" ht="12.75" customHeight="1">
      <c r="A56"/>
      <c r="B56"/>
      <c r="C56"/>
      <c r="D56"/>
      <c r="E56"/>
    </row>
    <row r="57" spans="1:5" ht="12.75" customHeight="1">
      <c r="A57"/>
      <c r="B57"/>
      <c r="C57"/>
      <c r="D57"/>
      <c r="E57"/>
    </row>
  </sheetData>
  <printOptions horizontalCentered="1"/>
  <pageMargins left="0.24" right="0.25" top="0.56" bottom="0" header="0.17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P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28125" style="4" customWidth="1"/>
    <col min="2" max="2" width="11.57421875" style="3" customWidth="1"/>
    <col min="3" max="3" width="2.57421875" style="3" customWidth="1"/>
    <col min="4" max="4" width="6.00390625" style="15" customWidth="1"/>
    <col min="5" max="5" width="11.7109375" style="3" customWidth="1"/>
    <col min="6" max="6" width="2.57421875" style="3" customWidth="1"/>
    <col min="7" max="7" width="5.421875" style="15" customWidth="1"/>
    <col min="8" max="8" width="11.00390625" style="3" customWidth="1"/>
    <col min="9" max="9" width="2.421875" style="3" customWidth="1"/>
    <col min="10" max="10" width="10.7109375" style="6" customWidth="1"/>
    <col min="11" max="11" width="9.7109375" style="6" customWidth="1"/>
    <col min="12" max="12" width="10.7109375" style="6" customWidth="1"/>
    <col min="13" max="13" width="8.7109375" style="3" customWidth="1"/>
    <col min="14" max="14" width="10.7109375" style="3" customWidth="1"/>
    <col min="15" max="16" width="12.7109375" style="3" customWidth="1"/>
    <col min="17" max="16384" width="9.140625" style="3" customWidth="1"/>
  </cols>
  <sheetData>
    <row r="1" ht="12.75" customHeight="1">
      <c r="A1" s="4" t="s">
        <v>74</v>
      </c>
    </row>
    <row r="2" spans="1:16" s="2" customFormat="1" ht="69.75" customHeight="1">
      <c r="A2" s="12" t="s">
        <v>68</v>
      </c>
      <c r="B2" s="39"/>
      <c r="C2" s="40"/>
      <c r="D2" s="41"/>
      <c r="E2" s="40"/>
      <c r="F2" s="40"/>
      <c r="G2" s="41"/>
      <c r="H2" s="40"/>
      <c r="I2" s="40"/>
      <c r="J2" s="35" t="s">
        <v>72</v>
      </c>
      <c r="K2" s="35" t="s">
        <v>69</v>
      </c>
      <c r="L2" s="35" t="s">
        <v>73</v>
      </c>
      <c r="M2" s="1" t="s">
        <v>70</v>
      </c>
      <c r="N2" s="1" t="s">
        <v>52</v>
      </c>
      <c r="O2" s="1" t="s">
        <v>53</v>
      </c>
      <c r="P2" s="1" t="s">
        <v>54</v>
      </c>
    </row>
    <row r="3" spans="1:16" ht="12">
      <c r="A3" s="12">
        <v>1</v>
      </c>
      <c r="B3" s="39" t="s">
        <v>46</v>
      </c>
      <c r="C3" s="40" t="s">
        <v>47</v>
      </c>
      <c r="D3" s="41">
        <v>2.05</v>
      </c>
      <c r="E3" s="40" t="s">
        <v>48</v>
      </c>
      <c r="F3" s="40" t="s">
        <v>47</v>
      </c>
      <c r="G3" s="41">
        <v>0.68</v>
      </c>
      <c r="H3" s="40" t="s">
        <v>50</v>
      </c>
      <c r="I3" s="40" t="s">
        <v>47</v>
      </c>
      <c r="J3" s="36">
        <v>0.39</v>
      </c>
      <c r="K3" s="9">
        <v>0.39</v>
      </c>
      <c r="L3" s="36">
        <v>0.39</v>
      </c>
      <c r="M3" s="9">
        <v>0.39</v>
      </c>
      <c r="N3" s="14">
        <v>113102.55</v>
      </c>
      <c r="O3" s="37">
        <f aca="true" t="shared" si="0" ref="O3:O29">N3*J3</f>
        <v>44109.9945</v>
      </c>
      <c r="P3" s="37">
        <f aca="true" t="shared" si="1" ref="P3:P29">N3*L3</f>
        <v>44109.9945</v>
      </c>
    </row>
    <row r="4" spans="1:16" ht="12">
      <c r="A4" s="38">
        <v>2</v>
      </c>
      <c r="B4" s="33" t="s">
        <v>49</v>
      </c>
      <c r="C4" s="31" t="s">
        <v>47</v>
      </c>
      <c r="D4" s="42">
        <v>4.11</v>
      </c>
      <c r="E4" s="31" t="s">
        <v>48</v>
      </c>
      <c r="F4" s="31" t="s">
        <v>47</v>
      </c>
      <c r="G4" s="42">
        <v>1.37</v>
      </c>
      <c r="H4" s="40" t="s">
        <v>50</v>
      </c>
      <c r="I4" s="31" t="s">
        <v>47</v>
      </c>
      <c r="J4" s="10">
        <v>0.78</v>
      </c>
      <c r="K4" s="9">
        <v>0.39</v>
      </c>
      <c r="L4" s="10">
        <f aca="true" t="shared" si="2" ref="L4:L29">L3+M4</f>
        <v>0.78</v>
      </c>
      <c r="M4" s="9">
        <v>0.39</v>
      </c>
      <c r="N4" s="14">
        <v>71952.45</v>
      </c>
      <c r="O4" s="37">
        <f t="shared" si="0"/>
        <v>56122.911</v>
      </c>
      <c r="P4" s="37">
        <f t="shared" si="1"/>
        <v>56122.911</v>
      </c>
    </row>
    <row r="5" spans="1:16" ht="12">
      <c r="A5" s="38">
        <v>3</v>
      </c>
      <c r="B5" s="33" t="s">
        <v>49</v>
      </c>
      <c r="C5" s="31" t="s">
        <v>47</v>
      </c>
      <c r="D5" s="42">
        <v>6.16</v>
      </c>
      <c r="E5" s="31" t="s">
        <v>48</v>
      </c>
      <c r="F5" s="31" t="s">
        <v>47</v>
      </c>
      <c r="G5" s="42">
        <v>2.05</v>
      </c>
      <c r="H5" s="40" t="s">
        <v>50</v>
      </c>
      <c r="I5" s="31" t="s">
        <v>47</v>
      </c>
      <c r="J5" s="10">
        <v>1.17</v>
      </c>
      <c r="K5" s="9">
        <v>0.39</v>
      </c>
      <c r="L5" s="10">
        <f t="shared" si="2"/>
        <v>1.17</v>
      </c>
      <c r="M5" s="9">
        <v>0.39</v>
      </c>
      <c r="N5" s="14">
        <v>440817.8</v>
      </c>
      <c r="O5" s="37">
        <f t="shared" si="0"/>
        <v>515756.82599999994</v>
      </c>
      <c r="P5" s="37">
        <f t="shared" si="1"/>
        <v>515756.82599999994</v>
      </c>
    </row>
    <row r="6" spans="1:16" ht="12">
      <c r="A6" s="38">
        <v>4</v>
      </c>
      <c r="B6" s="33" t="s">
        <v>49</v>
      </c>
      <c r="C6" s="31" t="s">
        <v>47</v>
      </c>
      <c r="D6" s="42">
        <v>8.21</v>
      </c>
      <c r="E6" s="31" t="s">
        <v>48</v>
      </c>
      <c r="F6" s="31" t="s">
        <v>47</v>
      </c>
      <c r="G6" s="42">
        <v>2.74</v>
      </c>
      <c r="H6" s="40" t="s">
        <v>50</v>
      </c>
      <c r="I6" s="31" t="s">
        <v>47</v>
      </c>
      <c r="J6" s="10">
        <v>1.56</v>
      </c>
      <c r="K6" s="9">
        <v>0.39</v>
      </c>
      <c r="L6" s="10">
        <f t="shared" si="2"/>
        <v>1.5499999999999998</v>
      </c>
      <c r="M6" s="9">
        <v>0.38</v>
      </c>
      <c r="N6" s="14">
        <v>127691.6</v>
      </c>
      <c r="O6" s="37">
        <f t="shared" si="0"/>
        <v>199198.896</v>
      </c>
      <c r="P6" s="37">
        <f t="shared" si="1"/>
        <v>197921.97999999998</v>
      </c>
    </row>
    <row r="7" spans="1:16" ht="12">
      <c r="A7" s="38">
        <v>5</v>
      </c>
      <c r="B7" s="33" t="s">
        <v>49</v>
      </c>
      <c r="C7" s="31" t="s">
        <v>47</v>
      </c>
      <c r="D7" s="42">
        <v>10.26</v>
      </c>
      <c r="E7" s="31" t="s">
        <v>48</v>
      </c>
      <c r="F7" s="31" t="s">
        <v>47</v>
      </c>
      <c r="G7" s="42">
        <v>3.42</v>
      </c>
      <c r="H7" s="40" t="s">
        <v>50</v>
      </c>
      <c r="I7" s="31" t="s">
        <v>47</v>
      </c>
      <c r="J7" s="10">
        <v>1.95</v>
      </c>
      <c r="K7" s="9">
        <v>0.39</v>
      </c>
      <c r="L7" s="10">
        <f t="shared" si="2"/>
        <v>1.94</v>
      </c>
      <c r="M7" s="9">
        <v>0.39</v>
      </c>
      <c r="N7" s="14">
        <v>37835.9</v>
      </c>
      <c r="O7" s="37">
        <f t="shared" si="0"/>
        <v>73780.005</v>
      </c>
      <c r="P7" s="37">
        <f t="shared" si="1"/>
        <v>73401.64600000001</v>
      </c>
    </row>
    <row r="8" spans="1:16" ht="12">
      <c r="A8" s="38">
        <v>6</v>
      </c>
      <c r="B8" s="33" t="s">
        <v>49</v>
      </c>
      <c r="C8" s="31" t="s">
        <v>47</v>
      </c>
      <c r="D8" s="42">
        <v>12.32</v>
      </c>
      <c r="E8" s="31" t="s">
        <v>48</v>
      </c>
      <c r="F8" s="31" t="s">
        <v>47</v>
      </c>
      <c r="G8" s="42">
        <v>4.11</v>
      </c>
      <c r="H8" s="40" t="s">
        <v>50</v>
      </c>
      <c r="I8" s="31" t="s">
        <v>47</v>
      </c>
      <c r="J8" s="10">
        <v>2.34</v>
      </c>
      <c r="K8" s="9">
        <v>0.39</v>
      </c>
      <c r="L8" s="10">
        <f t="shared" si="2"/>
        <v>2.32</v>
      </c>
      <c r="M8" s="9">
        <v>0.38</v>
      </c>
      <c r="N8" s="14">
        <v>3479347.9</v>
      </c>
      <c r="O8" s="37">
        <f t="shared" si="0"/>
        <v>8141674.085999999</v>
      </c>
      <c r="P8" s="37">
        <f t="shared" si="1"/>
        <v>8072087.128</v>
      </c>
    </row>
    <row r="9" spans="1:16" ht="12">
      <c r="A9" s="38">
        <v>7</v>
      </c>
      <c r="B9" s="33" t="s">
        <v>49</v>
      </c>
      <c r="C9" s="31" t="s">
        <v>47</v>
      </c>
      <c r="D9" s="42">
        <v>14.37</v>
      </c>
      <c r="E9" s="31" t="s">
        <v>48</v>
      </c>
      <c r="F9" s="31" t="s">
        <v>47</v>
      </c>
      <c r="G9" s="42">
        <v>4.79</v>
      </c>
      <c r="H9" s="40" t="s">
        <v>50</v>
      </c>
      <c r="I9" s="31" t="s">
        <v>47</v>
      </c>
      <c r="J9" s="10">
        <v>2.73</v>
      </c>
      <c r="K9" s="9">
        <v>0.39</v>
      </c>
      <c r="L9" s="10">
        <f t="shared" si="2"/>
        <v>2.71</v>
      </c>
      <c r="M9" s="9">
        <v>0.39</v>
      </c>
      <c r="N9" s="14">
        <v>2092523.1</v>
      </c>
      <c r="O9" s="37">
        <f t="shared" si="0"/>
        <v>5712588.063</v>
      </c>
      <c r="P9" s="37">
        <f t="shared" si="1"/>
        <v>5670737.601</v>
      </c>
    </row>
    <row r="10" spans="1:16" ht="12">
      <c r="A10" s="38">
        <v>8</v>
      </c>
      <c r="B10" s="33" t="s">
        <v>49</v>
      </c>
      <c r="C10" s="31" t="s">
        <v>47</v>
      </c>
      <c r="D10" s="42">
        <v>16.42</v>
      </c>
      <c r="E10" s="31" t="s">
        <v>48</v>
      </c>
      <c r="F10" s="31" t="s">
        <v>47</v>
      </c>
      <c r="G10" s="42">
        <v>5.47</v>
      </c>
      <c r="H10" s="40" t="s">
        <v>50</v>
      </c>
      <c r="I10" s="31" t="s">
        <v>47</v>
      </c>
      <c r="J10" s="10">
        <v>3.12</v>
      </c>
      <c r="K10" s="9">
        <v>0.39</v>
      </c>
      <c r="L10" s="10">
        <f t="shared" si="2"/>
        <v>3.09</v>
      </c>
      <c r="M10" s="9">
        <v>0.38</v>
      </c>
      <c r="N10" s="14">
        <v>231048.65</v>
      </c>
      <c r="O10" s="37">
        <f t="shared" si="0"/>
        <v>720871.7880000001</v>
      </c>
      <c r="P10" s="37">
        <f t="shared" si="1"/>
        <v>713940.3285</v>
      </c>
    </row>
    <row r="11" spans="1:16" ht="12">
      <c r="A11" s="38">
        <v>9</v>
      </c>
      <c r="B11" s="33" t="s">
        <v>49</v>
      </c>
      <c r="C11" s="31" t="s">
        <v>47</v>
      </c>
      <c r="D11" s="42">
        <v>18.47</v>
      </c>
      <c r="E11" s="31" t="s">
        <v>48</v>
      </c>
      <c r="F11" s="31" t="s">
        <v>47</v>
      </c>
      <c r="G11" s="42">
        <v>6.16</v>
      </c>
      <c r="H11" s="40" t="s">
        <v>50</v>
      </c>
      <c r="I11" s="31" t="s">
        <v>47</v>
      </c>
      <c r="J11" s="10">
        <v>3.51</v>
      </c>
      <c r="K11" s="9">
        <v>0.39</v>
      </c>
      <c r="L11" s="10">
        <f t="shared" si="2"/>
        <v>3.48</v>
      </c>
      <c r="M11" s="9">
        <v>0.39</v>
      </c>
      <c r="N11" s="14">
        <v>154924.25</v>
      </c>
      <c r="O11" s="37">
        <f t="shared" si="0"/>
        <v>543784.1174999999</v>
      </c>
      <c r="P11" s="37">
        <f t="shared" si="1"/>
        <v>539136.39</v>
      </c>
    </row>
    <row r="12" spans="1:16" ht="12">
      <c r="A12" s="38">
        <v>10</v>
      </c>
      <c r="B12" s="33" t="s">
        <v>49</v>
      </c>
      <c r="C12" s="31" t="s">
        <v>47</v>
      </c>
      <c r="D12" s="42">
        <v>20.53</v>
      </c>
      <c r="E12" s="31" t="s">
        <v>48</v>
      </c>
      <c r="F12" s="31" t="s">
        <v>47</v>
      </c>
      <c r="G12" s="42">
        <v>6.84</v>
      </c>
      <c r="H12" s="40" t="s">
        <v>50</v>
      </c>
      <c r="I12" s="31" t="s">
        <v>47</v>
      </c>
      <c r="J12" s="10">
        <v>3.9</v>
      </c>
      <c r="K12" s="9">
        <v>0.39</v>
      </c>
      <c r="L12" s="10">
        <f t="shared" si="2"/>
        <v>3.86</v>
      </c>
      <c r="M12" s="9">
        <v>0.38</v>
      </c>
      <c r="N12" s="14">
        <v>908594.5</v>
      </c>
      <c r="O12" s="37">
        <f t="shared" si="0"/>
        <v>3543518.55</v>
      </c>
      <c r="P12" s="37">
        <f t="shared" si="1"/>
        <v>3507174.77</v>
      </c>
    </row>
    <row r="13" spans="1:16" ht="12">
      <c r="A13" s="38">
        <v>11</v>
      </c>
      <c r="B13" s="33" t="s">
        <v>49</v>
      </c>
      <c r="C13" s="31" t="s">
        <v>47</v>
      </c>
      <c r="D13" s="42">
        <v>22.58</v>
      </c>
      <c r="E13" s="31" t="s">
        <v>48</v>
      </c>
      <c r="F13" s="31" t="s">
        <v>47</v>
      </c>
      <c r="G13" s="42">
        <v>7.53</v>
      </c>
      <c r="H13" s="40" t="s">
        <v>50</v>
      </c>
      <c r="I13" s="31" t="s">
        <v>47</v>
      </c>
      <c r="J13" s="10">
        <v>4.29</v>
      </c>
      <c r="K13" s="9">
        <v>0.39</v>
      </c>
      <c r="L13" s="10">
        <f t="shared" si="2"/>
        <v>4.25</v>
      </c>
      <c r="M13" s="9">
        <v>0.39</v>
      </c>
      <c r="N13" s="14">
        <v>253631.2</v>
      </c>
      <c r="O13" s="37">
        <f t="shared" si="0"/>
        <v>1088077.848</v>
      </c>
      <c r="P13" s="37">
        <f t="shared" si="1"/>
        <v>1077932.6</v>
      </c>
    </row>
    <row r="14" spans="1:16" ht="12">
      <c r="A14" s="38">
        <v>12</v>
      </c>
      <c r="B14" s="33" t="s">
        <v>49</v>
      </c>
      <c r="C14" s="31" t="s">
        <v>47</v>
      </c>
      <c r="D14" s="42">
        <v>24.63</v>
      </c>
      <c r="E14" s="31" t="s">
        <v>48</v>
      </c>
      <c r="F14" s="31" t="s">
        <v>47</v>
      </c>
      <c r="G14" s="42">
        <v>8.21</v>
      </c>
      <c r="H14" s="40" t="s">
        <v>50</v>
      </c>
      <c r="I14" s="31" t="s">
        <v>47</v>
      </c>
      <c r="J14" s="10">
        <v>4.68</v>
      </c>
      <c r="K14" s="9">
        <v>0.39</v>
      </c>
      <c r="L14" s="10">
        <f t="shared" si="2"/>
        <v>4.63</v>
      </c>
      <c r="M14" s="9">
        <v>0.38</v>
      </c>
      <c r="N14" s="14">
        <v>199655</v>
      </c>
      <c r="O14" s="37">
        <f t="shared" si="0"/>
        <v>934385.3999999999</v>
      </c>
      <c r="P14" s="37">
        <f t="shared" si="1"/>
        <v>924402.65</v>
      </c>
    </row>
    <row r="15" spans="1:16" ht="12">
      <c r="A15" s="38">
        <v>13</v>
      </c>
      <c r="B15" s="33" t="s">
        <v>49</v>
      </c>
      <c r="C15" s="31" t="s">
        <v>47</v>
      </c>
      <c r="D15" s="42">
        <v>26.68</v>
      </c>
      <c r="E15" s="31" t="s">
        <v>48</v>
      </c>
      <c r="F15" s="31" t="s">
        <v>47</v>
      </c>
      <c r="G15" s="42">
        <v>8.89</v>
      </c>
      <c r="H15" s="40" t="s">
        <v>50</v>
      </c>
      <c r="I15" s="31" t="s">
        <v>47</v>
      </c>
      <c r="J15" s="10">
        <v>5.07</v>
      </c>
      <c r="K15" s="9">
        <v>0.39</v>
      </c>
      <c r="L15" s="10">
        <f t="shared" si="2"/>
        <v>5.02</v>
      </c>
      <c r="M15" s="9">
        <v>0.39</v>
      </c>
      <c r="N15" s="14">
        <v>2886128</v>
      </c>
      <c r="O15" s="37">
        <f t="shared" si="0"/>
        <v>14632668.96</v>
      </c>
      <c r="P15" s="37">
        <f t="shared" si="1"/>
        <v>14488362.559999999</v>
      </c>
    </row>
    <row r="16" spans="1:16" ht="12">
      <c r="A16" s="38">
        <v>14</v>
      </c>
      <c r="B16" s="33" t="s">
        <v>49</v>
      </c>
      <c r="C16" s="31" t="s">
        <v>47</v>
      </c>
      <c r="D16" s="42">
        <v>28.74</v>
      </c>
      <c r="E16" s="31" t="s">
        <v>48</v>
      </c>
      <c r="F16" s="31" t="s">
        <v>47</v>
      </c>
      <c r="G16" s="42">
        <v>9.58</v>
      </c>
      <c r="H16" s="40" t="s">
        <v>50</v>
      </c>
      <c r="I16" s="31" t="s">
        <v>47</v>
      </c>
      <c r="J16" s="10">
        <v>5.46</v>
      </c>
      <c r="K16" s="9">
        <v>0.39</v>
      </c>
      <c r="L16" s="10">
        <f t="shared" si="2"/>
        <v>5.3999999999999995</v>
      </c>
      <c r="M16" s="9">
        <v>0.38</v>
      </c>
      <c r="N16" s="14">
        <v>231566.95</v>
      </c>
      <c r="O16" s="37">
        <f t="shared" si="0"/>
        <v>1264355.547</v>
      </c>
      <c r="P16" s="37">
        <f t="shared" si="1"/>
        <v>1250461.53</v>
      </c>
    </row>
    <row r="17" spans="1:16" ht="12">
      <c r="A17" s="38">
        <v>15</v>
      </c>
      <c r="B17" s="33" t="s">
        <v>49</v>
      </c>
      <c r="C17" s="31" t="s">
        <v>47</v>
      </c>
      <c r="D17" s="42">
        <v>30.79</v>
      </c>
      <c r="E17" s="31" t="s">
        <v>48</v>
      </c>
      <c r="F17" s="31" t="s">
        <v>47</v>
      </c>
      <c r="G17" s="42">
        <v>10.26</v>
      </c>
      <c r="H17" s="40" t="s">
        <v>50</v>
      </c>
      <c r="I17" s="31" t="s">
        <v>47</v>
      </c>
      <c r="J17" s="10">
        <v>5.85</v>
      </c>
      <c r="K17" s="9">
        <v>0.39</v>
      </c>
      <c r="L17" s="10">
        <f t="shared" si="2"/>
        <v>5.789999999999999</v>
      </c>
      <c r="M17" s="9">
        <v>0.39</v>
      </c>
      <c r="N17" s="14">
        <v>280831</v>
      </c>
      <c r="O17" s="37">
        <f t="shared" si="0"/>
        <v>1642861.3499999999</v>
      </c>
      <c r="P17" s="37">
        <f t="shared" si="1"/>
        <v>1626011.4899999998</v>
      </c>
    </row>
    <row r="18" spans="1:16" ht="12">
      <c r="A18" s="38">
        <v>16</v>
      </c>
      <c r="B18" s="33" t="s">
        <v>49</v>
      </c>
      <c r="C18" s="31" t="s">
        <v>47</v>
      </c>
      <c r="D18" s="42">
        <v>32.84</v>
      </c>
      <c r="E18" s="31" t="s">
        <v>48</v>
      </c>
      <c r="F18" s="31" t="s">
        <v>47</v>
      </c>
      <c r="G18" s="42">
        <v>10.95</v>
      </c>
      <c r="H18" s="40" t="s">
        <v>50</v>
      </c>
      <c r="I18" s="31" t="s">
        <v>47</v>
      </c>
      <c r="J18" s="10">
        <v>6.24</v>
      </c>
      <c r="K18" s="9">
        <v>0.39</v>
      </c>
      <c r="L18" s="10">
        <f t="shared" si="2"/>
        <v>6.169999999999999</v>
      </c>
      <c r="M18" s="9">
        <v>0.38</v>
      </c>
      <c r="N18" s="14">
        <v>165173.45</v>
      </c>
      <c r="O18" s="37">
        <f t="shared" si="0"/>
        <v>1030682.3280000001</v>
      </c>
      <c r="P18" s="37">
        <f t="shared" si="1"/>
        <v>1019120.1865</v>
      </c>
    </row>
    <row r="19" spans="1:16" ht="12">
      <c r="A19" s="38">
        <v>17</v>
      </c>
      <c r="B19" s="33" t="s">
        <v>49</v>
      </c>
      <c r="C19" s="31" t="s">
        <v>47</v>
      </c>
      <c r="D19" s="42">
        <v>34.89</v>
      </c>
      <c r="E19" s="31" t="s">
        <v>48</v>
      </c>
      <c r="F19" s="31" t="s">
        <v>47</v>
      </c>
      <c r="G19" s="42">
        <v>11.63</v>
      </c>
      <c r="H19" s="40" t="s">
        <v>50</v>
      </c>
      <c r="I19" s="31" t="s">
        <v>47</v>
      </c>
      <c r="J19" s="10">
        <v>6.63</v>
      </c>
      <c r="K19" s="9">
        <v>0.39</v>
      </c>
      <c r="L19" s="10">
        <f t="shared" si="2"/>
        <v>6.559999999999999</v>
      </c>
      <c r="M19" s="9">
        <v>0.39</v>
      </c>
      <c r="N19" s="14">
        <v>191150.5</v>
      </c>
      <c r="O19" s="37">
        <f t="shared" si="0"/>
        <v>1267327.815</v>
      </c>
      <c r="P19" s="37">
        <f t="shared" si="1"/>
        <v>1253947.2799999998</v>
      </c>
    </row>
    <row r="20" spans="1:16" ht="12">
      <c r="A20" s="38">
        <v>18</v>
      </c>
      <c r="B20" s="33" t="s">
        <v>49</v>
      </c>
      <c r="C20" s="31" t="s">
        <v>47</v>
      </c>
      <c r="D20" s="42">
        <v>36.95</v>
      </c>
      <c r="E20" s="31" t="s">
        <v>48</v>
      </c>
      <c r="F20" s="31" t="s">
        <v>47</v>
      </c>
      <c r="G20" s="42">
        <v>12.32</v>
      </c>
      <c r="H20" s="40" t="s">
        <v>50</v>
      </c>
      <c r="I20" s="31" t="s">
        <v>47</v>
      </c>
      <c r="J20" s="10">
        <v>7.02</v>
      </c>
      <c r="K20" s="9">
        <v>0.39</v>
      </c>
      <c r="L20" s="10">
        <f t="shared" si="2"/>
        <v>6.939999999999999</v>
      </c>
      <c r="M20" s="9">
        <v>0.38</v>
      </c>
      <c r="N20" s="14">
        <v>391426</v>
      </c>
      <c r="O20" s="37">
        <f t="shared" si="0"/>
        <v>2747810.52</v>
      </c>
      <c r="P20" s="37">
        <f t="shared" si="1"/>
        <v>2716496.4399999995</v>
      </c>
    </row>
    <row r="21" spans="1:16" ht="12">
      <c r="A21" s="38">
        <v>19</v>
      </c>
      <c r="B21" s="33" t="s">
        <v>49</v>
      </c>
      <c r="C21" s="31" t="s">
        <v>47</v>
      </c>
      <c r="D21" s="42">
        <v>39</v>
      </c>
      <c r="E21" s="31" t="s">
        <v>48</v>
      </c>
      <c r="F21" s="31" t="s">
        <v>47</v>
      </c>
      <c r="G21" s="42">
        <v>13</v>
      </c>
      <c r="H21" s="40" t="s">
        <v>50</v>
      </c>
      <c r="I21" s="31" t="s">
        <v>47</v>
      </c>
      <c r="J21" s="10">
        <v>7.41</v>
      </c>
      <c r="K21" s="9">
        <v>0.39</v>
      </c>
      <c r="L21" s="10">
        <f t="shared" si="2"/>
        <v>7.329999999999998</v>
      </c>
      <c r="M21" s="9">
        <v>0.39</v>
      </c>
      <c r="N21" s="14">
        <v>135707</v>
      </c>
      <c r="O21" s="37">
        <f t="shared" si="0"/>
        <v>1005588.87</v>
      </c>
      <c r="P21" s="37">
        <f t="shared" si="1"/>
        <v>994732.3099999998</v>
      </c>
    </row>
    <row r="22" spans="1:16" ht="12">
      <c r="A22" s="38">
        <v>20</v>
      </c>
      <c r="B22" s="33" t="s">
        <v>49</v>
      </c>
      <c r="C22" s="31" t="s">
        <v>47</v>
      </c>
      <c r="D22" s="42">
        <v>41.05</v>
      </c>
      <c r="E22" s="31" t="s">
        <v>48</v>
      </c>
      <c r="F22" s="31" t="s">
        <v>47</v>
      </c>
      <c r="G22" s="42">
        <v>13.68</v>
      </c>
      <c r="H22" s="40" t="s">
        <v>50</v>
      </c>
      <c r="I22" s="31" t="s">
        <v>47</v>
      </c>
      <c r="J22" s="10">
        <v>7.8</v>
      </c>
      <c r="K22" s="9">
        <v>0.39</v>
      </c>
      <c r="L22" s="10">
        <f t="shared" si="2"/>
        <v>7.709999999999998</v>
      </c>
      <c r="M22" s="9">
        <v>0.38</v>
      </c>
      <c r="N22" s="14">
        <v>326496.15</v>
      </c>
      <c r="O22" s="37">
        <f t="shared" si="0"/>
        <v>2546669.97</v>
      </c>
      <c r="P22" s="37">
        <f t="shared" si="1"/>
        <v>2517285.3164999997</v>
      </c>
    </row>
    <row r="23" spans="1:16" ht="12">
      <c r="A23" s="38">
        <v>21</v>
      </c>
      <c r="B23" s="33" t="s">
        <v>49</v>
      </c>
      <c r="C23" s="31" t="s">
        <v>47</v>
      </c>
      <c r="D23" s="42">
        <v>43.1</v>
      </c>
      <c r="E23" s="31" t="s">
        <v>48</v>
      </c>
      <c r="F23" s="31" t="s">
        <v>47</v>
      </c>
      <c r="G23" s="42">
        <v>14.37</v>
      </c>
      <c r="H23" s="40" t="s">
        <v>50</v>
      </c>
      <c r="I23" s="31" t="s">
        <v>47</v>
      </c>
      <c r="J23" s="10">
        <v>8.19</v>
      </c>
      <c r="K23" s="9">
        <v>0.39</v>
      </c>
      <c r="L23" s="10">
        <f t="shared" si="2"/>
        <v>8.099999999999998</v>
      </c>
      <c r="M23" s="9">
        <v>0.39</v>
      </c>
      <c r="N23" s="14">
        <v>154665.1</v>
      </c>
      <c r="O23" s="37">
        <f t="shared" si="0"/>
        <v>1266707.169</v>
      </c>
      <c r="P23" s="37">
        <f t="shared" si="1"/>
        <v>1252787.3099999998</v>
      </c>
    </row>
    <row r="24" spans="1:16" ht="12">
      <c r="A24" s="38">
        <v>22</v>
      </c>
      <c r="B24" s="33" t="s">
        <v>49</v>
      </c>
      <c r="C24" s="31" t="s">
        <v>47</v>
      </c>
      <c r="D24" s="42">
        <v>45.16</v>
      </c>
      <c r="E24" s="31" t="s">
        <v>48</v>
      </c>
      <c r="F24" s="31" t="s">
        <v>47</v>
      </c>
      <c r="G24" s="42">
        <v>15.05</v>
      </c>
      <c r="H24" s="40" t="s">
        <v>50</v>
      </c>
      <c r="I24" s="31" t="s">
        <v>47</v>
      </c>
      <c r="J24" s="10">
        <v>8.58</v>
      </c>
      <c r="K24" s="9">
        <v>0.39</v>
      </c>
      <c r="L24" s="10">
        <f t="shared" si="2"/>
        <v>8.479999999999999</v>
      </c>
      <c r="M24" s="9">
        <v>0.38</v>
      </c>
      <c r="N24" s="14">
        <v>9891.5</v>
      </c>
      <c r="O24" s="37">
        <f t="shared" si="0"/>
        <v>84869.07</v>
      </c>
      <c r="P24" s="37">
        <f t="shared" si="1"/>
        <v>83879.91999999998</v>
      </c>
    </row>
    <row r="25" spans="1:16" ht="12">
      <c r="A25" s="38">
        <v>23</v>
      </c>
      <c r="B25" s="33" t="s">
        <v>49</v>
      </c>
      <c r="C25" s="31" t="s">
        <v>47</v>
      </c>
      <c r="D25" s="42">
        <v>47.21</v>
      </c>
      <c r="E25" s="31" t="s">
        <v>48</v>
      </c>
      <c r="F25" s="31" t="s">
        <v>47</v>
      </c>
      <c r="G25" s="42">
        <v>15.74</v>
      </c>
      <c r="H25" s="40" t="s">
        <v>50</v>
      </c>
      <c r="I25" s="31" t="s">
        <v>47</v>
      </c>
      <c r="J25" s="10">
        <v>8.97</v>
      </c>
      <c r="K25" s="9">
        <v>0.39</v>
      </c>
      <c r="L25" s="10">
        <f t="shared" si="2"/>
        <v>8.87</v>
      </c>
      <c r="M25" s="9">
        <v>0.39</v>
      </c>
      <c r="N25" s="14">
        <v>413231.1</v>
      </c>
      <c r="O25" s="37">
        <f t="shared" si="0"/>
        <v>3706682.967</v>
      </c>
      <c r="P25" s="37">
        <f t="shared" si="1"/>
        <v>3665359.8569999994</v>
      </c>
    </row>
    <row r="26" spans="1:16" ht="12">
      <c r="A26" s="38">
        <v>24</v>
      </c>
      <c r="B26" s="33" t="s">
        <v>49</v>
      </c>
      <c r="C26" s="31" t="s">
        <v>47</v>
      </c>
      <c r="D26" s="42">
        <v>49.26</v>
      </c>
      <c r="E26" s="31" t="s">
        <v>48</v>
      </c>
      <c r="F26" s="31" t="s">
        <v>47</v>
      </c>
      <c r="G26" s="42">
        <v>16.42</v>
      </c>
      <c r="H26" s="40" t="s">
        <v>50</v>
      </c>
      <c r="I26" s="31" t="s">
        <v>47</v>
      </c>
      <c r="J26" s="10">
        <v>9.36</v>
      </c>
      <c r="K26" s="9">
        <v>0.39</v>
      </c>
      <c r="L26" s="10">
        <f t="shared" si="2"/>
        <v>9.25</v>
      </c>
      <c r="M26" s="9">
        <v>0.38</v>
      </c>
      <c r="N26" s="14">
        <v>153584.7</v>
      </c>
      <c r="O26" s="37">
        <f t="shared" si="0"/>
        <v>1437552.7920000001</v>
      </c>
      <c r="P26" s="37">
        <f t="shared" si="1"/>
        <v>1420658.475</v>
      </c>
    </row>
    <row r="27" spans="1:16" ht="12">
      <c r="A27" s="38">
        <v>25</v>
      </c>
      <c r="B27" s="33" t="s">
        <v>49</v>
      </c>
      <c r="C27" s="31" t="s">
        <v>47</v>
      </c>
      <c r="D27" s="42">
        <v>51.32</v>
      </c>
      <c r="E27" s="31" t="s">
        <v>48</v>
      </c>
      <c r="F27" s="31" t="s">
        <v>47</v>
      </c>
      <c r="G27" s="42">
        <v>17.11</v>
      </c>
      <c r="H27" s="40" t="s">
        <v>50</v>
      </c>
      <c r="I27" s="31" t="s">
        <v>47</v>
      </c>
      <c r="J27" s="10">
        <v>9.75</v>
      </c>
      <c r="K27" s="9">
        <v>0.39</v>
      </c>
      <c r="L27" s="10">
        <f t="shared" si="2"/>
        <v>9.64</v>
      </c>
      <c r="M27" s="9">
        <v>0.39</v>
      </c>
      <c r="N27" s="14">
        <v>246692.55</v>
      </c>
      <c r="O27" s="37">
        <f t="shared" si="0"/>
        <v>2405252.3625</v>
      </c>
      <c r="P27" s="37">
        <f t="shared" si="1"/>
        <v>2378116.182</v>
      </c>
    </row>
    <row r="28" spans="1:16" ht="12">
      <c r="A28" s="38">
        <v>26</v>
      </c>
      <c r="B28" s="33" t="s">
        <v>49</v>
      </c>
      <c r="C28" s="31" t="s">
        <v>47</v>
      </c>
      <c r="D28" s="42">
        <v>53.37</v>
      </c>
      <c r="E28" s="31" t="s">
        <v>48</v>
      </c>
      <c r="F28" s="31" t="s">
        <v>47</v>
      </c>
      <c r="G28" s="42">
        <v>17.79</v>
      </c>
      <c r="H28" s="40" t="s">
        <v>50</v>
      </c>
      <c r="I28" s="31" t="s">
        <v>47</v>
      </c>
      <c r="J28" s="10">
        <v>10.14</v>
      </c>
      <c r="K28" s="9">
        <v>0.39</v>
      </c>
      <c r="L28" s="10">
        <f t="shared" si="2"/>
        <v>10.020000000000001</v>
      </c>
      <c r="M28" s="9">
        <v>0.38</v>
      </c>
      <c r="N28" s="14">
        <v>124486.9</v>
      </c>
      <c r="O28" s="37">
        <f t="shared" si="0"/>
        <v>1262297.166</v>
      </c>
      <c r="P28" s="37">
        <f t="shared" si="1"/>
        <v>1247358.7380000001</v>
      </c>
    </row>
    <row r="29" spans="1:16" ht="12">
      <c r="A29" s="45">
        <v>27</v>
      </c>
      <c r="B29" s="46" t="s">
        <v>49</v>
      </c>
      <c r="C29" s="47" t="s">
        <v>47</v>
      </c>
      <c r="D29" s="48">
        <v>55.42</v>
      </c>
      <c r="E29" s="47" t="s">
        <v>48</v>
      </c>
      <c r="F29" s="47" t="s">
        <v>47</v>
      </c>
      <c r="G29" s="48">
        <v>18.47</v>
      </c>
      <c r="H29" s="49" t="s">
        <v>50</v>
      </c>
      <c r="I29" s="47" t="s">
        <v>47</v>
      </c>
      <c r="J29" s="26">
        <v>10.53</v>
      </c>
      <c r="K29" s="50">
        <v>0.39</v>
      </c>
      <c r="L29" s="26">
        <f t="shared" si="2"/>
        <v>10.410000000000002</v>
      </c>
      <c r="M29" s="50">
        <v>0.39</v>
      </c>
      <c r="N29" s="51">
        <v>3208171.15</v>
      </c>
      <c r="O29" s="37">
        <f t="shared" si="0"/>
        <v>33782042.2095</v>
      </c>
      <c r="P29" s="37">
        <f t="shared" si="1"/>
        <v>33397061.671500005</v>
      </c>
    </row>
    <row r="30" spans="1:16" ht="12">
      <c r="A30" s="53" t="s">
        <v>71</v>
      </c>
      <c r="B30" s="47"/>
      <c r="C30" s="47"/>
      <c r="D30" s="48"/>
      <c r="E30" s="47"/>
      <c r="F30" s="47"/>
      <c r="G30" s="48"/>
      <c r="H30" s="47"/>
      <c r="I30" s="47"/>
      <c r="J30" s="54"/>
      <c r="K30" s="54"/>
      <c r="L30" s="54"/>
      <c r="M30" s="55"/>
      <c r="N30" s="56"/>
      <c r="O30" s="57">
        <f>SUM(O3:O29)</f>
        <v>91657237.581</v>
      </c>
      <c r="P30" s="37">
        <f>SUM(P3:P29)</f>
        <v>90704364.09150001</v>
      </c>
    </row>
    <row r="31" spans="1:16" ht="12">
      <c r="A31" s="27" t="s">
        <v>63</v>
      </c>
      <c r="B31" s="31"/>
      <c r="C31" s="31"/>
      <c r="D31" s="42"/>
      <c r="E31" s="31"/>
      <c r="F31" s="31"/>
      <c r="G31" s="42"/>
      <c r="H31" s="31"/>
      <c r="I31" s="31"/>
      <c r="J31" s="43"/>
      <c r="K31" s="43"/>
      <c r="L31" s="43"/>
      <c r="M31" s="44"/>
      <c r="N31" s="31"/>
      <c r="O31" s="32"/>
      <c r="P31" s="52">
        <f>P30/O30-1</f>
        <v>-0.010396052888435592</v>
      </c>
    </row>
    <row r="32" spans="13:15" ht="12">
      <c r="M32" s="7"/>
      <c r="O32" s="18"/>
    </row>
    <row r="33" ht="12">
      <c r="M33" s="7"/>
    </row>
    <row r="34" ht="12">
      <c r="M34" s="7"/>
    </row>
    <row r="35" ht="12">
      <c r="M35" s="7"/>
    </row>
    <row r="36" ht="12">
      <c r="M36" s="7"/>
    </row>
    <row r="37" ht="12">
      <c r="M37" s="7"/>
    </row>
    <row r="38" ht="12"/>
    <row r="39" ht="12"/>
    <row r="40" ht="12"/>
    <row r="41" ht="12"/>
    <row r="42" ht="12"/>
    <row r="43" ht="12"/>
    <row r="44" ht="12"/>
    <row r="45" ht="12"/>
    <row r="53" spans="1:2" ht="12.75" customHeight="1">
      <c r="A53" s="34"/>
      <c r="B53"/>
    </row>
    <row r="54" spans="1:2" ht="12.75" customHeight="1">
      <c r="A54" s="34"/>
      <c r="B54"/>
    </row>
    <row r="55" spans="1:2" ht="12.75" customHeight="1">
      <c r="A55" s="34"/>
      <c r="B55"/>
    </row>
    <row r="56" spans="1:2" ht="12.75" customHeight="1">
      <c r="A56" s="34"/>
      <c r="B56"/>
    </row>
    <row r="57" spans="1:2" ht="12.75" customHeight="1">
      <c r="A57" s="34"/>
      <c r="B57"/>
    </row>
  </sheetData>
  <printOptions horizontalCentered="1"/>
  <pageMargins left="0.24" right="0.25" top="0.37" bottom="0" header="0.17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HHSC 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pmcdonald</dc:creator>
  <cp:keywords/>
  <dc:description/>
  <cp:lastModifiedBy>Pamela Minton</cp:lastModifiedBy>
  <cp:lastPrinted>2010-06-15T13:14:53Z</cp:lastPrinted>
  <dcterms:created xsi:type="dcterms:W3CDTF">2010-05-21T15:59:15Z</dcterms:created>
  <dcterms:modified xsi:type="dcterms:W3CDTF">2010-06-15T13:15:35Z</dcterms:modified>
  <cp:category/>
  <cp:version/>
  <cp:contentType/>
  <cp:contentStatus/>
</cp:coreProperties>
</file>