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 defaultThemeVersion="166925"/>
  <xr:revisionPtr revIDLastSave="0" documentId="13_ncr:1_{24948AD5-3CF7-4621-BEDF-7FD23C1EF50F}" xr6:coauthVersionLast="46" xr6:coauthVersionMax="47" xr10:uidLastSave="{00000000-0000-0000-0000-000000000000}"/>
  <bookViews>
    <workbookView xWindow="3075" yWindow="3075" windowWidth="21600" windowHeight="11385" xr2:uid="{8A22C05D-9B64-4F81-9FD4-B31B64336C13}"/>
  </bookViews>
  <sheets>
    <sheet name="07_2022" sheetId="1" r:id="rId1"/>
    <sheet name="MCO Pivot" sheetId="4" r:id="rId2"/>
    <sheet name="Calculations" sheetId="6" r:id="rId3"/>
  </sheets>
  <externalReferences>
    <externalReference r:id="rId4"/>
    <externalReference r:id="rId5"/>
  </externalReferences>
  <definedNames>
    <definedName name="_Fill" hidden="1">#REF!</definedName>
    <definedName name="_xlnm._FilterDatabase" localSheetId="0" hidden="1">'07_2022'!$A$3:$E$102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cccc" hidden="1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dsfd">#REF!</definedName>
    <definedName name="fff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HRI_Claims_Master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4" i="6" l="1"/>
  <c r="P743" i="6"/>
  <c r="Q743" i="6"/>
  <c r="C102" i="1" l="1"/>
  <c r="B10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658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0" i="6"/>
  <c r="S741" i="6"/>
  <c r="S742" i="6"/>
  <c r="S2" i="6"/>
  <c r="S743" i="6" l="1"/>
  <c r="E103" i="1"/>
  <c r="P744" i="6" s="1"/>
  <c r="F103" i="1"/>
  <c r="Q744" i="6" s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1" i="1"/>
  <c r="G102" i="1"/>
  <c r="G4" i="1"/>
  <c r="G100" i="1" l="1"/>
  <c r="G92" i="1"/>
  <c r="G84" i="1"/>
  <c r="G76" i="1"/>
  <c r="G68" i="1"/>
  <c r="G60" i="1"/>
  <c r="G52" i="1"/>
  <c r="G44" i="1"/>
  <c r="G36" i="1"/>
  <c r="G28" i="1"/>
  <c r="G20" i="1"/>
  <c r="G12" i="1"/>
  <c r="G103" i="1" l="1"/>
</calcChain>
</file>

<file path=xl/sharedStrings.xml><?xml version="1.0" encoding="utf-8"?>
<sst xmlns="http://schemas.openxmlformats.org/spreadsheetml/2006/main" count="7627" uniqueCount="280">
  <si>
    <t>TIPPS Year 1 Scorecard - July 2022</t>
  </si>
  <si>
    <t>July 2022</t>
  </si>
  <si>
    <t xml:space="preserve">Year 1 </t>
  </si>
  <si>
    <t>E + F = G</t>
  </si>
  <si>
    <t>NPI</t>
  </si>
  <si>
    <t>Provider</t>
  </si>
  <si>
    <t>SDA</t>
  </si>
  <si>
    <t>Rep Req Met (Yes=0 &amp; No=1)</t>
  </si>
  <si>
    <t>Component 1*</t>
  </si>
  <si>
    <t xml:space="preserve">Enrollment Adjustments </t>
  </si>
  <si>
    <t>Adjusted Component 1 Payments</t>
  </si>
  <si>
    <t>1003824038</t>
  </si>
  <si>
    <t>Texas Tech University Health Sciences Center El Paso</t>
  </si>
  <si>
    <t>EL PASO</t>
  </si>
  <si>
    <t>1013942150</t>
  </si>
  <si>
    <t>Texas Tech University Health Sciences Center Amarillo</t>
  </si>
  <si>
    <t>Lubbock</t>
  </si>
  <si>
    <t>1033144175</t>
  </si>
  <si>
    <t>1033157821</t>
  </si>
  <si>
    <t>UT Physicians</t>
  </si>
  <si>
    <t>Harris</t>
  </si>
  <si>
    <t>1043245178</t>
  </si>
  <si>
    <t>1053352914</t>
  </si>
  <si>
    <t>Baylor College of Medicine</t>
  </si>
  <si>
    <t>1053416289</t>
  </si>
  <si>
    <t>University of North Texas Health Science Center at Fort Worth</t>
  </si>
  <si>
    <t>Tarrant</t>
  </si>
  <si>
    <t>1053832253</t>
  </si>
  <si>
    <t>University of Southwestern Medical Center</t>
  </si>
  <si>
    <t>Dallas</t>
  </si>
  <si>
    <t>1063400778</t>
  </si>
  <si>
    <t>University of Texas Health Science Center at Tyler - Physician</t>
  </si>
  <si>
    <t>MRSA Northeast</t>
  </si>
  <si>
    <t>1063468031</t>
  </si>
  <si>
    <t>Lubbock County Hospital District</t>
  </si>
  <si>
    <t>1063699312</t>
  </si>
  <si>
    <t>Texas A&amp;M University Health Science Center</t>
  </si>
  <si>
    <t>MRSA Central</t>
  </si>
  <si>
    <t>1083663363</t>
  </si>
  <si>
    <t>Texas Tech University Health Sciences Center</t>
  </si>
  <si>
    <t>1083669766</t>
  </si>
  <si>
    <t>1104891050</t>
  </si>
  <si>
    <t>1114992161</t>
  </si>
  <si>
    <t>1124047295</t>
  </si>
  <si>
    <t>1124072681</t>
  </si>
  <si>
    <t>1124092036</t>
  </si>
  <si>
    <t>CHRISTUS Trinity Clinic</t>
  </si>
  <si>
    <t>1134173966</t>
  </si>
  <si>
    <t>1134189178</t>
  </si>
  <si>
    <t>1144328634</t>
  </si>
  <si>
    <t>1194743013</t>
  </si>
  <si>
    <t>CHILDREN'S MEDICAL CENTER DALLAS</t>
  </si>
  <si>
    <t>1194787218</t>
  </si>
  <si>
    <t>C.H. Wilkinson Physician Network</t>
  </si>
  <si>
    <t>Bexar</t>
  </si>
  <si>
    <t>1205880036</t>
  </si>
  <si>
    <t>1225066277</t>
  </si>
  <si>
    <t>1225082050</t>
  </si>
  <si>
    <t>1235384199</t>
  </si>
  <si>
    <t>1245289537</t>
  </si>
  <si>
    <t>1255365375</t>
  </si>
  <si>
    <t>1275838732</t>
  </si>
  <si>
    <t>1285079764</t>
  </si>
  <si>
    <t>1295736734</t>
  </si>
  <si>
    <t>1306890132</t>
  </si>
  <si>
    <t>1316901135</t>
  </si>
  <si>
    <t>1316936990</t>
  </si>
  <si>
    <t>EL PASO COUNTY HOSPITAL DISTRICT</t>
  </si>
  <si>
    <t>1336244557</t>
  </si>
  <si>
    <t>1376645564</t>
  </si>
  <si>
    <t>1386675940</t>
  </si>
  <si>
    <t>1396832713</t>
  </si>
  <si>
    <t>1407845084</t>
  </si>
  <si>
    <t>Texas Tech University Health Sciences Center of the Permian Basin</t>
  </si>
  <si>
    <t>MRSA West</t>
  </si>
  <si>
    <t>1417054024</t>
  </si>
  <si>
    <t>1427007715</t>
  </si>
  <si>
    <t>1477960730</t>
  </si>
  <si>
    <t>The University of Texas Rio Grande Valley</t>
  </si>
  <si>
    <t>Hidalgo</t>
  </si>
  <si>
    <t>1487993630</t>
  </si>
  <si>
    <t>1508815895</t>
  </si>
  <si>
    <t>1508855578</t>
  </si>
  <si>
    <t>1518916808</t>
  </si>
  <si>
    <t>1518984988</t>
  </si>
  <si>
    <t>1538118823</t>
  </si>
  <si>
    <t>1538240478</t>
  </si>
  <si>
    <t>1538383328</t>
  </si>
  <si>
    <t>1548215247</t>
  </si>
  <si>
    <t>1548219827</t>
  </si>
  <si>
    <t>1548389554</t>
  </si>
  <si>
    <t>1568564789</t>
  </si>
  <si>
    <t>1578533196</t>
  </si>
  <si>
    <t>1588965131</t>
  </si>
  <si>
    <t>1598705055</t>
  </si>
  <si>
    <t>1598789984</t>
  </si>
  <si>
    <t>1609382662</t>
  </si>
  <si>
    <t>ETMC Physician Group, Inc.</t>
  </si>
  <si>
    <t>1639124332</t>
  </si>
  <si>
    <t>1659595445</t>
  </si>
  <si>
    <t>1669442281</t>
  </si>
  <si>
    <t>1679578439</t>
  </si>
  <si>
    <t>1689641680</t>
  </si>
  <si>
    <t>Nueces</t>
  </si>
  <si>
    <t>1699870998</t>
  </si>
  <si>
    <t>1700831484</t>
  </si>
  <si>
    <t>1710959135</t>
  </si>
  <si>
    <t>1720040603</t>
  </si>
  <si>
    <t>1720051717</t>
  </si>
  <si>
    <t>The University of Texas Health Science Center at San Antonio</t>
  </si>
  <si>
    <t>1750334272</t>
  </si>
  <si>
    <t>1750351375</t>
  </si>
  <si>
    <t>1750411286</t>
  </si>
  <si>
    <t>1760452387</t>
  </si>
  <si>
    <t>1760452767</t>
  </si>
  <si>
    <t>1770537508</t>
  </si>
  <si>
    <t>1770894396</t>
  </si>
  <si>
    <t>1780639328</t>
  </si>
  <si>
    <t>1780654301</t>
  </si>
  <si>
    <t>1801844402</t>
  </si>
  <si>
    <t>1801945027</t>
  </si>
  <si>
    <t>1811039381</t>
  </si>
  <si>
    <t>1811962673</t>
  </si>
  <si>
    <t>1821004151</t>
  </si>
  <si>
    <t>CHRISTUS Pediatric Physician Group</t>
  </si>
  <si>
    <t>1821011248</t>
  </si>
  <si>
    <t>Bexar County Hospital District</t>
  </si>
  <si>
    <t>1841510427</t>
  </si>
  <si>
    <t>1851361471</t>
  </si>
  <si>
    <t>1871525840</t>
  </si>
  <si>
    <t>1871563494</t>
  </si>
  <si>
    <t>1881026664</t>
  </si>
  <si>
    <t>1881643179</t>
  </si>
  <si>
    <t>1932123247</t>
  </si>
  <si>
    <t>Dallas County Hospital District</t>
  </si>
  <si>
    <t>1932174984</t>
  </si>
  <si>
    <t>1942241146</t>
  </si>
  <si>
    <t>University of Texas Medical Branch – Galveston</t>
  </si>
  <si>
    <t>1942270566</t>
  </si>
  <si>
    <t>1972552263</t>
  </si>
  <si>
    <t>1972579365</t>
  </si>
  <si>
    <t>1982850699</t>
  </si>
  <si>
    <t>1659473056</t>
  </si>
  <si>
    <t xml:space="preserve">NOTE: Participating TIPPS providers should work directly with their respective MCO to resolve any issues the TIPPS provider may have with a payment received from the that MCO. </t>
  </si>
  <si>
    <t>MCO</t>
  </si>
  <si>
    <t>Sum of CURR_MONTH_COMP1_PMT</t>
  </si>
  <si>
    <t>Sum of ENROLLMENT_VAR</t>
  </si>
  <si>
    <t>Sum of Adjusted Component 1 Payments</t>
  </si>
  <si>
    <t>AETNA</t>
  </si>
  <si>
    <t>STAR</t>
  </si>
  <si>
    <t>STAR Kids</t>
  </si>
  <si>
    <t>Amerigroup</t>
  </si>
  <si>
    <t>STAR+PLUS</t>
  </si>
  <si>
    <t>BlueCross BlueShield</t>
  </si>
  <si>
    <t>Cigna-HealthSpring</t>
  </si>
  <si>
    <t>Community First Health Plan</t>
  </si>
  <si>
    <t>Community Health Choice</t>
  </si>
  <si>
    <t>Cook Children's Health Plan</t>
  </si>
  <si>
    <t>Driscoll Children's Health Plan</t>
  </si>
  <si>
    <t>El Paso First Health Plan</t>
  </si>
  <si>
    <t>FIRSTCARE</t>
  </si>
  <si>
    <t>Molina Healthcare of Texas</t>
  </si>
  <si>
    <t>Parkland Community Health Plan</t>
  </si>
  <si>
    <t>RightCare from Scott and White Health Plan</t>
  </si>
  <si>
    <t>Superior Health Plan</t>
  </si>
  <si>
    <t>Texas Children's Health Plan</t>
  </si>
  <si>
    <t>UnitedHealthCare Community Plan</t>
  </si>
  <si>
    <t>Grand Total</t>
  </si>
  <si>
    <t>GROUP_NAME</t>
  </si>
  <si>
    <t>PLAN_CD</t>
  </si>
  <si>
    <t>PROGRAM</t>
  </si>
  <si>
    <t>IN_NETWORK</t>
  </si>
  <si>
    <t>FILE_MONTH</t>
  </si>
  <si>
    <t>PLAN_CD_ENR_COUNT</t>
  </si>
  <si>
    <t>COMP1</t>
  </si>
  <si>
    <t>COMP_1_PERC</t>
  </si>
  <si>
    <t>TOTAL_COMP</t>
  </si>
  <si>
    <t>TOTAL_BY_PLAN_CD_PERC</t>
  </si>
  <si>
    <t>MONTH_PMPM</t>
  </si>
  <si>
    <t>CURR_MONTH_ENR</t>
  </si>
  <si>
    <t>CURR_MONTH_COMP1_PMT</t>
  </si>
  <si>
    <t>ENROLLMENT_VAR</t>
  </si>
  <si>
    <t>UPDATE_DATE</t>
  </si>
  <si>
    <t>K2</t>
  </si>
  <si>
    <t>Y</t>
  </si>
  <si>
    <t>202207</t>
  </si>
  <si>
    <t>KW</t>
  </si>
  <si>
    <t>90</t>
  </si>
  <si>
    <t>93</t>
  </si>
  <si>
    <t>N</t>
  </si>
  <si>
    <t>95</t>
  </si>
  <si>
    <t>DALLAS</t>
  </si>
  <si>
    <t>9F</t>
  </si>
  <si>
    <t>9H</t>
  </si>
  <si>
    <t>31</t>
  </si>
  <si>
    <t>33</t>
  </si>
  <si>
    <t>34</t>
  </si>
  <si>
    <t>36</t>
  </si>
  <si>
    <t>El Paso</t>
  </si>
  <si>
    <t>37</t>
  </si>
  <si>
    <t>K3</t>
  </si>
  <si>
    <t>KF</t>
  </si>
  <si>
    <t>KP</t>
  </si>
  <si>
    <t>KU</t>
  </si>
  <si>
    <t>N1</t>
  </si>
  <si>
    <t>N2</t>
  </si>
  <si>
    <t>N3</t>
  </si>
  <si>
    <t>50</t>
  </si>
  <si>
    <t>52</t>
  </si>
  <si>
    <t>53</t>
  </si>
  <si>
    <t>LUBBOCK</t>
  </si>
  <si>
    <t>5A</t>
  </si>
  <si>
    <t>5B</t>
  </si>
  <si>
    <t>K5</t>
  </si>
  <si>
    <t>KH</t>
  </si>
  <si>
    <t>71</t>
  </si>
  <si>
    <t>72</t>
  </si>
  <si>
    <t>79</t>
  </si>
  <si>
    <t>7G</t>
  </si>
  <si>
    <t>7H</t>
  </si>
  <si>
    <t>HARRIS</t>
  </si>
  <si>
    <t>7P</t>
  </si>
  <si>
    <t>7R</t>
  </si>
  <si>
    <t>7S</t>
  </si>
  <si>
    <t>K4</t>
  </si>
  <si>
    <t>KM</t>
  </si>
  <si>
    <t>KQ</t>
  </si>
  <si>
    <t>63</t>
  </si>
  <si>
    <t>66</t>
  </si>
  <si>
    <t>67</t>
  </si>
  <si>
    <t>69</t>
  </si>
  <si>
    <t>TARRANT</t>
  </si>
  <si>
    <t>6C</t>
  </si>
  <si>
    <t>K1</t>
  </si>
  <si>
    <t>KB</t>
  </si>
  <si>
    <t>N4</t>
  </si>
  <si>
    <t>C1</t>
  </si>
  <si>
    <t>C2</t>
  </si>
  <si>
    <t>C3</t>
  </si>
  <si>
    <t>C4</t>
  </si>
  <si>
    <t>C5</t>
  </si>
  <si>
    <t>K7</t>
  </si>
  <si>
    <t>KT</t>
  </si>
  <si>
    <t>40</t>
  </si>
  <si>
    <t>42</t>
  </si>
  <si>
    <t>43</t>
  </si>
  <si>
    <t>44</t>
  </si>
  <si>
    <t>BEXAR</t>
  </si>
  <si>
    <t>45</t>
  </si>
  <si>
    <t>46</t>
  </si>
  <si>
    <t>47</t>
  </si>
  <si>
    <t>KA</t>
  </si>
  <si>
    <t>KE</t>
  </si>
  <si>
    <t>K6</t>
  </si>
  <si>
    <t>KJ</t>
  </si>
  <si>
    <t>W2</t>
  </si>
  <si>
    <t>W3</t>
  </si>
  <si>
    <t>W4</t>
  </si>
  <si>
    <t>W5</t>
  </si>
  <si>
    <t>W6</t>
  </si>
  <si>
    <t>H1</t>
  </si>
  <si>
    <t>H2</t>
  </si>
  <si>
    <t>H3</t>
  </si>
  <si>
    <t>H4</t>
  </si>
  <si>
    <t>H5</t>
  </si>
  <si>
    <t>H6</t>
  </si>
  <si>
    <t>H7</t>
  </si>
  <si>
    <t>KC</t>
  </si>
  <si>
    <t>KG</t>
  </si>
  <si>
    <t>KR</t>
  </si>
  <si>
    <t>82</t>
  </si>
  <si>
    <t>83</t>
  </si>
  <si>
    <t>85</t>
  </si>
  <si>
    <t>86</t>
  </si>
  <si>
    <t>NUECES</t>
  </si>
  <si>
    <t>2Q</t>
  </si>
  <si>
    <t>KD</t>
  </si>
  <si>
    <t>KV</t>
  </si>
  <si>
    <t>P2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</si>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</sst>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[=0]0;0.00"/>
    <numFmt numFmtId="166" formatCode="[=0]0;0.000000000000000"/>
    <numFmt numFmtId="167" formatCode="[=0]0;0.0000000000000000"/>
    <numFmt numFmtId="168" formatCode="[=0]0;0.000000000000000000"/>
    <numFmt numFmtId="169" formatCode="m/d/yyyy\ h:mm:ss\ AM/PM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3" borderId="3" xfId="0" applyFont="1" applyFill="1" applyBorder="1"/>
    <xf numFmtId="164" fontId="0" fillId="3" borderId="3" xfId="0" applyNumberFormat="1" applyFill="1" applyBorder="1" applyAlignment="1">
      <alignment horizontal="center"/>
    </xf>
    <xf numFmtId="0" fontId="3" fillId="0" borderId="3" xfId="0" applyFont="1" applyBorder="1"/>
    <xf numFmtId="164" fontId="0" fillId="4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169" fontId="0" fillId="0" borderId="0" xfId="0" applyNumberFormat="1"/>
    <xf numFmtId="2" fontId="3" fillId="2" borderId="0" xfId="0" applyNumberFormat="1" applyFont="1" applyFill="1" applyAlignment="1">
      <alignment vertical="top" wrapText="1"/>
    </xf>
    <xf numFmtId="2" fontId="5" fillId="0" borderId="7" xfId="0" applyNumberFormat="1" applyFont="1" applyBorder="1" applyAlignment="1">
      <alignment wrapText="1"/>
    </xf>
    <xf numFmtId="2" fontId="0" fillId="3" borderId="3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3" borderId="0" xfId="0" applyNumberFormat="1" applyFill="1" applyAlignment="1">
      <alignment horizontal="center"/>
    </xf>
    <xf numFmtId="4" fontId="0" fillId="3" borderId="3" xfId="0" applyNumberFormat="1" applyFill="1" applyBorder="1" applyAlignment="1">
      <alignment horizontal="center"/>
    </xf>
    <xf numFmtId="0" fontId="4" fillId="4" borderId="0" xfId="0" applyFont="1" applyFill="1"/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42.574737268522" createdVersion="6" refreshedVersion="6" minRefreshableVersion="3" recordCount="741" xr:uid="{0CA0E37D-030C-4F43-873B-538F331FBAD2}">
  <cacheSource type="worksheet">
    <worksheetSource ref="A1:S742" sheet="Calculations"/>
  </cacheSource>
  <cacheFields count="22">
    <cacheField name="NPI" numFmtId="49">
      <sharedItems count="99">
        <s v="1104891050"/>
        <s v="1114992161"/>
        <s v="1124047295"/>
        <s v="1124072681"/>
        <s v="1124092036"/>
        <s v="1003824038"/>
        <s v="1013942150"/>
        <s v="1033144175"/>
        <s v="1033157821"/>
        <s v="1043245178"/>
        <s v="1053352914"/>
        <s v="1053416289"/>
        <s v="1053832253"/>
        <s v="1063400778"/>
        <s v="1063468031"/>
        <s v="1063699312"/>
        <s v="1083663363"/>
        <s v="1083669766"/>
        <s v="1134173966"/>
        <s v="1134189178"/>
        <s v="1144328634"/>
        <s v="1194743013"/>
        <s v="1194787218"/>
        <s v="1205880036"/>
        <s v="1225066277"/>
        <s v="1225082050"/>
        <s v="1235384199"/>
        <s v="1245289537"/>
        <s v="1255365375"/>
        <s v="1275838732"/>
        <s v="1285079764"/>
        <s v="1295736734"/>
        <s v="1306890132"/>
        <s v="1316901135"/>
        <s v="1316936990"/>
        <s v="1336244557"/>
        <s v="1376645564"/>
        <s v="1386675940"/>
        <s v="1396832713"/>
        <s v="1407845084"/>
        <s v="1417054024"/>
        <s v="1427007715"/>
        <s v="1477960730"/>
        <s v="1487993630"/>
        <s v="1508815895"/>
        <s v="1508855578"/>
        <s v="1518916808"/>
        <s v="1518984988"/>
        <s v="1538118823"/>
        <s v="1538240478"/>
        <s v="1538383328"/>
        <s v="1548215247"/>
        <s v="1548219827"/>
        <s v="1578533196"/>
        <s v="1548389554"/>
        <s v="1568564789"/>
        <s v="1588965131"/>
        <s v="1598705055"/>
        <s v="1598789984"/>
        <s v="1609382662"/>
        <s v="1639124332"/>
        <s v="1659595445"/>
        <s v="1669442281"/>
        <s v="1679578439"/>
        <s v="1689641680"/>
        <s v="1699870998"/>
        <s v="1700831484"/>
        <s v="1710959135"/>
        <s v="1720040603"/>
        <s v="1720051717"/>
        <s v="1750334272"/>
        <s v="1750351375"/>
        <s v="1750411286"/>
        <s v="1760452387"/>
        <s v="1760452767"/>
        <s v="1770537508"/>
        <s v="1770894396"/>
        <s v="1780639328"/>
        <s v="1780654301"/>
        <s v="1801844402"/>
        <s v="1801945027"/>
        <s v="1811039381"/>
        <s v="1811962673"/>
        <s v="1821004151"/>
        <s v="1821011248"/>
        <s v="1841510427"/>
        <s v="1851361471"/>
        <s v="1871525840"/>
        <s v="1871563494"/>
        <s v="1881026664"/>
        <s v="1881643179"/>
        <s v="1932123247"/>
        <s v="1932174984"/>
        <s v="1942241146"/>
        <s v="1942270566"/>
        <s v="1972552263"/>
        <s v="1972579365"/>
        <s v="1982850699"/>
        <s v="1659473056"/>
      </sharedItems>
    </cacheField>
    <cacheField name="GROUP_NAME" numFmtId="49">
      <sharedItems count="22">
        <s v="University of Southwestern Medical Center"/>
        <s v="Texas Tech University Health Sciences Center El Paso"/>
        <s v="CHRISTUS Trinity Clinic"/>
        <s v="Texas Tech University Health Sciences Center Amarillo"/>
        <s v="UT Physicians"/>
        <s v="Baylor College of Medicine"/>
        <s v="University of North Texas Health Science Center at Fort Worth"/>
        <s v="University of Texas Health Science Center at Tyler - Physician"/>
        <s v="Lubbock County Hospital District"/>
        <s v="Texas A&amp;M University Health Science Center"/>
        <s v="Texas Tech University Health Sciences Center"/>
        <s v="CHILDREN'S MEDICAL CENTER DALLAS"/>
        <s v="C.H. Wilkinson Physician Network"/>
        <s v="EL PASO COUNTY HOSPITAL DISTRICT"/>
        <s v="Texas Tech University Health Sciences Center of the Permian Basin"/>
        <s v="The University of Texas Rio Grande Valley"/>
        <s v="ETMC Physician Group, Inc."/>
        <s v="The University of Texas Health Science Center at San Antonio"/>
        <s v="CHRISTUS Pediatric Physician Group"/>
        <s v="Bexar County Hospital District"/>
        <s v="Dallas County Hospital District"/>
        <s v="University of Texas Medical Branch – Galveston"/>
      </sharedItems>
    </cacheField>
    <cacheField name="PLAN_CD" numFmtId="49">
      <sharedItems/>
    </cacheField>
    <cacheField name="MCO" numFmtId="49">
      <sharedItems count="16">
        <s v="Amerigroup"/>
        <s v="AETNA"/>
        <s v="Parkland Community Health Plan"/>
        <s v="Molina Healthcare of Texas"/>
        <s v="Superior Health Plan"/>
        <s v="El Paso First Health Plan"/>
        <s v="Texas Children's Health Plan"/>
        <s v="UnitedHealthCare Community Plan"/>
        <s v="Cigna-HealthSpring"/>
        <s v="FIRSTCARE"/>
        <s v="Community Health Choice"/>
        <s v="Cook Children's Health Plan"/>
        <s v="RightCare from Scott and White Health Plan"/>
        <s v="BlueCross BlueShield"/>
        <s v="Community First Health Plan"/>
        <s v="Driscoll Children's Health Plan"/>
      </sharedItems>
    </cacheField>
    <cacheField name="PROGRAM" numFmtId="49">
      <sharedItems count="3">
        <s v="STAR Kids"/>
        <s v="STAR"/>
        <s v="STAR+PLUS"/>
      </sharedItems>
    </cacheField>
    <cacheField name="SDA" numFmtId="49">
      <sharedItems count="11">
        <s v="Dallas"/>
        <s v="EL PASO"/>
        <s v="MRSA Northeast"/>
        <s v="Lubbock"/>
        <s v="Harris"/>
        <s v="Tarrant"/>
        <s v="MRSA Central"/>
        <s v="Bexar"/>
        <s v="MRSA West"/>
        <s v="Hidalgo"/>
        <s v="Nueces"/>
      </sharedItems>
    </cacheField>
    <cacheField name="IN_NETWORK" numFmtId="49">
      <sharedItems/>
    </cacheField>
    <cacheField name="FILE_MONTH" numFmtId="49">
      <sharedItems/>
    </cacheField>
    <cacheField name="PLAN_CD_ENR_COUNT" numFmtId="0">
      <sharedItems containsSemiMixedTypes="0" containsString="0" containsNumber="1" containsInteger="1" minValue="0" maxValue="483948"/>
    </cacheField>
    <cacheField name="COMP1" numFmtId="165">
      <sharedItems containsSemiMixedTypes="0" containsString="0" containsNumber="1" minValue="349.74" maxValue="47249449.369999997"/>
    </cacheField>
    <cacheField name="COMP2" numFmtId="165">
      <sharedItems containsSemiMixedTypes="0" containsString="0" containsNumber="1" minValue="57.69" maxValue="30490282.559999999"/>
    </cacheField>
    <cacheField name="COMP_1_PERC" numFmtId="166">
      <sharedItems containsSemiMixedTypes="0" containsString="0" containsNumber="1" minValue="0.248578197013713" maxValue="0.97047757986938199"/>
    </cacheField>
    <cacheField name="COMP_2_PERC" numFmtId="167">
      <sharedItems containsSemiMixedTypes="0" containsString="0" containsNumber="1" minValue="2.9522420130618E-2" maxValue="0.75142180298628702"/>
    </cacheField>
    <cacheField name="TOTAL_COMP" numFmtId="165">
      <sharedItems containsSemiMixedTypes="0" containsString="0" containsNumber="1" minValue="407.43" maxValue="77739731.930000007"/>
    </cacheField>
    <cacheField name="TOTAL_BY_PLAN_CD_PERC" numFmtId="168">
      <sharedItems containsString="0" containsBlank="1" containsNumber="1" minValue="7.0858102745511997E-6" maxValue="1"/>
    </cacheField>
    <cacheField name="MONTH_PMPM" numFmtId="165">
      <sharedItems containsSemiMixedTypes="0" containsString="0" containsNumber="1" minValue="0" maxValue="135.6"/>
    </cacheField>
    <cacheField name="CURR_MONTH_ENR" numFmtId="0">
      <sharedItems containsString="0" containsBlank="1" containsNumber="1" containsInteger="1" minValue="0" maxValue="245028"/>
    </cacheField>
    <cacheField name="CURR_MONTH_COMP1_PMT" numFmtId="165">
      <sharedItems containsSemiMixedTypes="0" containsString="0" containsNumber="1" minValue="0" maxValue="1722785.38"/>
    </cacheField>
    <cacheField name="CURR_MONTH_COMP2_PMT" numFmtId="165">
      <sharedItems containsSemiMixedTypes="0" containsString="0" containsNumber="1" minValue="0" maxValue="983660.68"/>
    </cacheField>
    <cacheField name="ENROLLMENT_VAR" numFmtId="165">
      <sharedItems containsSemiMixedTypes="0" containsString="0" containsNumber="1" minValue="-2637.89" maxValue="16201.59"/>
    </cacheField>
    <cacheField name="UPDATE_DATE" numFmtId="169">
      <sharedItems containsSemiMixedTypes="0" containsNonDate="0" containsDate="1" containsString="0" minDate="2022-06-20T20:29:11" maxDate="2022-06-20T20:29:11"/>
    </cacheField>
    <cacheField name="Adjusted Component 1 Payments" numFmtId="165">
      <sharedItems containsSemiMixedTypes="0" containsString="0" containsNumber="1" minValue="-309.94" maxValue="1738986.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1">
  <r>
    <x v="0"/>
    <x v="0"/>
    <s v="K2"/>
    <x v="0"/>
    <x v="0"/>
    <x v="0"/>
    <s v="Y"/>
    <s v="202207"/>
    <n v="15520"/>
    <n v="4139222.24"/>
    <n v="557236.16"/>
    <n v="0.881349708111968"/>
    <n v="0.118650291888032"/>
    <n v="4696458.4000000004"/>
    <n v="2.4176269804819999E-2"/>
    <n v="90.79"/>
    <n v="375"/>
    <n v="28206.25"/>
    <n v="3797.22"/>
    <n v="75.209999999999994"/>
    <d v="2022-06-20T20:29:11"/>
    <n v="28281.46"/>
  </r>
  <r>
    <x v="0"/>
    <x v="0"/>
    <s v="KW"/>
    <x v="1"/>
    <x v="0"/>
    <x v="0"/>
    <s v="Y"/>
    <s v="202207"/>
    <n v="7092"/>
    <n v="4139222.24"/>
    <n v="557236.16"/>
    <n v="0.881349708111968"/>
    <n v="0.118650291888032"/>
    <n v="4696458.4000000004"/>
    <n v="2.54508470227249E-2"/>
    <n v="90.77"/>
    <n v="180"/>
    <n v="13536.02"/>
    <n v="1822.26"/>
    <n v="-75.2"/>
    <d v="2022-06-20T20:29:11"/>
    <n v="13460.82"/>
  </r>
  <r>
    <x v="1"/>
    <x v="0"/>
    <s v="90"/>
    <x v="0"/>
    <x v="1"/>
    <x v="0"/>
    <s v="Y"/>
    <s v="202207"/>
    <n v="319094"/>
    <n v="4031.52"/>
    <n v="138.80000000000001"/>
    <n v="0.966717182374494"/>
    <n v="3.3282817625506E-2"/>
    <n v="4170.32"/>
    <n v="2.14678323334956E-5"/>
    <n v="33.78"/>
    <n v="6"/>
    <n v="184.67"/>
    <n v="6.36"/>
    <n v="0"/>
    <d v="2022-06-20T20:29:11"/>
    <n v="184.67"/>
  </r>
  <r>
    <x v="1"/>
    <x v="0"/>
    <s v="93"/>
    <x v="2"/>
    <x v="1"/>
    <x v="0"/>
    <s v="N"/>
    <s v="202207"/>
    <n v="229014"/>
    <n v="4031.52"/>
    <n v="138.80000000000001"/>
    <n v="0.966717182374494"/>
    <n v="3.3282817625506E-2"/>
    <n v="4170.32"/>
    <m/>
    <n v="10.98"/>
    <m/>
    <n v="0"/>
    <n v="0"/>
    <n v="0"/>
    <d v="2022-06-20T20:29:11"/>
    <n v="0"/>
  </r>
  <r>
    <x v="1"/>
    <x v="0"/>
    <s v="95"/>
    <x v="3"/>
    <x v="1"/>
    <x v="0"/>
    <s v="Y"/>
    <s v="202207"/>
    <n v="46260"/>
    <n v="4031.52"/>
    <n v="138.80000000000001"/>
    <n v="0.966717182374494"/>
    <n v="3.3282817625506E-2"/>
    <n v="4170.32"/>
    <n v="2.1464909022617101E-5"/>
    <n v="33.78"/>
    <n v="0"/>
    <n v="0"/>
    <n v="0"/>
    <n v="0"/>
    <d v="2022-06-20T20:29:11"/>
    <n v="0"/>
  </r>
  <r>
    <x v="1"/>
    <x v="0"/>
    <s v="9F"/>
    <x v="3"/>
    <x v="2"/>
    <x v="0"/>
    <s v="Y"/>
    <s v="202207"/>
    <n v="18009"/>
    <n v="4031.52"/>
    <n v="138.80000000000001"/>
    <n v="0.966717182374494"/>
    <n v="3.3282817625506E-2"/>
    <n v="4170.32"/>
    <n v="2.1464909022617101E-5"/>
    <n v="135.6"/>
    <n v="0"/>
    <n v="0"/>
    <n v="0"/>
    <n v="0"/>
    <d v="2022-06-20T20:29:11"/>
    <n v="0"/>
  </r>
  <r>
    <x v="1"/>
    <x v="0"/>
    <s v="9H"/>
    <x v="4"/>
    <x v="2"/>
    <x v="0"/>
    <s v="N"/>
    <s v="202207"/>
    <n v="16082"/>
    <n v="4031.52"/>
    <n v="138.80000000000001"/>
    <n v="0.966717182374494"/>
    <n v="3.3282817625506E-2"/>
    <n v="4170.32"/>
    <m/>
    <n v="30.27"/>
    <m/>
    <n v="0"/>
    <n v="0"/>
    <n v="0"/>
    <d v="2022-06-20T20:29:11"/>
    <n v="0"/>
  </r>
  <r>
    <x v="1"/>
    <x v="0"/>
    <s v="K2"/>
    <x v="0"/>
    <x v="0"/>
    <x v="0"/>
    <s v="Y"/>
    <s v="202207"/>
    <n v="15520"/>
    <n v="4031.52"/>
    <n v="138.80000000000001"/>
    <n v="0.966717182374494"/>
    <n v="3.3282817625506E-2"/>
    <n v="4170.32"/>
    <n v="2.14678323334956E-5"/>
    <n v="90.79"/>
    <n v="0"/>
    <n v="0"/>
    <n v="0"/>
    <n v="0"/>
    <d v="2022-06-20T20:29:11"/>
    <n v="0"/>
  </r>
  <r>
    <x v="1"/>
    <x v="0"/>
    <s v="KW"/>
    <x v="1"/>
    <x v="0"/>
    <x v="0"/>
    <s v="Y"/>
    <s v="202207"/>
    <n v="7092"/>
    <n v="4031.52"/>
    <n v="138.80000000000001"/>
    <n v="0.966717182374494"/>
    <n v="3.3282817625506E-2"/>
    <n v="4170.32"/>
    <n v="2.25996202491243E-5"/>
    <n v="90.77"/>
    <n v="0"/>
    <n v="0"/>
    <n v="0"/>
    <n v="0"/>
    <d v="2022-06-20T20:29:11"/>
    <n v="0"/>
  </r>
  <r>
    <x v="2"/>
    <x v="1"/>
    <s v="31"/>
    <x v="3"/>
    <x v="1"/>
    <x v="1"/>
    <s v="Y"/>
    <s v="202207"/>
    <n v="5786"/>
    <n v="414095"/>
    <n v="77996.39"/>
    <n v="0.841500193693696"/>
    <n v="0.158499806306304"/>
    <n v="492091.39"/>
    <n v="3.2583960142284797E-2"/>
    <n v="4.97"/>
    <n v="188"/>
    <n v="741.05"/>
    <n v="139.58000000000001"/>
    <n v="7.88"/>
    <d v="2022-06-20T20:29:11"/>
    <n v="748.93"/>
  </r>
  <r>
    <x v="2"/>
    <x v="1"/>
    <s v="33"/>
    <x v="3"/>
    <x v="2"/>
    <x v="1"/>
    <s v="Y"/>
    <s v="202207"/>
    <n v="3351"/>
    <n v="414095"/>
    <n v="77996.39"/>
    <n v="0.841500193693696"/>
    <n v="0.158499806306304"/>
    <n v="492091.39"/>
    <n v="3.2583960142284797E-2"/>
    <n v="57.63"/>
    <n v="109"/>
    <n v="4968.8599999999997"/>
    <n v="935.9"/>
    <n v="0"/>
    <d v="2022-06-20T20:29:11"/>
    <n v="4968.8599999999997"/>
  </r>
  <r>
    <x v="2"/>
    <x v="1"/>
    <s v="34"/>
    <x v="0"/>
    <x v="2"/>
    <x v="1"/>
    <s v="Y"/>
    <s v="202207"/>
    <n v="4456"/>
    <n v="414095"/>
    <n v="77996.39"/>
    <n v="0.841500193693696"/>
    <n v="0.158499806306304"/>
    <n v="492091.39"/>
    <n v="3.2583960142284797E-2"/>
    <n v="57.63"/>
    <n v="145"/>
    <n v="6609.96"/>
    <n v="1245.01"/>
    <n v="45.59"/>
    <d v="2022-06-20T20:29:11"/>
    <n v="6655.55"/>
  </r>
  <r>
    <x v="2"/>
    <x v="1"/>
    <s v="36"/>
    <x v="4"/>
    <x v="1"/>
    <x v="1"/>
    <s v="Y"/>
    <s v="202207"/>
    <n v="65966"/>
    <n v="414095"/>
    <n v="77996.39"/>
    <n v="0.841500193693696"/>
    <n v="0.158499806306304"/>
    <n v="492091.39"/>
    <n v="3.2583960142284797E-2"/>
    <n v="4.97"/>
    <n v="2149"/>
    <n v="8470.8799999999992"/>
    <n v="1595.52"/>
    <n v="90.65"/>
    <d v="2022-06-20T20:29:11"/>
    <n v="8561.5299999999988"/>
  </r>
  <r>
    <x v="2"/>
    <x v="1"/>
    <s v="37"/>
    <x v="5"/>
    <x v="1"/>
    <x v="1"/>
    <s v="Y"/>
    <s v="202207"/>
    <n v="95370"/>
    <n v="414095"/>
    <n v="77996.39"/>
    <n v="0.841500193693696"/>
    <n v="0.158499806306304"/>
    <n v="492091.39"/>
    <n v="3.2583960142284797E-2"/>
    <n v="4.97"/>
    <n v="3107"/>
    <n v="12247.1"/>
    <n v="2306.79"/>
    <n v="145.85"/>
    <d v="2022-06-20T20:29:11"/>
    <n v="12392.95"/>
  </r>
  <r>
    <x v="2"/>
    <x v="1"/>
    <s v="K3"/>
    <x v="0"/>
    <x v="0"/>
    <x v="1"/>
    <s v="Y"/>
    <s v="202207"/>
    <n v="1446"/>
    <n v="414095"/>
    <n v="77996.39"/>
    <n v="0.841500193693696"/>
    <n v="0.158499806306304"/>
    <n v="492091.39"/>
    <n v="3.2583960142284797E-2"/>
    <n v="27.46"/>
    <n v="47"/>
    <n v="1020.89"/>
    <n v="192.29"/>
    <n v="0"/>
    <d v="2022-06-20T20:29:11"/>
    <n v="1020.89"/>
  </r>
  <r>
    <x v="2"/>
    <x v="1"/>
    <s v="KF"/>
    <x v="4"/>
    <x v="0"/>
    <x v="1"/>
    <s v="Y"/>
    <s v="202207"/>
    <n v="3589"/>
    <n v="414095"/>
    <n v="77996.39"/>
    <n v="0.841500193693696"/>
    <n v="0.158499806306304"/>
    <n v="492091.39"/>
    <n v="3.2583960142284797E-2"/>
    <n v="27.46"/>
    <n v="116"/>
    <n v="2519.65"/>
    <n v="474.59"/>
    <n v="21.72"/>
    <d v="2022-06-20T20:29:11"/>
    <n v="2541.37"/>
  </r>
  <r>
    <x v="3"/>
    <x v="1"/>
    <s v="31"/>
    <x v="3"/>
    <x v="1"/>
    <x v="1"/>
    <s v="Y"/>
    <s v="202207"/>
    <n v="5786"/>
    <n v="1548104.83"/>
    <n v="265902.46000000002"/>
    <n v="0.85341709404045496"/>
    <n v="0.14658290595954601"/>
    <n v="1814007.29"/>
    <n v="0.120114967333962"/>
    <n v="4.97"/>
    <n v="694"/>
    <n v="2774.33"/>
    <n v="476.52"/>
    <n v="39.979999999999997"/>
    <d v="2022-06-20T20:29:11"/>
    <n v="2814.31"/>
  </r>
  <r>
    <x v="3"/>
    <x v="1"/>
    <s v="33"/>
    <x v="3"/>
    <x v="2"/>
    <x v="1"/>
    <s v="Y"/>
    <s v="202207"/>
    <n v="3351"/>
    <n v="1548104.83"/>
    <n v="265902.46000000002"/>
    <n v="0.85341709404045496"/>
    <n v="0.14658290595954601"/>
    <n v="1814007.29"/>
    <n v="0.120114967333962"/>
    <n v="57.63"/>
    <n v="402"/>
    <n v="18585.060000000001"/>
    <n v="3192.17"/>
    <n v="138.69"/>
    <d v="2022-06-20T20:29:11"/>
    <n v="18723.75"/>
  </r>
  <r>
    <x v="3"/>
    <x v="1"/>
    <s v="34"/>
    <x v="0"/>
    <x v="2"/>
    <x v="1"/>
    <s v="Y"/>
    <s v="202207"/>
    <n v="4456"/>
    <n v="1548104.83"/>
    <n v="265902.46000000002"/>
    <n v="0.85341709404045496"/>
    <n v="0.14658290595954601"/>
    <n v="1814007.29"/>
    <n v="0.120114967333962"/>
    <n v="57.63"/>
    <n v="535"/>
    <n v="24733.84"/>
    <n v="4248.28"/>
    <n v="46.23"/>
    <d v="2022-06-20T20:29:11"/>
    <n v="24780.07"/>
  </r>
  <r>
    <x v="3"/>
    <x v="1"/>
    <s v="36"/>
    <x v="4"/>
    <x v="1"/>
    <x v="1"/>
    <s v="Y"/>
    <s v="202207"/>
    <n v="65966"/>
    <n v="1548104.83"/>
    <n v="265902.46000000002"/>
    <n v="0.85341709404045496"/>
    <n v="0.14658290595954601"/>
    <n v="1814007.29"/>
    <n v="0.120114967333962"/>
    <n v="4.97"/>
    <n v="7923"/>
    <n v="31672.97"/>
    <n v="5440.15"/>
    <n v="307.8"/>
    <d v="2022-06-20T20:29:11"/>
    <n v="31980.77"/>
  </r>
  <r>
    <x v="3"/>
    <x v="1"/>
    <s v="37"/>
    <x v="5"/>
    <x v="1"/>
    <x v="1"/>
    <s v="Y"/>
    <s v="202207"/>
    <n v="95370"/>
    <n v="1548104.83"/>
    <n v="265902.46000000002"/>
    <n v="0.85341709404045496"/>
    <n v="0.14658290595954601"/>
    <n v="1814007.29"/>
    <n v="0.120114967333962"/>
    <n v="4.97"/>
    <n v="11455"/>
    <n v="45792.480000000003"/>
    <n v="7865.32"/>
    <n v="515.70000000000005"/>
    <d v="2022-06-20T20:29:11"/>
    <n v="46308.18"/>
  </r>
  <r>
    <x v="3"/>
    <x v="1"/>
    <s v="K3"/>
    <x v="0"/>
    <x v="0"/>
    <x v="1"/>
    <s v="Y"/>
    <s v="202207"/>
    <n v="1446"/>
    <n v="1548104.83"/>
    <n v="265902.46000000002"/>
    <n v="0.85341709404045496"/>
    <n v="0.14658290595954601"/>
    <n v="1814007.29"/>
    <n v="0.120114967333962"/>
    <n v="27.46"/>
    <n v="173"/>
    <n v="3810.97"/>
    <n v="654.57000000000005"/>
    <n v="0"/>
    <d v="2022-06-20T20:29:11"/>
    <n v="3810.97"/>
  </r>
  <r>
    <x v="3"/>
    <x v="1"/>
    <s v="KF"/>
    <x v="4"/>
    <x v="0"/>
    <x v="1"/>
    <s v="Y"/>
    <s v="202207"/>
    <n v="3589"/>
    <n v="1548104.83"/>
    <n v="265902.46000000002"/>
    <n v="0.85341709404045496"/>
    <n v="0.14658290595954601"/>
    <n v="1814007.29"/>
    <n v="0.120114967333962"/>
    <n v="27.46"/>
    <n v="431"/>
    <n v="9494.39"/>
    <n v="1630.76"/>
    <n v="22.03"/>
    <d v="2022-06-20T20:29:11"/>
    <n v="9516.42"/>
  </r>
  <r>
    <x v="4"/>
    <x v="2"/>
    <s v="KP"/>
    <x v="6"/>
    <x v="0"/>
    <x v="2"/>
    <s v="Y"/>
    <s v="202207"/>
    <n v="5621"/>
    <n v="29728.12"/>
    <n v="10534.75"/>
    <n v="0.73835074350139496"/>
    <n v="0.26164925649860499"/>
    <n v="40262.870000000003"/>
    <n v="2.25149068661129E-3"/>
    <n v="6.65"/>
    <n v="12"/>
    <n v="55.39"/>
    <n v="19.63"/>
    <n v="0"/>
    <d v="2022-06-20T20:29:11"/>
    <n v="55.39"/>
  </r>
  <r>
    <x v="4"/>
    <x v="2"/>
    <s v="KU"/>
    <x v="7"/>
    <x v="0"/>
    <x v="2"/>
    <s v="Y"/>
    <s v="202207"/>
    <n v="5647"/>
    <n v="29728.12"/>
    <n v="10534.75"/>
    <n v="0.73835074350139496"/>
    <n v="0.26164925649860499"/>
    <n v="40262.870000000003"/>
    <n v="2.25149068661129E-3"/>
    <n v="6.65"/>
    <n v="12"/>
    <n v="55.39"/>
    <n v="19.63"/>
    <n v="0"/>
    <d v="2022-06-20T20:29:11"/>
    <n v="55.39"/>
  </r>
  <r>
    <x v="4"/>
    <x v="2"/>
    <s v="N1"/>
    <x v="0"/>
    <x v="1"/>
    <x v="2"/>
    <s v="Y"/>
    <s v="202207"/>
    <n v="98881"/>
    <n v="29728.12"/>
    <n v="10534.75"/>
    <n v="0.73835074350139496"/>
    <n v="0.26164925649860499"/>
    <n v="40262.870000000003"/>
    <n v="2.2515419843805299E-3"/>
    <n v="3.92"/>
    <n v="222"/>
    <n v="605.6"/>
    <n v="214.61"/>
    <n v="5.46"/>
    <d v="2022-06-20T20:29:11"/>
    <n v="611.06000000000006"/>
  </r>
  <r>
    <x v="4"/>
    <x v="2"/>
    <s v="N2"/>
    <x v="4"/>
    <x v="1"/>
    <x v="2"/>
    <s v="Y"/>
    <s v="202207"/>
    <n v="161565"/>
    <n v="29728.12"/>
    <n v="10534.75"/>
    <n v="0.73835074350139496"/>
    <n v="0.26164925649860499"/>
    <n v="40262.870000000003"/>
    <n v="2.25149068661129E-3"/>
    <n v="3.92"/>
    <n v="363"/>
    <n v="990.23"/>
    <n v="350.91"/>
    <n v="10.91"/>
    <d v="2022-06-20T20:29:11"/>
    <n v="1001.14"/>
  </r>
  <r>
    <x v="4"/>
    <x v="2"/>
    <s v="N3"/>
    <x v="8"/>
    <x v="2"/>
    <x v="2"/>
    <s v="Y"/>
    <s v="202207"/>
    <n v="0"/>
    <n v="29728.12"/>
    <n v="10534.75"/>
    <n v="0.73835074350139496"/>
    <n v="0.26164925649860499"/>
    <n v="40262.870000000003"/>
    <n v="2.25149068661129E-3"/>
    <n v="30.45"/>
    <n v="0"/>
    <n v="0"/>
    <n v="0"/>
    <n v="0"/>
    <d v="2022-06-20T20:29:11"/>
    <n v="0"/>
  </r>
  <r>
    <x v="5"/>
    <x v="1"/>
    <s v="31"/>
    <x v="3"/>
    <x v="1"/>
    <x v="1"/>
    <s v="Y"/>
    <s v="202207"/>
    <n v="5786"/>
    <n v="4424884.4400000004"/>
    <n v="1432776.73"/>
    <n v="0.75540122782485897"/>
    <n v="0.244598772175141"/>
    <n v="5857661.1699999999"/>
    <n v="0.38786656700148497"/>
    <n v="4.97"/>
    <n v="2244"/>
    <n v="7940.33"/>
    <n v="2571.08"/>
    <n v="120.31"/>
    <d v="2022-06-20T20:29:11"/>
    <n v="8060.64"/>
  </r>
  <r>
    <x v="5"/>
    <x v="1"/>
    <s v="33"/>
    <x v="3"/>
    <x v="2"/>
    <x v="1"/>
    <s v="Y"/>
    <s v="202207"/>
    <n v="3351"/>
    <n v="4424884.4400000004"/>
    <n v="1432776.73"/>
    <n v="0.75540122782485897"/>
    <n v="0.244598772175141"/>
    <n v="5857661.1699999999"/>
    <n v="0.38786656700148497"/>
    <n v="57.63"/>
    <n v="1299"/>
    <n v="53157.35"/>
    <n v="17212.34"/>
    <n v="327.38"/>
    <d v="2022-06-20T20:29:11"/>
    <n v="53484.729999999996"/>
  </r>
  <r>
    <x v="5"/>
    <x v="1"/>
    <s v="34"/>
    <x v="0"/>
    <x v="2"/>
    <x v="1"/>
    <s v="Y"/>
    <s v="202207"/>
    <n v="4456"/>
    <n v="4424884.4400000004"/>
    <n v="1432776.73"/>
    <n v="0.75540122782485897"/>
    <n v="0.244598772175141"/>
    <n v="5857661.1699999999"/>
    <n v="0.38786656700148497"/>
    <n v="57.63"/>
    <n v="1728"/>
    <n v="70712.78"/>
    <n v="22896.78"/>
    <n v="122.76"/>
    <d v="2022-06-20T20:29:11"/>
    <n v="70835.539999999994"/>
  </r>
  <r>
    <x v="5"/>
    <x v="1"/>
    <s v="36"/>
    <x v="4"/>
    <x v="1"/>
    <x v="1"/>
    <s v="Y"/>
    <s v="202207"/>
    <n v="65966"/>
    <n v="4424884.4400000004"/>
    <n v="1432776.73"/>
    <n v="0.75540122782485897"/>
    <n v="0.244598772175141"/>
    <n v="5857661.1699999999"/>
    <n v="0.38786656700148497"/>
    <n v="4.97"/>
    <n v="25586"/>
    <n v="90535.28"/>
    <n v="29315.3"/>
    <n v="881.06"/>
    <d v="2022-06-20T20:29:11"/>
    <n v="91416.34"/>
  </r>
  <r>
    <x v="5"/>
    <x v="1"/>
    <s v="37"/>
    <x v="5"/>
    <x v="1"/>
    <x v="1"/>
    <s v="Y"/>
    <s v="202207"/>
    <n v="95370"/>
    <n v="4424884.4400000004"/>
    <n v="1432776.73"/>
    <n v="0.75540122782485897"/>
    <n v="0.244598772175141"/>
    <n v="5857661.1699999999"/>
    <n v="0.38786656700148497"/>
    <n v="4.97"/>
    <n v="36990"/>
    <n v="130887.98"/>
    <n v="42381.5"/>
    <n v="1468.47"/>
    <d v="2022-06-20T20:29:11"/>
    <n v="132356.44999999998"/>
  </r>
  <r>
    <x v="5"/>
    <x v="1"/>
    <s v="K3"/>
    <x v="0"/>
    <x v="0"/>
    <x v="1"/>
    <s v="Y"/>
    <s v="202207"/>
    <n v="1446"/>
    <n v="4424884.4400000004"/>
    <n v="1432776.73"/>
    <n v="0.75540122782485897"/>
    <n v="0.244598772175141"/>
    <n v="5857661.1699999999"/>
    <n v="0.38786656700148497"/>
    <n v="27.46"/>
    <n v="560"/>
    <n v="10919.28"/>
    <n v="3535.66"/>
    <n v="19.5"/>
    <d v="2022-06-20T20:29:11"/>
    <n v="10938.78"/>
  </r>
  <r>
    <x v="5"/>
    <x v="1"/>
    <s v="KF"/>
    <x v="4"/>
    <x v="0"/>
    <x v="1"/>
    <s v="Y"/>
    <s v="202207"/>
    <n v="3589"/>
    <n v="4424884.4400000004"/>
    <n v="1432776.73"/>
    <n v="0.75540122782485897"/>
    <n v="0.244598772175141"/>
    <n v="5857661.1699999999"/>
    <n v="0.38786656700148497"/>
    <n v="27.46"/>
    <n v="1392"/>
    <n v="27142.22"/>
    <n v="8788.64"/>
    <n v="39"/>
    <d v="2022-06-20T20:29:11"/>
    <n v="27181.22"/>
  </r>
  <r>
    <x v="6"/>
    <x v="3"/>
    <s v="50"/>
    <x v="9"/>
    <x v="1"/>
    <x v="3"/>
    <s v="Y"/>
    <s v="202207"/>
    <n v="51548"/>
    <n v="1893088.01"/>
    <n v="395933.44"/>
    <n v="0.82702938847514895"/>
    <n v="0.17297061152484999"/>
    <n v="2289021.4500000002"/>
    <n v="6.3379162448229706E-2"/>
    <n v="26.16"/>
    <n v="3267"/>
    <n v="66617.63"/>
    <n v="13932.87"/>
    <n v="876.82"/>
    <d v="2022-06-20T20:29:11"/>
    <n v="67494.450000000012"/>
  </r>
  <r>
    <x v="6"/>
    <x v="3"/>
    <s v="52"/>
    <x v="4"/>
    <x v="1"/>
    <x v="3"/>
    <s v="Y"/>
    <s v="202207"/>
    <n v="49257"/>
    <n v="1893088.01"/>
    <n v="395933.44"/>
    <n v="0.82702938847514895"/>
    <n v="0.17297061152484999"/>
    <n v="2289021.4500000002"/>
    <n v="6.8032107547685794E-2"/>
    <n v="24.2"/>
    <n v="3351"/>
    <n v="63210.92"/>
    <n v="13220.37"/>
    <n v="754.54"/>
    <d v="2022-06-20T20:29:11"/>
    <n v="63965.46"/>
  </r>
  <r>
    <x v="6"/>
    <x v="3"/>
    <s v="53"/>
    <x v="0"/>
    <x v="1"/>
    <x v="3"/>
    <s v="Y"/>
    <s v="202207"/>
    <n v="13801"/>
    <n v="1893088.01"/>
    <n v="395933.44"/>
    <n v="0.82702938847514895"/>
    <n v="0.17297061152484999"/>
    <n v="2289021.4500000002"/>
    <n v="6.3379162448229706E-2"/>
    <n v="26.16"/>
    <n v="874"/>
    <n v="17821.8"/>
    <n v="3727.37"/>
    <n v="224.3"/>
    <d v="2022-06-20T20:29:11"/>
    <n v="18046.099999999999"/>
  </r>
  <r>
    <x v="6"/>
    <x v="3"/>
    <s v="5A"/>
    <x v="0"/>
    <x v="2"/>
    <x v="3"/>
    <s v="Y"/>
    <s v="202207"/>
    <n v="2506"/>
    <n v="1893088.01"/>
    <n v="395933.44"/>
    <n v="0.82702938847514895"/>
    <n v="0.17297061152484999"/>
    <n v="2289021.4500000002"/>
    <n v="6.3379162448229706E-2"/>
    <n v="107.29"/>
    <n v="158"/>
    <n v="13178.47"/>
    <n v="2756.24"/>
    <n v="0"/>
    <d v="2022-06-20T20:29:11"/>
    <n v="13178.47"/>
  </r>
  <r>
    <x v="6"/>
    <x v="3"/>
    <s v="5B"/>
    <x v="4"/>
    <x v="2"/>
    <x v="3"/>
    <s v="Y"/>
    <s v="202207"/>
    <n v="3584"/>
    <n v="1893088.01"/>
    <n v="395933.44"/>
    <n v="0.82702938847514895"/>
    <n v="0.17297061152484999"/>
    <n v="2289021.4500000002"/>
    <n v="6.8032107547685794E-2"/>
    <n v="67.69"/>
    <n v="243"/>
    <n v="12787.32"/>
    <n v="2674.43"/>
    <n v="0"/>
    <d v="2022-06-20T20:29:11"/>
    <n v="12787.32"/>
  </r>
  <r>
    <x v="6"/>
    <x v="3"/>
    <s v="K5"/>
    <x v="0"/>
    <x v="0"/>
    <x v="3"/>
    <s v="Y"/>
    <s v="202207"/>
    <n v="1474"/>
    <n v="1893088.01"/>
    <n v="395933.44"/>
    <n v="0.82702938847514895"/>
    <n v="0.17297061152484999"/>
    <n v="2289021.4500000002"/>
    <n v="6.3379162448229706E-2"/>
    <n v="58.75"/>
    <n v="93"/>
    <n v="4247.5600000000004"/>
    <n v="888.36"/>
    <n v="0"/>
    <d v="2022-06-20T20:29:11"/>
    <n v="4247.5600000000004"/>
  </r>
  <r>
    <x v="6"/>
    <x v="3"/>
    <s v="KH"/>
    <x v="4"/>
    <x v="0"/>
    <x v="3"/>
    <s v="Y"/>
    <s v="202207"/>
    <n v="2077"/>
    <n v="1893088.01"/>
    <n v="395933.44"/>
    <n v="0.82702938847514895"/>
    <n v="0.17297061152484999"/>
    <n v="2289021.4500000002"/>
    <n v="6.36341315294459E-2"/>
    <n v="58.69"/>
    <n v="132"/>
    <n v="6022.64"/>
    <n v="1259.6199999999999"/>
    <n v="0"/>
    <d v="2022-06-20T20:29:11"/>
    <n v="6022.64"/>
  </r>
  <r>
    <x v="7"/>
    <x v="3"/>
    <s v="50"/>
    <x v="9"/>
    <x v="1"/>
    <x v="3"/>
    <s v="Y"/>
    <s v="202207"/>
    <n v="51548"/>
    <n v="319066.25"/>
    <n v="127110.11"/>
    <n v="0.71511240532779496"/>
    <n v="0.28488759467220498"/>
    <n v="446176.36"/>
    <n v="1.2353874622275701E-2"/>
    <n v="26.16"/>
    <n v="636"/>
    <n v="11213.74"/>
    <n v="4467.3500000000004"/>
    <n v="141.06"/>
    <d v="2022-06-20T20:29:11"/>
    <n v="11354.8"/>
  </r>
  <r>
    <x v="7"/>
    <x v="3"/>
    <s v="52"/>
    <x v="4"/>
    <x v="1"/>
    <x v="3"/>
    <s v="Y"/>
    <s v="202207"/>
    <n v="49257"/>
    <n v="319066.25"/>
    <n v="127110.11"/>
    <n v="0.71511240532779496"/>
    <n v="0.28488759467220498"/>
    <n v="446176.36"/>
    <n v="1.3260827288776599E-2"/>
    <n v="24.2"/>
    <n v="653"/>
    <n v="10650.85"/>
    <n v="4243.1000000000004"/>
    <n v="97.88"/>
    <d v="2022-06-20T20:29:11"/>
    <n v="10748.73"/>
  </r>
  <r>
    <x v="7"/>
    <x v="3"/>
    <s v="53"/>
    <x v="0"/>
    <x v="1"/>
    <x v="3"/>
    <s v="Y"/>
    <s v="202207"/>
    <n v="13801"/>
    <n v="319066.25"/>
    <n v="127110.11"/>
    <n v="0.71511240532779496"/>
    <n v="0.28488759467220498"/>
    <n v="446176.36"/>
    <n v="1.2353874622275701E-2"/>
    <n v="26.16"/>
    <n v="170"/>
    <n v="2997.38"/>
    <n v="1194.0999999999999"/>
    <n v="17.63"/>
    <d v="2022-06-20T20:29:11"/>
    <n v="3015.01"/>
  </r>
  <r>
    <x v="7"/>
    <x v="3"/>
    <s v="5A"/>
    <x v="0"/>
    <x v="2"/>
    <x v="3"/>
    <s v="Y"/>
    <s v="202207"/>
    <n v="2506"/>
    <n v="319066.25"/>
    <n v="127110.11"/>
    <n v="0.71511240532779496"/>
    <n v="0.28488759467220498"/>
    <n v="446176.36"/>
    <n v="1.2353874622275701E-2"/>
    <n v="107.29"/>
    <n v="30"/>
    <n v="2163.63"/>
    <n v="861.95"/>
    <n v="0"/>
    <d v="2022-06-20T20:29:11"/>
    <n v="2163.63"/>
  </r>
  <r>
    <x v="7"/>
    <x v="3"/>
    <s v="5B"/>
    <x v="4"/>
    <x v="2"/>
    <x v="3"/>
    <s v="Y"/>
    <s v="202207"/>
    <n v="3584"/>
    <n v="319066.25"/>
    <n v="127110.11"/>
    <n v="0.71511240532779496"/>
    <n v="0.28488759467220498"/>
    <n v="446176.36"/>
    <n v="1.3260827288776599E-2"/>
    <n v="67.69"/>
    <n v="47"/>
    <n v="2138.58"/>
    <n v="851.97"/>
    <n v="0"/>
    <d v="2022-06-20T20:29:11"/>
    <n v="2138.58"/>
  </r>
  <r>
    <x v="7"/>
    <x v="3"/>
    <s v="K5"/>
    <x v="0"/>
    <x v="0"/>
    <x v="3"/>
    <s v="Y"/>
    <s v="202207"/>
    <n v="1474"/>
    <n v="319066.25"/>
    <n v="127110.11"/>
    <n v="0.71511240532779496"/>
    <n v="0.28488759467220498"/>
    <n v="446176.36"/>
    <n v="1.2353874622275701E-2"/>
    <n v="58.75"/>
    <n v="18"/>
    <n v="710.86"/>
    <n v="283.19"/>
    <n v="0"/>
    <d v="2022-06-20T20:29:11"/>
    <n v="710.86"/>
  </r>
  <r>
    <x v="7"/>
    <x v="3"/>
    <s v="KH"/>
    <x v="4"/>
    <x v="0"/>
    <x v="3"/>
    <s v="Y"/>
    <s v="202207"/>
    <n v="2077"/>
    <n v="319066.25"/>
    <n v="127110.11"/>
    <n v="0.71511240532779496"/>
    <n v="0.28488759467220498"/>
    <n v="446176.36"/>
    <n v="1.2403573228887599E-2"/>
    <n v="58.69"/>
    <n v="25"/>
    <n v="986.29"/>
    <n v="392.92"/>
    <n v="0"/>
    <d v="2022-06-20T20:29:11"/>
    <n v="986.29"/>
  </r>
  <r>
    <x v="8"/>
    <x v="4"/>
    <s v="71"/>
    <x v="0"/>
    <x v="1"/>
    <x v="4"/>
    <s v="Y"/>
    <s v="202207"/>
    <n v="113116"/>
    <n v="47249449.369999997"/>
    <n v="30490282.559999999"/>
    <n v="0.60779022768621505"/>
    <n v="0.39220977231378501"/>
    <n v="77739731.930000007"/>
    <n v="0.53362302731854805"/>
    <n v="10.74"/>
    <n v="60361"/>
    <n v="371360.56"/>
    <n v="239640.64"/>
    <n v="3919.05"/>
    <d v="2022-06-20T20:29:11"/>
    <n v="375279.61"/>
  </r>
  <r>
    <x v="8"/>
    <x v="4"/>
    <s v="72"/>
    <x v="6"/>
    <x v="1"/>
    <x v="4"/>
    <s v="Y"/>
    <s v="202207"/>
    <n v="483948"/>
    <n v="47249449.369999997"/>
    <n v="30490282.559999999"/>
    <n v="0.60779022768621505"/>
    <n v="0.39220977231378501"/>
    <n v="77739731.930000007"/>
    <n v="0.50631088322580997"/>
    <n v="10.86"/>
    <n v="245028"/>
    <n v="1524335.67"/>
    <n v="983660.68"/>
    <n v="11390.77"/>
    <d v="2022-06-20T20:29:11"/>
    <n v="1535726.44"/>
  </r>
  <r>
    <x v="8"/>
    <x v="4"/>
    <s v="79"/>
    <x v="10"/>
    <x v="1"/>
    <x v="4"/>
    <s v="Y"/>
    <s v="202207"/>
    <n v="351182"/>
    <n v="47249449.369999997"/>
    <n v="30490282.559999999"/>
    <n v="0.60779022768621505"/>
    <n v="0.39220977231378501"/>
    <n v="77739731.930000007"/>
    <n v="0.55100475595568899"/>
    <n v="10.15"/>
    <n v="193502"/>
    <n v="1125088.21"/>
    <n v="726024.49"/>
    <n v="10349.56"/>
    <d v="2022-06-20T20:29:11"/>
    <n v="1135437.77"/>
  </r>
  <r>
    <x v="8"/>
    <x v="4"/>
    <s v="7G"/>
    <x v="3"/>
    <x v="1"/>
    <x v="4"/>
    <s v="Y"/>
    <s v="202207"/>
    <n v="17279"/>
    <n v="47249449.369999997"/>
    <n v="30490282.559999999"/>
    <n v="0.60779022768621505"/>
    <n v="0.39220977231378501"/>
    <n v="77739731.930000007"/>
    <n v="0.50490047051960496"/>
    <n v="10.9"/>
    <n v="8724"/>
    <n v="54472.49"/>
    <n v="35151.339999999997"/>
    <n v="867.91"/>
    <d v="2022-06-20T20:29:11"/>
    <n v="55340.4"/>
  </r>
  <r>
    <x v="8"/>
    <x v="4"/>
    <s v="7H"/>
    <x v="7"/>
    <x v="1"/>
    <x v="4"/>
    <s v="Y"/>
    <s v="202207"/>
    <n v="135645"/>
    <n v="47249449.369999997"/>
    <n v="30490282.559999999"/>
    <n v="0.60779022768621505"/>
    <n v="0.39220977231378501"/>
    <n v="77739731.930000007"/>
    <n v="0.50490047051960496"/>
    <n v="10.9"/>
    <n v="68487"/>
    <n v="427631.52"/>
    <n v="275952.55"/>
    <n v="5756.93"/>
    <d v="2022-06-20T20:29:11"/>
    <n v="433388.45"/>
  </r>
  <r>
    <x v="8"/>
    <x v="4"/>
    <s v="7P"/>
    <x v="0"/>
    <x v="2"/>
    <x v="4"/>
    <s v="Y"/>
    <s v="202207"/>
    <n v="17623"/>
    <n v="47249449.369999997"/>
    <n v="30490282.559999999"/>
    <n v="0.60779022768621505"/>
    <n v="0.39220977231378501"/>
    <n v="77739731.930000007"/>
    <n v="0.53362302731854805"/>
    <n v="48.11"/>
    <n v="9404"/>
    <n v="258481.55"/>
    <n v="166799.31"/>
    <n v="-1181.9000000000001"/>
    <d v="2022-06-20T20:29:11"/>
    <n v="257299.65"/>
  </r>
  <r>
    <x v="8"/>
    <x v="4"/>
    <s v="7R"/>
    <x v="7"/>
    <x v="2"/>
    <x v="4"/>
    <s v="Y"/>
    <s v="202207"/>
    <n v="30992"/>
    <n v="47249449.369999997"/>
    <n v="30490282.559999999"/>
    <n v="0.60779022768621505"/>
    <n v="0.39220977231378501"/>
    <n v="77739731.930000007"/>
    <n v="0.50490047051960496"/>
    <n v="65.03"/>
    <n v="15647"/>
    <n v="581334.91"/>
    <n v="375138.04"/>
    <n v="-2637.89"/>
    <d v="2022-06-20T20:29:11"/>
    <n v="578697.02"/>
  </r>
  <r>
    <x v="8"/>
    <x v="4"/>
    <s v="7S"/>
    <x v="3"/>
    <x v="2"/>
    <x v="4"/>
    <s v="Y"/>
    <s v="202207"/>
    <n v="5515"/>
    <n v="47249449.369999997"/>
    <n v="30490282.559999999"/>
    <n v="0.60779022768621505"/>
    <n v="0.39220977231378501"/>
    <n v="77739731.930000007"/>
    <n v="0.51867040119121"/>
    <n v="61.83"/>
    <n v="2860"/>
    <n v="101029.18"/>
    <n v="65194.59"/>
    <n v="282.58999999999997"/>
    <d v="2022-06-20T20:29:11"/>
    <n v="101311.76999999999"/>
  </r>
  <r>
    <x v="8"/>
    <x v="4"/>
    <s v="K4"/>
    <x v="0"/>
    <x v="0"/>
    <x v="4"/>
    <s v="Y"/>
    <s v="202207"/>
    <n v="7043"/>
    <n v="47249449.369999997"/>
    <n v="30490282.559999999"/>
    <n v="0.60779022768621505"/>
    <n v="0.39220977231378501"/>
    <n v="77739731.930000007"/>
    <n v="0.53362302731854805"/>
    <n v="22.74"/>
    <n v="3758"/>
    <n v="48823.49"/>
    <n v="31506.02"/>
    <n v="116.93"/>
    <d v="2022-06-20T20:29:11"/>
    <n v="48940.42"/>
  </r>
  <r>
    <x v="8"/>
    <x v="4"/>
    <s v="KM"/>
    <x v="6"/>
    <x v="0"/>
    <x v="4"/>
    <s v="Y"/>
    <s v="202207"/>
    <n v="21968"/>
    <n v="47249449.369999997"/>
    <n v="30490282.559999999"/>
    <n v="0.60779022768621505"/>
    <n v="0.39220977231378501"/>
    <n v="77739731.930000007"/>
    <n v="0.50631088322580997"/>
    <n v="23.79"/>
    <n v="11122"/>
    <n v="151167.66"/>
    <n v="97549.17"/>
    <n v="231.05"/>
    <d v="2022-06-20T20:29:11"/>
    <n v="151398.71"/>
  </r>
  <r>
    <x v="8"/>
    <x v="4"/>
    <s v="KQ"/>
    <x v="7"/>
    <x v="0"/>
    <x v="4"/>
    <s v="Y"/>
    <s v="202207"/>
    <n v="10158"/>
    <n v="47249449.369999997"/>
    <n v="30490282.559999999"/>
    <n v="0.60779022768621505"/>
    <n v="0.39220977231378501"/>
    <n v="77739731.930000007"/>
    <n v="0.50490047051960496"/>
    <n v="23.86"/>
    <n v="5128"/>
    <n v="69903.679999999993"/>
    <n v="45109.16"/>
    <n v="449.83"/>
    <d v="2022-06-20T20:29:11"/>
    <n v="70353.509999999995"/>
  </r>
  <r>
    <x v="9"/>
    <x v="3"/>
    <s v="50"/>
    <x v="9"/>
    <x v="1"/>
    <x v="3"/>
    <s v="Y"/>
    <s v="202207"/>
    <n v="51548"/>
    <n v="1428311"/>
    <n v="1000214.62"/>
    <n v="0.58813915251180304"/>
    <n v="0.41186084748819701"/>
    <n v="2428525.62"/>
    <n v="6.7241798795580399E-2"/>
    <n v="26.16"/>
    <n v="3466"/>
    <n v="50260.61"/>
    <n v="35196.39"/>
    <n v="696.06"/>
    <d v="2022-06-20T20:29:11"/>
    <n v="50956.67"/>
  </r>
  <r>
    <x v="9"/>
    <x v="3"/>
    <s v="52"/>
    <x v="4"/>
    <x v="1"/>
    <x v="3"/>
    <s v="Y"/>
    <s v="202207"/>
    <n v="49257"/>
    <n v="1428311"/>
    <n v="1000214.62"/>
    <n v="0.58813915251180304"/>
    <n v="0.41186084748819701"/>
    <n v="2428525.62"/>
    <n v="7.2178317141654694E-2"/>
    <n v="24.2"/>
    <n v="3555"/>
    <n v="47688.800000000003"/>
    <n v="33395.410000000003"/>
    <n v="576.80999999999995"/>
    <d v="2022-06-20T20:29:11"/>
    <n v="48265.61"/>
  </r>
  <r>
    <x v="9"/>
    <x v="3"/>
    <s v="53"/>
    <x v="0"/>
    <x v="1"/>
    <x v="3"/>
    <s v="Y"/>
    <s v="202207"/>
    <n v="13801"/>
    <n v="1428311"/>
    <n v="1000214.62"/>
    <n v="0.58813915251180304"/>
    <n v="0.41186084748819701"/>
    <n v="2428525.62"/>
    <n v="6.7241798795580399E-2"/>
    <n v="26.16"/>
    <n v="928"/>
    <n v="13456.97"/>
    <n v="9423.6200000000008"/>
    <n v="145.03"/>
    <d v="2022-06-20T20:29:11"/>
    <n v="13602"/>
  </r>
  <r>
    <x v="9"/>
    <x v="3"/>
    <s v="5A"/>
    <x v="0"/>
    <x v="2"/>
    <x v="3"/>
    <s v="Y"/>
    <s v="202207"/>
    <n v="2506"/>
    <n v="1428311"/>
    <n v="1000214.62"/>
    <n v="0.58813915251180304"/>
    <n v="0.41186084748819701"/>
    <n v="2428525.62"/>
    <n v="6.7241798795580399E-2"/>
    <n v="107.29"/>
    <n v="168"/>
    <n v="9964.98"/>
    <n v="6978.26"/>
    <n v="0"/>
    <d v="2022-06-20T20:29:11"/>
    <n v="9964.98"/>
  </r>
  <r>
    <x v="9"/>
    <x v="3"/>
    <s v="5B"/>
    <x v="4"/>
    <x v="2"/>
    <x v="3"/>
    <s v="Y"/>
    <s v="202207"/>
    <n v="3584"/>
    <n v="1428311"/>
    <n v="1000214.62"/>
    <n v="0.58813915251180304"/>
    <n v="0.41186084748819701"/>
    <n v="2428525.62"/>
    <n v="7.2178317141654805E-2"/>
    <n v="67.69"/>
    <n v="258"/>
    <n v="9655"/>
    <n v="6761.18"/>
    <n v="37.43"/>
    <d v="2022-06-20T20:29:11"/>
    <n v="9692.43"/>
  </r>
  <r>
    <x v="9"/>
    <x v="3"/>
    <s v="K5"/>
    <x v="0"/>
    <x v="0"/>
    <x v="3"/>
    <s v="Y"/>
    <s v="202207"/>
    <n v="1474"/>
    <n v="1428311"/>
    <n v="1000214.62"/>
    <n v="0.58813915251180304"/>
    <n v="0.41186084748819701"/>
    <n v="2428525.62"/>
    <n v="6.7241798795580496E-2"/>
    <n v="58.75"/>
    <n v="99"/>
    <n v="3215.52"/>
    <n v="2251.7600000000002"/>
    <n v="0"/>
    <d v="2022-06-20T20:29:11"/>
    <n v="3215.52"/>
  </r>
  <r>
    <x v="9"/>
    <x v="3"/>
    <s v="KH"/>
    <x v="4"/>
    <x v="0"/>
    <x v="3"/>
    <s v="Y"/>
    <s v="202207"/>
    <n v="2077"/>
    <n v="1428311"/>
    <n v="1000214.62"/>
    <n v="0.58813915251180304"/>
    <n v="0.41186084748819701"/>
    <n v="2428525.62"/>
    <n v="6.7512306940465394E-2"/>
    <n v="58.69"/>
    <n v="140"/>
    <n v="4542.55"/>
    <n v="3181.05"/>
    <n v="0"/>
    <d v="2022-06-20T20:29:11"/>
    <n v="4542.55"/>
  </r>
  <r>
    <x v="10"/>
    <x v="5"/>
    <s v="71"/>
    <x v="0"/>
    <x v="1"/>
    <x v="4"/>
    <s v="Y"/>
    <s v="202207"/>
    <n v="113116"/>
    <n v="9669895.8399999999"/>
    <n v="3213288.21"/>
    <n v="0.75058275985741296"/>
    <n v="0.24941724014258701"/>
    <n v="12883184.050000001"/>
    <n v="8.8433076672470898E-2"/>
    <n v="10.74"/>
    <n v="10003"/>
    <n v="76000.160000000003"/>
    <n v="25254.71"/>
    <n v="797.78"/>
    <d v="2022-06-20T20:29:11"/>
    <n v="76797.94"/>
  </r>
  <r>
    <x v="10"/>
    <x v="5"/>
    <s v="72"/>
    <x v="6"/>
    <x v="1"/>
    <x v="4"/>
    <s v="Y"/>
    <s v="202207"/>
    <n v="483948"/>
    <n v="9669895.8399999999"/>
    <n v="3213288.21"/>
    <n v="0.75058275985741296"/>
    <n v="0.24941724014258701"/>
    <n v="12883184.050000001"/>
    <n v="8.3906853460591499E-2"/>
    <n v="10.86"/>
    <n v="40606"/>
    <n v="311960.77"/>
    <n v="103663.98"/>
    <n v="2335.5300000000002"/>
    <d v="2022-06-20T20:29:11"/>
    <n v="314296.30000000005"/>
  </r>
  <r>
    <x v="10"/>
    <x v="5"/>
    <s v="79"/>
    <x v="10"/>
    <x v="1"/>
    <x v="4"/>
    <s v="N"/>
    <s v="202207"/>
    <n v="351182"/>
    <n v="9669895.8399999999"/>
    <n v="3213288.21"/>
    <n v="0.75058275985741296"/>
    <n v="0.24941724014258701"/>
    <n v="12883184.050000001"/>
    <m/>
    <n v="10.15"/>
    <m/>
    <n v="0"/>
    <n v="0"/>
    <n v="0"/>
    <d v="2022-06-20T20:29:11"/>
    <n v="0"/>
  </r>
  <r>
    <x v="10"/>
    <x v="5"/>
    <s v="7G"/>
    <x v="3"/>
    <x v="1"/>
    <x v="4"/>
    <s v="Y"/>
    <s v="202207"/>
    <n v="17279"/>
    <n v="9669895.8399999999"/>
    <n v="3213288.21"/>
    <n v="0.75058275985741296"/>
    <n v="0.24941724014258701"/>
    <n v="12883184.050000001"/>
    <n v="8.3673117042554104E-2"/>
    <n v="10.9"/>
    <n v="1445"/>
    <n v="11142.29"/>
    <n v="3702.56"/>
    <n v="169.64"/>
    <d v="2022-06-20T20:29:11"/>
    <n v="11311.93"/>
  </r>
  <r>
    <x v="10"/>
    <x v="5"/>
    <s v="7H"/>
    <x v="7"/>
    <x v="1"/>
    <x v="4"/>
    <s v="Y"/>
    <s v="202207"/>
    <n v="135645"/>
    <n v="9669895.8399999999"/>
    <n v="3213288.21"/>
    <n v="0.75058275985741296"/>
    <n v="0.24941724014258701"/>
    <n v="12883184.050000001"/>
    <n v="8.3673117042554104E-2"/>
    <n v="10.9"/>
    <n v="11349"/>
    <n v="87511.28"/>
    <n v="29079.83"/>
    <n v="1179.79"/>
    <d v="2022-06-20T20:29:11"/>
    <n v="88691.069999999992"/>
  </r>
  <r>
    <x v="10"/>
    <x v="5"/>
    <s v="7P"/>
    <x v="0"/>
    <x v="2"/>
    <x v="4"/>
    <s v="Y"/>
    <s v="202207"/>
    <n v="17623"/>
    <n v="9669895.8399999999"/>
    <n v="3213288.21"/>
    <n v="0.75058275985741296"/>
    <n v="0.24941724014258701"/>
    <n v="12883184.050000001"/>
    <n v="8.8433076672470898E-2"/>
    <n v="48.11"/>
    <n v="1558"/>
    <n v="52884.6"/>
    <n v="17573.45"/>
    <n v="-203.66"/>
    <d v="2022-06-20T20:29:11"/>
    <n v="52680.939999999995"/>
  </r>
  <r>
    <x v="10"/>
    <x v="5"/>
    <s v="7R"/>
    <x v="7"/>
    <x v="2"/>
    <x v="4"/>
    <s v="Y"/>
    <s v="202207"/>
    <n v="30992"/>
    <n v="9669895.8399999999"/>
    <n v="3213288.21"/>
    <n v="0.75058275985741296"/>
    <n v="0.24941724014258701"/>
    <n v="12883184.050000001"/>
    <n v="8.3673117042554104E-2"/>
    <n v="65.03"/>
    <n v="2593"/>
    <n v="118971.44"/>
    <n v="39533.99"/>
    <n v="-642.33000000000004"/>
    <d v="2022-06-20T20:29:11"/>
    <n v="118329.11"/>
  </r>
  <r>
    <x v="10"/>
    <x v="5"/>
    <s v="7S"/>
    <x v="3"/>
    <x v="2"/>
    <x v="4"/>
    <s v="Y"/>
    <s v="202207"/>
    <n v="5515"/>
    <n v="9669895.8399999999"/>
    <n v="3213288.21"/>
    <n v="0.75058275985741296"/>
    <n v="0.24941724014258701"/>
    <n v="12883184.050000001"/>
    <n v="8.5955097527871005E-2"/>
    <n v="61.83"/>
    <n v="474"/>
    <n v="20677.79"/>
    <n v="6871.19"/>
    <n v="43.62"/>
    <d v="2022-06-20T20:29:11"/>
    <n v="20721.41"/>
  </r>
  <r>
    <x v="10"/>
    <x v="5"/>
    <s v="K4"/>
    <x v="0"/>
    <x v="0"/>
    <x v="4"/>
    <s v="Y"/>
    <s v="202207"/>
    <n v="7043"/>
    <n v="9669895.8399999999"/>
    <n v="3213288.21"/>
    <n v="0.75058275985741296"/>
    <n v="0.24941724014258701"/>
    <n v="12883184.050000001"/>
    <n v="8.8433076672470898E-2"/>
    <n v="22.74"/>
    <n v="622"/>
    <n v="9979.4699999999993"/>
    <n v="3316.16"/>
    <n v="16.05"/>
    <d v="2022-06-20T20:29:11"/>
    <n v="9995.5199999999986"/>
  </r>
  <r>
    <x v="10"/>
    <x v="5"/>
    <s v="KM"/>
    <x v="6"/>
    <x v="0"/>
    <x v="4"/>
    <s v="Y"/>
    <s v="202207"/>
    <n v="21968"/>
    <n v="9669895.8399999999"/>
    <n v="3213288.21"/>
    <n v="0.75058275985741296"/>
    <n v="0.24941724014258701"/>
    <n v="12883184.050000001"/>
    <n v="8.3906853460591499E-2"/>
    <n v="23.79"/>
    <n v="1843"/>
    <n v="30934.720000000001"/>
    <n v="10279.549999999999"/>
    <n v="50.35"/>
    <d v="2022-06-20T20:29:11"/>
    <n v="30985.07"/>
  </r>
  <r>
    <x v="10"/>
    <x v="5"/>
    <s v="KQ"/>
    <x v="7"/>
    <x v="0"/>
    <x v="4"/>
    <s v="Y"/>
    <s v="202207"/>
    <n v="10158"/>
    <n v="9669895.8399999999"/>
    <n v="3213288.21"/>
    <n v="0.75058275985741296"/>
    <n v="0.24941724014258701"/>
    <n v="12883184.050000001"/>
    <n v="8.3673117042554104E-2"/>
    <n v="23.86"/>
    <n v="849"/>
    <n v="14292.38"/>
    <n v="4749.33"/>
    <n v="117.85"/>
    <d v="2022-06-20T20:29:11"/>
    <n v="14410.23"/>
  </r>
  <r>
    <x v="11"/>
    <x v="6"/>
    <s v="63"/>
    <x v="0"/>
    <x v="1"/>
    <x v="5"/>
    <s v="Y"/>
    <s v="202207"/>
    <n v="180654"/>
    <n v="733161.25"/>
    <n v="251578.48"/>
    <n v="0.74452287001764395"/>
    <n v="0.255477129982356"/>
    <n v="984739.73"/>
    <n v="0.118050102220647"/>
    <n v="0.97"/>
    <n v="21326"/>
    <n v="14515.79"/>
    <n v="4980.9799999999996"/>
    <n v="140.27000000000001"/>
    <d v="2022-06-20T20:29:11"/>
    <n v="14656.060000000001"/>
  </r>
  <r>
    <x v="11"/>
    <x v="6"/>
    <s v="66"/>
    <x v="11"/>
    <x v="1"/>
    <x v="5"/>
    <s v="Y"/>
    <s v="202207"/>
    <n v="160404"/>
    <n v="733161.25"/>
    <n v="251578.48"/>
    <n v="0.74452287001764395"/>
    <n v="0.255477129982356"/>
    <n v="984739.73"/>
    <n v="9.3715122901387601E-2"/>
    <n v="2.06"/>
    <n v="15032"/>
    <n v="21729.18"/>
    <n v="7456.2"/>
    <n v="209.6"/>
    <d v="2022-06-20T20:29:11"/>
    <n v="21938.78"/>
  </r>
  <r>
    <x v="11"/>
    <x v="6"/>
    <s v="67"/>
    <x v="1"/>
    <x v="1"/>
    <x v="5"/>
    <s v="Y"/>
    <s v="202207"/>
    <n v="92669"/>
    <n v="733161.25"/>
    <n v="251578.48"/>
    <n v="0.74452287001764395"/>
    <n v="0.255477129982356"/>
    <n v="984739.73"/>
    <n v="8.9486001188310196E-2"/>
    <n v="2.09"/>
    <n v="8292"/>
    <n v="12160.88"/>
    <n v="4172.91"/>
    <n v="217.04"/>
    <d v="2022-06-20T20:29:11"/>
    <n v="12377.92"/>
  </r>
  <r>
    <x v="11"/>
    <x v="6"/>
    <s v="69"/>
    <x v="0"/>
    <x v="2"/>
    <x v="5"/>
    <s v="Y"/>
    <s v="202207"/>
    <n v="17042"/>
    <n v="733161.25"/>
    <n v="251578.48"/>
    <n v="0.74452287001764395"/>
    <n v="0.255477129982356"/>
    <n v="984739.73"/>
    <n v="0.118050102220647"/>
    <n v="22.13"/>
    <n v="2011"/>
    <n v="31145.79"/>
    <n v="10687.43"/>
    <n v="-15.48"/>
    <d v="2022-06-20T20:29:11"/>
    <n v="31130.31"/>
  </r>
  <r>
    <x v="11"/>
    <x v="6"/>
    <s v="6C"/>
    <x v="8"/>
    <x v="2"/>
    <x v="5"/>
    <s v="N"/>
    <s v="202207"/>
    <n v="0"/>
    <n v="733161.25"/>
    <n v="251578.48"/>
    <n v="0.74452287001764395"/>
    <n v="0.255477129982356"/>
    <n v="984739.73"/>
    <m/>
    <n v="5.93"/>
    <m/>
    <n v="0"/>
    <n v="0"/>
    <n v="0"/>
    <d v="2022-06-20T20:29:11"/>
    <n v="0"/>
  </r>
  <r>
    <x v="11"/>
    <x v="6"/>
    <s v="K1"/>
    <x v="1"/>
    <x v="0"/>
    <x v="5"/>
    <s v="Y"/>
    <s v="202207"/>
    <n v="5808"/>
    <n v="733161.25"/>
    <n v="251578.48"/>
    <n v="0.74452287001764395"/>
    <n v="0.255477129982356"/>
    <n v="984739.73"/>
    <n v="8.9486001188310196E-2"/>
    <n v="2.58"/>
    <n v="519"/>
    <n v="937.12"/>
    <n v="321.56"/>
    <n v="3.61"/>
    <d v="2022-06-20T20:29:11"/>
    <n v="940.73"/>
  </r>
  <r>
    <x v="11"/>
    <x v="6"/>
    <s v="KB"/>
    <x v="11"/>
    <x v="0"/>
    <x v="5"/>
    <s v="Y"/>
    <s v="202207"/>
    <n v="9789"/>
    <n v="733161.25"/>
    <n v="251578.48"/>
    <n v="0.74452287001764395"/>
    <n v="0.255477129982356"/>
    <n v="984739.73"/>
    <n v="9.3715122901387601E-2"/>
    <n v="2.54"/>
    <n v="917"/>
    <n v="1630.08"/>
    <n v="559.35"/>
    <n v="3.56"/>
    <d v="2022-06-20T20:29:11"/>
    <n v="1633.6399999999999"/>
  </r>
  <r>
    <x v="12"/>
    <x v="0"/>
    <s v="90"/>
    <x v="0"/>
    <x v="1"/>
    <x v="0"/>
    <s v="Y"/>
    <s v="202207"/>
    <n v="319094"/>
    <n v="294301.18"/>
    <n v="43085.08"/>
    <n v="0.87229746700413902"/>
    <n v="0.12770253299586101"/>
    <n v="337386.26"/>
    <n v="1.73678558511221E-3"/>
    <n v="33.78"/>
    <n v="554"/>
    <n v="15385.63"/>
    <n v="2252.42"/>
    <n v="138.87"/>
    <d v="2022-06-20T20:29:11"/>
    <n v="15524.5"/>
  </r>
  <r>
    <x v="12"/>
    <x v="0"/>
    <s v="93"/>
    <x v="2"/>
    <x v="1"/>
    <x v="0"/>
    <s v="N"/>
    <s v="202207"/>
    <n v="229014"/>
    <n v="294301.18"/>
    <n v="43085.08"/>
    <n v="0.87229746700413902"/>
    <n v="0.12770253299586101"/>
    <n v="337386.26"/>
    <m/>
    <n v="10.98"/>
    <m/>
    <n v="0"/>
    <n v="0"/>
    <n v="0"/>
    <d v="2022-06-20T20:29:11"/>
    <n v="0"/>
  </r>
  <r>
    <x v="12"/>
    <x v="0"/>
    <s v="95"/>
    <x v="3"/>
    <x v="1"/>
    <x v="0"/>
    <s v="Y"/>
    <s v="202207"/>
    <n v="46260"/>
    <n v="294301.18"/>
    <n v="43085.08"/>
    <n v="0.87229746700413902"/>
    <n v="0.12770253299586101"/>
    <n v="337386.26"/>
    <n v="1.73654908409452E-3"/>
    <n v="33.78"/>
    <n v="80"/>
    <n v="2221.75"/>
    <n v="325.26"/>
    <n v="27.77"/>
    <d v="2022-06-20T20:29:11"/>
    <n v="2249.52"/>
  </r>
  <r>
    <x v="12"/>
    <x v="0"/>
    <s v="9F"/>
    <x v="3"/>
    <x v="2"/>
    <x v="0"/>
    <s v="Y"/>
    <s v="202207"/>
    <n v="18009"/>
    <n v="294301.18"/>
    <n v="43085.08"/>
    <n v="0.87229746700413902"/>
    <n v="0.12770253299586101"/>
    <n v="337386.26"/>
    <n v="1.73654908409452E-3"/>
    <n v="135.6"/>
    <n v="31"/>
    <n v="3446.78"/>
    <n v="504.6"/>
    <n v="0"/>
    <d v="2022-06-20T20:29:11"/>
    <n v="3446.78"/>
  </r>
  <r>
    <x v="12"/>
    <x v="0"/>
    <s v="9H"/>
    <x v="4"/>
    <x v="2"/>
    <x v="0"/>
    <s v="N"/>
    <s v="202207"/>
    <n v="16082"/>
    <n v="294301.18"/>
    <n v="43085.08"/>
    <n v="0.87229746700413902"/>
    <n v="0.12770253299586101"/>
    <n v="337386.26"/>
    <m/>
    <n v="30.27"/>
    <m/>
    <n v="0"/>
    <n v="0"/>
    <n v="0"/>
    <d v="2022-06-20T20:29:11"/>
    <n v="0"/>
  </r>
  <r>
    <x v="12"/>
    <x v="0"/>
    <s v="K2"/>
    <x v="0"/>
    <x v="0"/>
    <x v="0"/>
    <s v="Y"/>
    <s v="202207"/>
    <n v="15520"/>
    <n v="294301.18"/>
    <n v="43085.08"/>
    <n v="0.87229746700413902"/>
    <n v="0.12770253299586101"/>
    <n v="337386.26"/>
    <n v="1.73678558511221E-3"/>
    <n v="90.79"/>
    <n v="26"/>
    <n v="1935.55"/>
    <n v="283.36"/>
    <n v="74.44"/>
    <d v="2022-06-20T20:29:11"/>
    <n v="2009.99"/>
  </r>
  <r>
    <x v="12"/>
    <x v="0"/>
    <s v="KW"/>
    <x v="1"/>
    <x v="0"/>
    <x v="0"/>
    <s v="Y"/>
    <s v="202207"/>
    <n v="7092"/>
    <n v="294301.18"/>
    <n v="43085.08"/>
    <n v="0.87229746700413902"/>
    <n v="0.12770253299586101"/>
    <n v="337386.26"/>
    <n v="1.8283492281820899E-3"/>
    <n v="90.77"/>
    <n v="12"/>
    <n v="893.13"/>
    <n v="130.75"/>
    <n v="0"/>
    <d v="2022-06-20T20:29:11"/>
    <n v="893.13"/>
  </r>
  <r>
    <x v="13"/>
    <x v="7"/>
    <s v="KP"/>
    <x v="6"/>
    <x v="0"/>
    <x v="2"/>
    <s v="Y"/>
    <s v="202207"/>
    <n v="5621"/>
    <n v="3536221.59"/>
    <n v="831061.7"/>
    <n v="0.809707398211853"/>
    <n v="0.190292601788147"/>
    <n v="4367283.29"/>
    <n v="0.244217504942597"/>
    <n v="6.65"/>
    <n v="1372"/>
    <n v="6944.35"/>
    <n v="1632.02"/>
    <n v="35.42"/>
    <d v="2022-06-20T20:29:11"/>
    <n v="6979.77"/>
  </r>
  <r>
    <x v="13"/>
    <x v="7"/>
    <s v="KU"/>
    <x v="7"/>
    <x v="0"/>
    <x v="2"/>
    <s v="Y"/>
    <s v="202207"/>
    <n v="5647"/>
    <n v="3536221.59"/>
    <n v="831061.7"/>
    <n v="0.809707398211853"/>
    <n v="0.190292601788147"/>
    <n v="4367283.29"/>
    <n v="0.244217504942597"/>
    <n v="6.65"/>
    <n v="1379"/>
    <n v="6979.78"/>
    <n v="1640.35"/>
    <n v="25.31"/>
    <d v="2022-06-20T20:29:11"/>
    <n v="7005.09"/>
  </r>
  <r>
    <x v="13"/>
    <x v="7"/>
    <s v="N1"/>
    <x v="0"/>
    <x v="1"/>
    <x v="2"/>
    <s v="Y"/>
    <s v="202207"/>
    <n v="98881"/>
    <n v="3536221.59"/>
    <n v="831061.7"/>
    <n v="0.809707398211853"/>
    <n v="0.190292601788147"/>
    <n v="4367283.29"/>
    <n v="0.244223069173125"/>
    <n v="3.92"/>
    <n v="24149"/>
    <n v="72242.820000000007"/>
    <n v="16978.080000000002"/>
    <n v="729.95"/>
    <d v="2022-06-20T20:29:11"/>
    <n v="72972.77"/>
  </r>
  <r>
    <x v="13"/>
    <x v="7"/>
    <s v="N2"/>
    <x v="4"/>
    <x v="1"/>
    <x v="2"/>
    <s v="Y"/>
    <s v="202207"/>
    <n v="161565"/>
    <n v="3536221.59"/>
    <n v="831061.7"/>
    <n v="0.809707398211853"/>
    <n v="0.190292601788147"/>
    <n v="4367283.29"/>
    <n v="0.244217504942597"/>
    <n v="3.92"/>
    <n v="39457"/>
    <n v="118037.39"/>
    <n v="27740.44"/>
    <n v="1420.98"/>
    <d v="2022-06-20T20:29:11"/>
    <n v="119458.37"/>
  </r>
  <r>
    <x v="13"/>
    <x v="7"/>
    <s v="N3"/>
    <x v="8"/>
    <x v="2"/>
    <x v="2"/>
    <s v="Y"/>
    <s v="202207"/>
    <n v="0"/>
    <n v="3536221.59"/>
    <n v="831061.7"/>
    <n v="0.809707398211853"/>
    <n v="0.190292601788147"/>
    <n v="4367283.29"/>
    <n v="0.244217504942597"/>
    <n v="30.45"/>
    <n v="0"/>
    <n v="0"/>
    <n v="0"/>
    <n v="-139.06"/>
    <d v="2022-06-20T20:29:11"/>
    <n v="-139.06"/>
  </r>
  <r>
    <x v="13"/>
    <x v="7"/>
    <s v="N4"/>
    <x v="7"/>
    <x v="2"/>
    <x v="2"/>
    <s v="Y"/>
    <s v="202207"/>
    <n v="13874"/>
    <n v="3536221.59"/>
    <n v="831061.7"/>
    <n v="0.809707398211853"/>
    <n v="0.190292601788147"/>
    <n v="4367283.29"/>
    <n v="0.244217504942597"/>
    <n v="30.45"/>
    <n v="3388"/>
    <n v="78521.149999999994"/>
    <n v="18453.57"/>
    <n v="-301.3"/>
    <d v="2022-06-20T20:29:11"/>
    <n v="78219.849999999991"/>
  </r>
  <r>
    <x v="14"/>
    <x v="8"/>
    <s v="50"/>
    <x v="9"/>
    <x v="1"/>
    <x v="3"/>
    <s v="Y"/>
    <s v="202207"/>
    <n v="51548"/>
    <n v="2217018.42"/>
    <n v="108386.96"/>
    <n v="0.953390079453588"/>
    <n v="4.6609920546412401E-2"/>
    <n v="2325405.38"/>
    <n v="6.4386572409361797E-2"/>
    <n v="26.16"/>
    <n v="3318"/>
    <n v="77994.880000000005"/>
    <n v="3813.06"/>
    <n v="1081.32"/>
    <d v="2022-06-20T20:29:11"/>
    <n v="79076.200000000012"/>
  </r>
  <r>
    <x v="14"/>
    <x v="8"/>
    <s v="52"/>
    <x v="4"/>
    <x v="1"/>
    <x v="3"/>
    <s v="N"/>
    <s v="202207"/>
    <n v="49257"/>
    <n v="2217018.42"/>
    <n v="108386.96"/>
    <n v="0.953390079453588"/>
    <n v="4.6609920546412401E-2"/>
    <n v="2325405.38"/>
    <m/>
    <n v="24.2"/>
    <m/>
    <n v="0"/>
    <n v="0"/>
    <n v="0"/>
    <d v="2022-06-20T20:29:11"/>
    <n v="0"/>
  </r>
  <r>
    <x v="14"/>
    <x v="8"/>
    <s v="53"/>
    <x v="0"/>
    <x v="1"/>
    <x v="3"/>
    <s v="Y"/>
    <s v="202207"/>
    <n v="13801"/>
    <n v="2217018.42"/>
    <n v="108386.96"/>
    <n v="0.953390079453588"/>
    <n v="4.6609920546412401E-2"/>
    <n v="2325405.38"/>
    <n v="6.4386572409361797E-2"/>
    <n v="26.16"/>
    <n v="888"/>
    <n v="20873.86"/>
    <n v="1020.49"/>
    <n v="235.07"/>
    <d v="2022-06-20T20:29:11"/>
    <n v="21108.93"/>
  </r>
  <r>
    <x v="14"/>
    <x v="8"/>
    <s v="5A"/>
    <x v="0"/>
    <x v="2"/>
    <x v="3"/>
    <s v="Y"/>
    <s v="202207"/>
    <n v="2506"/>
    <n v="2217018.42"/>
    <n v="108386.96"/>
    <n v="0.953390079453588"/>
    <n v="4.6609920546412401E-2"/>
    <n v="2325405.38"/>
    <n v="6.4386572409361797E-2"/>
    <n v="107.29"/>
    <n v="161"/>
    <n v="15480.45"/>
    <n v="756.82"/>
    <n v="-96.15"/>
    <d v="2022-06-20T20:29:11"/>
    <n v="15384.300000000001"/>
  </r>
  <r>
    <x v="14"/>
    <x v="8"/>
    <s v="5B"/>
    <x v="4"/>
    <x v="2"/>
    <x v="3"/>
    <s v="N"/>
    <s v="202207"/>
    <n v="3584"/>
    <n v="2217018.42"/>
    <n v="108386.96"/>
    <n v="0.953390079453588"/>
    <n v="4.6609920546412401E-2"/>
    <n v="2325405.38"/>
    <m/>
    <n v="67.69"/>
    <m/>
    <n v="0"/>
    <n v="0"/>
    <n v="0"/>
    <d v="2022-06-20T20:29:11"/>
    <n v="0"/>
  </r>
  <r>
    <x v="14"/>
    <x v="8"/>
    <s v="K5"/>
    <x v="0"/>
    <x v="0"/>
    <x v="3"/>
    <s v="Y"/>
    <s v="202207"/>
    <n v="1474"/>
    <n v="2217018.42"/>
    <n v="108386.96"/>
    <n v="0.953390079453588"/>
    <n v="4.6609920546412401E-2"/>
    <n v="2325405.38"/>
    <n v="6.4386572409361797E-2"/>
    <n v="58.75"/>
    <n v="94"/>
    <n v="4949.1899999999996"/>
    <n v="241.96"/>
    <n v="0"/>
    <d v="2022-06-20T20:29:11"/>
    <n v="4949.1899999999996"/>
  </r>
  <r>
    <x v="14"/>
    <x v="8"/>
    <s v="KH"/>
    <x v="4"/>
    <x v="0"/>
    <x v="3"/>
    <s v="Y"/>
    <s v="202207"/>
    <n v="2077"/>
    <n v="2217018.42"/>
    <n v="108386.96"/>
    <n v="0.953390079453588"/>
    <n v="4.6609920546412401E-2"/>
    <n v="2325405.38"/>
    <n v="6.4645594216778193E-2"/>
    <n v="58.69"/>
    <n v="134"/>
    <n v="7048.02"/>
    <n v="344.57"/>
    <n v="0"/>
    <d v="2022-06-20T20:29:11"/>
    <n v="7048.02"/>
  </r>
  <r>
    <x v="15"/>
    <x v="9"/>
    <s v="C1"/>
    <x v="0"/>
    <x v="1"/>
    <x v="6"/>
    <s v="Y"/>
    <s v="202207"/>
    <n v="28163"/>
    <n v="2269747.44"/>
    <n v="610338.18999999994"/>
    <n v="0.78808331820328503"/>
    <n v="0.211916681796714"/>
    <n v="2880085.63"/>
    <n v="1"/>
    <n v="1.1200000000000001"/>
    <n v="28163"/>
    <n v="23428.82"/>
    <n v="6300.04"/>
    <n v="240.43"/>
    <d v="2022-06-20T20:29:11"/>
    <n v="23669.25"/>
  </r>
  <r>
    <x v="15"/>
    <x v="9"/>
    <s v="C2"/>
    <x v="4"/>
    <x v="1"/>
    <x v="6"/>
    <s v="Y"/>
    <s v="202207"/>
    <n v="119632"/>
    <n v="2269747.44"/>
    <n v="610338.18999999994"/>
    <n v="0.78808331820328503"/>
    <n v="0.211916681796714"/>
    <n v="2880085.63"/>
    <n v="1"/>
    <n v="1.1200000000000001"/>
    <n v="119632"/>
    <n v="99521.95"/>
    <n v="26761.59"/>
    <n v="896.78"/>
    <d v="2022-06-20T20:29:11"/>
    <n v="100418.73"/>
  </r>
  <r>
    <x v="15"/>
    <x v="9"/>
    <s v="C3"/>
    <x v="12"/>
    <x v="1"/>
    <x v="6"/>
    <s v="Y"/>
    <s v="202207"/>
    <n v="64661"/>
    <n v="2269747.44"/>
    <n v="610338.18999999994"/>
    <n v="0.78808331820328503"/>
    <n v="0.211916681796714"/>
    <n v="2880085.63"/>
    <n v="1"/>
    <n v="1.1200000000000001"/>
    <n v="64661"/>
    <n v="53791.53"/>
    <n v="14464.62"/>
    <n v="653.91"/>
    <d v="2022-06-20T20:29:11"/>
    <n v="54445.440000000002"/>
  </r>
  <r>
    <x v="15"/>
    <x v="9"/>
    <s v="C4"/>
    <x v="4"/>
    <x v="2"/>
    <x v="6"/>
    <s v="Y"/>
    <s v="202207"/>
    <n v="8170"/>
    <n v="2269747.44"/>
    <n v="610338.18999999994"/>
    <n v="0.78808331820328503"/>
    <n v="0.211916681796714"/>
    <n v="2880085.63"/>
    <n v="1"/>
    <n v="2.58"/>
    <n v="8170"/>
    <n v="15614.99"/>
    <n v="4198.8900000000003"/>
    <n v="-19.14"/>
    <d v="2022-06-20T20:29:11"/>
    <n v="15595.85"/>
  </r>
  <r>
    <x v="15"/>
    <x v="9"/>
    <s v="C5"/>
    <x v="7"/>
    <x v="2"/>
    <x v="6"/>
    <s v="Y"/>
    <s v="202207"/>
    <n v="6572"/>
    <n v="2269747.44"/>
    <n v="610338.18999999994"/>
    <n v="0.78808331820328503"/>
    <n v="0.211916681796714"/>
    <n v="2880085.63"/>
    <n v="1"/>
    <n v="2.58"/>
    <n v="6572"/>
    <n v="12560.8"/>
    <n v="3377.62"/>
    <n v="28.68"/>
    <d v="2022-06-20T20:29:11"/>
    <n v="12589.48"/>
  </r>
  <r>
    <x v="15"/>
    <x v="9"/>
    <s v="K7"/>
    <x v="13"/>
    <x v="0"/>
    <x v="6"/>
    <s v="Y"/>
    <s v="202207"/>
    <n v="4833"/>
    <n v="2269747.44"/>
    <n v="610338.18999999994"/>
    <n v="0.78808331820328503"/>
    <n v="0.211916681796714"/>
    <n v="2880085.63"/>
    <n v="1"/>
    <n v="1.42"/>
    <n v="4833"/>
    <n v="5084"/>
    <n v="1367.09"/>
    <n v="17.88"/>
    <d v="2022-06-20T20:29:11"/>
    <n v="5101.88"/>
  </r>
  <r>
    <x v="15"/>
    <x v="9"/>
    <s v="KT"/>
    <x v="7"/>
    <x v="0"/>
    <x v="6"/>
    <s v="Y"/>
    <s v="202207"/>
    <n v="4673"/>
    <n v="2269747.44"/>
    <n v="610338.18999999994"/>
    <n v="0.78808331820328503"/>
    <n v="0.211916681796714"/>
    <n v="2880085.63"/>
    <n v="1"/>
    <n v="1.42"/>
    <n v="4673"/>
    <n v="4915.6899999999996"/>
    <n v="1321.83"/>
    <n v="15.79"/>
    <d v="2022-06-20T20:29:11"/>
    <n v="4931.4799999999996"/>
  </r>
  <r>
    <x v="16"/>
    <x v="10"/>
    <s v="50"/>
    <x v="9"/>
    <x v="1"/>
    <x v="3"/>
    <s v="Y"/>
    <s v="202207"/>
    <n v="51548"/>
    <n v="1398362.54"/>
    <n v="431328.07"/>
    <n v="0.76426174586970197"/>
    <n v="0.235738254130298"/>
    <n v="1829690.61"/>
    <n v="5.0661062350984297E-2"/>
    <n v="26.16"/>
    <n v="2611"/>
    <n v="49200.34"/>
    <n v="15175.96"/>
    <n v="678.39"/>
    <d v="2022-06-20T20:29:11"/>
    <n v="49878.729999999996"/>
  </r>
  <r>
    <x v="16"/>
    <x v="10"/>
    <s v="52"/>
    <x v="4"/>
    <x v="1"/>
    <x v="3"/>
    <s v="Y"/>
    <s v="202207"/>
    <n v="49257"/>
    <n v="1398362.54"/>
    <n v="431328.07"/>
    <n v="0.76426174586970197"/>
    <n v="0.235738254130298"/>
    <n v="1829690.61"/>
    <n v="5.4380315378220197E-2"/>
    <n v="24.2"/>
    <n v="2678"/>
    <n v="46682"/>
    <n v="14399.17"/>
    <n v="592.66999999999996"/>
    <d v="2022-06-20T20:29:11"/>
    <n v="47274.67"/>
  </r>
  <r>
    <x v="16"/>
    <x v="10"/>
    <s v="53"/>
    <x v="0"/>
    <x v="1"/>
    <x v="3"/>
    <s v="Y"/>
    <s v="202207"/>
    <n v="13801"/>
    <n v="1398362.54"/>
    <n v="431328.07"/>
    <n v="0.76426174586970197"/>
    <n v="0.235738254130298"/>
    <n v="1829690.61"/>
    <n v="5.0661062350984297E-2"/>
    <n v="26.16"/>
    <n v="699"/>
    <n v="13171.6"/>
    <n v="4062.81"/>
    <n v="169.59"/>
    <d v="2022-06-20T20:29:11"/>
    <n v="13341.19"/>
  </r>
  <r>
    <x v="16"/>
    <x v="10"/>
    <s v="5A"/>
    <x v="0"/>
    <x v="2"/>
    <x v="3"/>
    <s v="Y"/>
    <s v="202207"/>
    <n v="2506"/>
    <n v="1398362.54"/>
    <n v="431328.07"/>
    <n v="0.76426174586970197"/>
    <n v="0.235738254130298"/>
    <n v="1829690.61"/>
    <n v="5.0661062350984297E-2"/>
    <n v="107.29"/>
    <n v="126"/>
    <n v="9711.7999999999993"/>
    <n v="2995.63"/>
    <n v="-77.08"/>
    <d v="2022-06-20T20:29:11"/>
    <n v="9634.7199999999993"/>
  </r>
  <r>
    <x v="16"/>
    <x v="10"/>
    <s v="5B"/>
    <x v="4"/>
    <x v="2"/>
    <x v="3"/>
    <s v="Y"/>
    <s v="202207"/>
    <n v="3584"/>
    <n v="1398362.54"/>
    <n v="431328.07"/>
    <n v="0.76426174586970197"/>
    <n v="0.235738254130298"/>
    <n v="1829690.61"/>
    <n v="5.4380315378220197E-2"/>
    <n v="67.69"/>
    <n v="194"/>
    <n v="9434.01"/>
    <n v="2909.94"/>
    <n v="-48.63"/>
    <d v="2022-06-20T20:29:11"/>
    <n v="9385.380000000001"/>
  </r>
  <r>
    <x v="16"/>
    <x v="10"/>
    <s v="K5"/>
    <x v="0"/>
    <x v="0"/>
    <x v="3"/>
    <s v="Y"/>
    <s v="202207"/>
    <n v="1474"/>
    <n v="1398362.54"/>
    <n v="431328.07"/>
    <n v="0.76426174586970197"/>
    <n v="0.235738254130298"/>
    <n v="1829690.61"/>
    <n v="5.0661062350984297E-2"/>
    <n v="58.75"/>
    <n v="74"/>
    <n v="3123.27"/>
    <n v="963.38"/>
    <n v="0"/>
    <d v="2022-06-20T20:29:11"/>
    <n v="3123.27"/>
  </r>
  <r>
    <x v="16"/>
    <x v="10"/>
    <s v="KH"/>
    <x v="4"/>
    <x v="0"/>
    <x v="3"/>
    <s v="Y"/>
    <s v="202207"/>
    <n v="2077"/>
    <n v="1398362.54"/>
    <n v="431328.07"/>
    <n v="0.76426174586970197"/>
    <n v="0.235738254130298"/>
    <n v="1829690.61"/>
    <n v="5.0864867576899397E-2"/>
    <n v="58.69"/>
    <n v="105"/>
    <n v="4427.1400000000003"/>
    <n v="1365.56"/>
    <n v="42.16"/>
    <d v="2022-06-20T20:29:11"/>
    <n v="4469.3"/>
  </r>
  <r>
    <x v="17"/>
    <x v="0"/>
    <s v="90"/>
    <x v="0"/>
    <x v="1"/>
    <x v="0"/>
    <s v="Y"/>
    <s v="202207"/>
    <n v="319094"/>
    <n v="1108668.82"/>
    <n v="469489.22"/>
    <n v="0.70250810875696601"/>
    <n v="0.29749189124303399"/>
    <n v="1578158.04"/>
    <n v="8.1239886144176092E-3"/>
    <n v="33.78"/>
    <n v="2592"/>
    <n v="57973.21"/>
    <n v="24549.98"/>
    <n v="492.06"/>
    <d v="2022-06-20T20:29:11"/>
    <n v="58465.27"/>
  </r>
  <r>
    <x v="17"/>
    <x v="0"/>
    <s v="93"/>
    <x v="2"/>
    <x v="1"/>
    <x v="0"/>
    <s v="N"/>
    <s v="202207"/>
    <n v="229014"/>
    <n v="1108668.82"/>
    <n v="469489.22"/>
    <n v="0.70250810875696601"/>
    <n v="0.29749189124303399"/>
    <n v="1578158.04"/>
    <m/>
    <n v="10.98"/>
    <m/>
    <n v="0"/>
    <n v="0"/>
    <n v="0"/>
    <d v="2022-06-20T20:29:11"/>
    <n v="0"/>
  </r>
  <r>
    <x v="17"/>
    <x v="0"/>
    <s v="95"/>
    <x v="3"/>
    <x v="1"/>
    <x v="0"/>
    <s v="Y"/>
    <s v="202207"/>
    <n v="46260"/>
    <n v="1108668.82"/>
    <n v="469489.22"/>
    <n v="0.70250810875696601"/>
    <n v="0.29749189124303399"/>
    <n v="1578158.04"/>
    <n v="8.1228823572080302E-3"/>
    <n v="33.78"/>
    <n v="375"/>
    <n v="8387.33"/>
    <n v="3551.79"/>
    <n v="89.47"/>
    <d v="2022-06-20T20:29:11"/>
    <n v="8476.7999999999993"/>
  </r>
  <r>
    <x v="17"/>
    <x v="0"/>
    <s v="9F"/>
    <x v="3"/>
    <x v="2"/>
    <x v="0"/>
    <s v="Y"/>
    <s v="202207"/>
    <n v="18009"/>
    <n v="1108668.82"/>
    <n v="469489.22"/>
    <n v="0.70250810875696601"/>
    <n v="0.29749189124303399"/>
    <n v="1578158.04"/>
    <n v="8.1228823572080302E-3"/>
    <n v="135.6"/>
    <n v="146"/>
    <n v="13073.5"/>
    <n v="5536.25"/>
    <n v="89.55"/>
    <d v="2022-06-20T20:29:11"/>
    <n v="13163.05"/>
  </r>
  <r>
    <x v="17"/>
    <x v="0"/>
    <s v="9H"/>
    <x v="4"/>
    <x v="2"/>
    <x v="0"/>
    <s v="N"/>
    <s v="202207"/>
    <n v="16082"/>
    <n v="1108668.82"/>
    <n v="469489.22"/>
    <n v="0.70250810875696601"/>
    <n v="0.29749189124303399"/>
    <n v="1578158.04"/>
    <m/>
    <n v="30.27"/>
    <m/>
    <n v="0"/>
    <n v="0"/>
    <n v="0"/>
    <d v="2022-06-20T20:29:11"/>
    <n v="0"/>
  </r>
  <r>
    <x v="17"/>
    <x v="0"/>
    <s v="K2"/>
    <x v="0"/>
    <x v="0"/>
    <x v="0"/>
    <s v="Y"/>
    <s v="202207"/>
    <n v="15520"/>
    <n v="1108668.82"/>
    <n v="469489.22"/>
    <n v="0.70250810875696601"/>
    <n v="0.29749189124303399"/>
    <n v="1578158.04"/>
    <n v="8.1239886144176092E-3"/>
    <n v="90.79"/>
    <n v="126"/>
    <n v="7554.19"/>
    <n v="3198.98"/>
    <n v="59.96"/>
    <d v="2022-06-20T20:29:11"/>
    <n v="7614.15"/>
  </r>
  <r>
    <x v="17"/>
    <x v="0"/>
    <s v="KW"/>
    <x v="1"/>
    <x v="0"/>
    <x v="0"/>
    <s v="Y"/>
    <s v="202207"/>
    <n v="7092"/>
    <n v="1108668.82"/>
    <n v="469489.22"/>
    <n v="0.70250810875696601"/>
    <n v="0.29749189124303399"/>
    <n v="1578158.04"/>
    <n v="8.5522867302994399E-3"/>
    <n v="90.77"/>
    <n v="60"/>
    <n v="3596.44"/>
    <n v="1522.99"/>
    <n v="0"/>
    <d v="2022-06-20T20:29:11"/>
    <n v="3596.44"/>
  </r>
  <r>
    <x v="0"/>
    <x v="0"/>
    <s v="90"/>
    <x v="0"/>
    <x v="1"/>
    <x v="0"/>
    <s v="Y"/>
    <s v="202207"/>
    <n v="319094"/>
    <n v="4139222.24"/>
    <n v="557236.16"/>
    <n v="0.881349708111968"/>
    <n v="0.118650291888032"/>
    <n v="4696458.4000000004"/>
    <n v="2.4176269804819999E-2"/>
    <n v="33.78"/>
    <n v="7714"/>
    <n v="216455.64"/>
    <n v="29139.99"/>
    <n v="2076.4499999999998"/>
    <d v="2022-06-20T20:29:11"/>
    <n v="218532.09000000003"/>
  </r>
  <r>
    <x v="0"/>
    <x v="0"/>
    <s v="93"/>
    <x v="2"/>
    <x v="1"/>
    <x v="0"/>
    <s v="N"/>
    <s v="202207"/>
    <n v="229014"/>
    <n v="4139222.24"/>
    <n v="557236.16"/>
    <n v="0.881349708111968"/>
    <n v="0.118650291888032"/>
    <n v="4696458.4000000004"/>
    <m/>
    <n v="10.98"/>
    <m/>
    <n v="0"/>
    <n v="0"/>
    <n v="0"/>
    <d v="2022-06-20T20:29:11"/>
    <n v="0"/>
  </r>
  <r>
    <x v="0"/>
    <x v="0"/>
    <s v="95"/>
    <x v="3"/>
    <x v="1"/>
    <x v="0"/>
    <s v="Y"/>
    <s v="202207"/>
    <n v="46260"/>
    <n v="4139222.24"/>
    <n v="557236.16"/>
    <n v="0.881349708111968"/>
    <n v="0.118650291888032"/>
    <n v="4696458.4000000004"/>
    <n v="2.4172977681450401E-2"/>
    <n v="33.78"/>
    <n v="1118"/>
    <n v="31371.200000000001"/>
    <n v="4223.3"/>
    <n v="364.79"/>
    <d v="2022-06-20T20:29:11"/>
    <n v="31735.99"/>
  </r>
  <r>
    <x v="0"/>
    <x v="0"/>
    <s v="9F"/>
    <x v="3"/>
    <x v="2"/>
    <x v="0"/>
    <s v="Y"/>
    <s v="202207"/>
    <n v="18009"/>
    <n v="4139222.24"/>
    <n v="557236.16"/>
    <n v="0.881349708111968"/>
    <n v="0.118650291888032"/>
    <n v="4696458.4000000004"/>
    <n v="2.4172977681450401E-2"/>
    <n v="135.6"/>
    <n v="435"/>
    <n v="48868.06"/>
    <n v="6578.78"/>
    <n v="112.34"/>
    <d v="2022-06-20T20:29:11"/>
    <n v="48980.399999999994"/>
  </r>
  <r>
    <x v="0"/>
    <x v="0"/>
    <s v="9H"/>
    <x v="4"/>
    <x v="2"/>
    <x v="0"/>
    <s v="N"/>
    <s v="202207"/>
    <n v="16082"/>
    <n v="4139222.24"/>
    <n v="557236.16"/>
    <n v="0.881349708111968"/>
    <n v="0.118650291888032"/>
    <n v="4696458.4000000004"/>
    <m/>
    <n v="30.27"/>
    <m/>
    <n v="0"/>
    <n v="0"/>
    <n v="0"/>
    <d v="2022-06-20T20:29:11"/>
    <n v="0"/>
  </r>
  <r>
    <x v="4"/>
    <x v="2"/>
    <s v="N4"/>
    <x v="7"/>
    <x v="2"/>
    <x v="2"/>
    <s v="Y"/>
    <s v="202207"/>
    <n v="13874"/>
    <n v="29728.12"/>
    <n v="10534.75"/>
    <n v="0.73835074350139496"/>
    <n v="0.26164925649860499"/>
    <n v="40262.870000000003"/>
    <n v="2.25149068661129E-3"/>
    <n v="30.45"/>
    <n v="31"/>
    <n v="655.15"/>
    <n v="232.16"/>
    <n v="-21.13"/>
    <d v="2022-06-20T20:29:11"/>
    <n v="634.02"/>
  </r>
  <r>
    <x v="18"/>
    <x v="0"/>
    <s v="90"/>
    <x v="0"/>
    <x v="1"/>
    <x v="0"/>
    <s v="Y"/>
    <s v="202207"/>
    <n v="319094"/>
    <n v="124977.21"/>
    <n v="46059.87"/>
    <n v="0.73070243013971004"/>
    <n v="0.26929756986029002"/>
    <n v="171037.08"/>
    <n v="8.8045889913739798E-4"/>
    <n v="33.78"/>
    <n v="280"/>
    <n v="6513.88"/>
    <n v="2400.66"/>
    <n v="46.53"/>
    <d v="2022-06-20T20:29:11"/>
    <n v="6560.41"/>
  </r>
  <r>
    <x v="18"/>
    <x v="0"/>
    <s v="93"/>
    <x v="2"/>
    <x v="1"/>
    <x v="0"/>
    <s v="N"/>
    <s v="202207"/>
    <n v="229014"/>
    <n v="124977.21"/>
    <n v="46059.87"/>
    <n v="0.73070243013971004"/>
    <n v="0.26929756986029002"/>
    <n v="171037.08"/>
    <m/>
    <n v="10.98"/>
    <m/>
    <n v="0"/>
    <n v="0"/>
    <n v="0"/>
    <d v="2022-06-20T20:29:11"/>
    <n v="0"/>
  </r>
  <r>
    <x v="18"/>
    <x v="0"/>
    <s v="95"/>
    <x v="3"/>
    <x v="1"/>
    <x v="0"/>
    <s v="Y"/>
    <s v="202207"/>
    <n v="46260"/>
    <n v="124977.21"/>
    <n v="46059.87"/>
    <n v="0.73070243013971004"/>
    <n v="0.26929756986029002"/>
    <n v="171037.08"/>
    <n v="8.8033900556650098E-4"/>
    <n v="33.78"/>
    <n v="40"/>
    <n v="930.55"/>
    <n v="342.95"/>
    <n v="0"/>
    <d v="2022-06-20T20:29:11"/>
    <n v="930.55"/>
  </r>
  <r>
    <x v="18"/>
    <x v="0"/>
    <s v="9F"/>
    <x v="3"/>
    <x v="2"/>
    <x v="0"/>
    <s v="Y"/>
    <s v="202207"/>
    <n v="18009"/>
    <n v="124977.21"/>
    <n v="46059.87"/>
    <n v="0.73070243013971004"/>
    <n v="0.26929756986029002"/>
    <n v="171037.08"/>
    <n v="8.8033900556650098E-4"/>
    <n v="135.6"/>
    <n v="15"/>
    <n v="1397.07"/>
    <n v="514.89"/>
    <n v="0"/>
    <d v="2022-06-20T20:29:11"/>
    <n v="1397.07"/>
  </r>
  <r>
    <x v="18"/>
    <x v="0"/>
    <s v="9H"/>
    <x v="4"/>
    <x v="2"/>
    <x v="0"/>
    <s v="N"/>
    <s v="202207"/>
    <n v="16082"/>
    <n v="124977.21"/>
    <n v="46059.87"/>
    <n v="0.73070243013971004"/>
    <n v="0.26929756986029002"/>
    <n v="171037.08"/>
    <m/>
    <n v="30.27"/>
    <m/>
    <n v="0"/>
    <n v="0"/>
    <n v="0"/>
    <d v="2022-06-20T20:29:11"/>
    <n v="0"/>
  </r>
  <r>
    <x v="18"/>
    <x v="0"/>
    <s v="K2"/>
    <x v="0"/>
    <x v="0"/>
    <x v="0"/>
    <s v="Y"/>
    <s v="202207"/>
    <n v="15520"/>
    <n v="124977.21"/>
    <n v="46059.87"/>
    <n v="0.73070243013971004"/>
    <n v="0.26929756986029002"/>
    <n v="171037.08"/>
    <n v="8.8045889913739798E-4"/>
    <n v="90.79"/>
    <n v="13"/>
    <n v="810.68"/>
    <n v="298.77"/>
    <n v="0"/>
    <d v="2022-06-20T20:29:11"/>
    <n v="810.68"/>
  </r>
  <r>
    <x v="18"/>
    <x v="0"/>
    <s v="KW"/>
    <x v="1"/>
    <x v="0"/>
    <x v="0"/>
    <s v="Y"/>
    <s v="202207"/>
    <n v="7092"/>
    <n v="124977.21"/>
    <n v="46059.87"/>
    <n v="0.73070243013971004"/>
    <n v="0.26929756986029002"/>
    <n v="171037.08"/>
    <n v="9.2687684794430503E-4"/>
    <n v="90.77"/>
    <n v="6"/>
    <n v="374.08"/>
    <n v="137.86000000000001"/>
    <n v="0"/>
    <d v="2022-06-20T20:29:11"/>
    <n v="374.08"/>
  </r>
  <r>
    <x v="19"/>
    <x v="1"/>
    <s v="31"/>
    <x v="3"/>
    <x v="1"/>
    <x v="1"/>
    <s v="Y"/>
    <s v="202207"/>
    <n v="5786"/>
    <n v="544255.6"/>
    <n v="170635.47"/>
    <n v="0.76131262906948904"/>
    <n v="0.23868737093051101"/>
    <n v="714891.07"/>
    <n v="4.7336699247989902E-2"/>
    <n v="4.97"/>
    <n v="273"/>
    <n v="973.56"/>
    <n v="305.23"/>
    <n v="14.27"/>
    <d v="2022-06-20T20:29:11"/>
    <n v="987.82999999999993"/>
  </r>
  <r>
    <x v="19"/>
    <x v="1"/>
    <s v="33"/>
    <x v="3"/>
    <x v="2"/>
    <x v="1"/>
    <s v="Y"/>
    <s v="202207"/>
    <n v="3351"/>
    <n v="544255.6"/>
    <n v="170635.47"/>
    <n v="0.76131262906948904"/>
    <n v="0.23868737093051101"/>
    <n v="714891.07"/>
    <n v="4.7336699247989902E-2"/>
    <n v="57.63"/>
    <n v="158"/>
    <n v="6516.23"/>
    <n v="2042.97"/>
    <n v="41.24"/>
    <d v="2022-06-20T20:29:11"/>
    <n v="6557.4699999999993"/>
  </r>
  <r>
    <x v="19"/>
    <x v="1"/>
    <s v="34"/>
    <x v="0"/>
    <x v="2"/>
    <x v="1"/>
    <s v="Y"/>
    <s v="202207"/>
    <n v="4456"/>
    <n v="544255.6"/>
    <n v="170635.47"/>
    <n v="0.76131262906948904"/>
    <n v="0.23868737093051101"/>
    <n v="714891.07"/>
    <n v="4.7336699247989902E-2"/>
    <n v="57.63"/>
    <n v="210"/>
    <n v="8660.82"/>
    <n v="2715.35"/>
    <n v="41.24"/>
    <d v="2022-06-20T20:29:11"/>
    <n v="8702.06"/>
  </r>
  <r>
    <x v="19"/>
    <x v="1"/>
    <s v="36"/>
    <x v="4"/>
    <x v="1"/>
    <x v="1"/>
    <s v="Y"/>
    <s v="202207"/>
    <n v="65966"/>
    <n v="544255.6"/>
    <n v="170635.47"/>
    <n v="0.76131262906948904"/>
    <n v="0.23868737093051101"/>
    <n v="714891.07"/>
    <n v="4.7336699247989902E-2"/>
    <n v="4.97"/>
    <n v="3122"/>
    <n v="11133.55"/>
    <n v="3490.6"/>
    <n v="106.99"/>
    <d v="2022-06-20T20:29:11"/>
    <n v="11240.539999999999"/>
  </r>
  <r>
    <x v="19"/>
    <x v="1"/>
    <s v="37"/>
    <x v="5"/>
    <x v="1"/>
    <x v="1"/>
    <s v="Y"/>
    <s v="202207"/>
    <n v="95370"/>
    <n v="544255.6"/>
    <n v="170635.47"/>
    <n v="0.76131262906948904"/>
    <n v="0.23868737093051101"/>
    <n v="714891.07"/>
    <n v="4.7336699247989902E-2"/>
    <n v="4.97"/>
    <n v="4514"/>
    <n v="16097.64"/>
    <n v="5046.95"/>
    <n v="178.32"/>
    <d v="2022-06-20T20:29:11"/>
    <n v="16275.96"/>
  </r>
  <r>
    <x v="19"/>
    <x v="1"/>
    <s v="K3"/>
    <x v="0"/>
    <x v="0"/>
    <x v="1"/>
    <s v="Y"/>
    <s v="202207"/>
    <n v="1446"/>
    <n v="544255.6"/>
    <n v="170635.47"/>
    <n v="0.76131262906948904"/>
    <n v="0.23868737093051101"/>
    <n v="714891.07"/>
    <n v="4.7336699247989902E-2"/>
    <n v="27.46"/>
    <n v="68"/>
    <n v="1336.29"/>
    <n v="418.95"/>
    <n v="19.649999999999999"/>
    <d v="2022-06-20T20:29:11"/>
    <n v="1355.94"/>
  </r>
  <r>
    <x v="19"/>
    <x v="1"/>
    <s v="KF"/>
    <x v="4"/>
    <x v="0"/>
    <x v="1"/>
    <s v="Y"/>
    <s v="202207"/>
    <n v="3589"/>
    <n v="544255.6"/>
    <n v="170635.47"/>
    <n v="0.76131262906948904"/>
    <n v="0.23868737093051101"/>
    <n v="714891.07"/>
    <n v="4.7336699247989902E-2"/>
    <n v="27.46"/>
    <n v="169"/>
    <n v="3321.07"/>
    <n v="1041.22"/>
    <n v="19.649999999999999"/>
    <d v="2022-06-20T20:29:11"/>
    <n v="3340.7200000000003"/>
  </r>
  <r>
    <x v="20"/>
    <x v="6"/>
    <s v="63"/>
    <x v="0"/>
    <x v="1"/>
    <x v="5"/>
    <s v="N"/>
    <s v="202207"/>
    <n v="180654"/>
    <n v="12670.5"/>
    <n v="2287.1999999999998"/>
    <n v="0.84708879038889695"/>
    <n v="0.15291120961110299"/>
    <n v="14957.7"/>
    <m/>
    <n v="0.97"/>
    <m/>
    <n v="0"/>
    <n v="0"/>
    <n v="0"/>
    <d v="2022-06-20T20:29:11"/>
    <n v="0"/>
  </r>
  <r>
    <x v="20"/>
    <x v="6"/>
    <s v="66"/>
    <x v="11"/>
    <x v="1"/>
    <x v="5"/>
    <s v="Y"/>
    <s v="202207"/>
    <n v="160404"/>
    <n v="12670.5"/>
    <n v="2287.1999999999998"/>
    <n v="0.84708879038889695"/>
    <n v="0.15291120961110299"/>
    <n v="14957.7"/>
    <n v="1.42348546638012E-3"/>
    <n v="2.06"/>
    <n v="228"/>
    <n v="374.98"/>
    <n v="67.69"/>
    <n v="1.65"/>
    <d v="2022-06-20T20:29:11"/>
    <n v="376.63"/>
  </r>
  <r>
    <x v="20"/>
    <x v="6"/>
    <s v="67"/>
    <x v="1"/>
    <x v="1"/>
    <x v="5"/>
    <s v="Y"/>
    <s v="202207"/>
    <n v="92669"/>
    <n v="12670.5"/>
    <n v="2287.1999999999998"/>
    <n v="0.84708879038889695"/>
    <n v="0.15291120961110299"/>
    <n v="14957.7"/>
    <n v="1.35924723985127E-3"/>
    <n v="2.09"/>
    <n v="125"/>
    <n v="208.58"/>
    <n v="37.65"/>
    <n v="3.34"/>
    <d v="2022-06-20T20:29:11"/>
    <n v="211.92000000000002"/>
  </r>
  <r>
    <x v="20"/>
    <x v="6"/>
    <s v="69"/>
    <x v="0"/>
    <x v="2"/>
    <x v="5"/>
    <s v="N"/>
    <s v="202207"/>
    <n v="17042"/>
    <n v="12670.5"/>
    <n v="2287.1999999999998"/>
    <n v="0.84708879038889695"/>
    <n v="0.15291120961110299"/>
    <n v="14957.7"/>
    <m/>
    <n v="22.13"/>
    <m/>
    <n v="0"/>
    <n v="0"/>
    <n v="0"/>
    <d v="2022-06-20T20:29:11"/>
    <n v="0"/>
  </r>
  <r>
    <x v="20"/>
    <x v="6"/>
    <s v="6C"/>
    <x v="8"/>
    <x v="2"/>
    <x v="5"/>
    <s v="N"/>
    <s v="202207"/>
    <n v="0"/>
    <n v="12670.5"/>
    <n v="2287.1999999999998"/>
    <n v="0.84708879038889695"/>
    <n v="0.15291120961110299"/>
    <n v="14957.7"/>
    <m/>
    <n v="5.93"/>
    <m/>
    <n v="0"/>
    <n v="0"/>
    <n v="0"/>
    <d v="2022-06-20T20:29:11"/>
    <n v="0"/>
  </r>
  <r>
    <x v="20"/>
    <x v="6"/>
    <s v="K1"/>
    <x v="1"/>
    <x v="0"/>
    <x v="5"/>
    <s v="Y"/>
    <s v="202207"/>
    <n v="5808"/>
    <n v="12670.5"/>
    <n v="2287.1999999999998"/>
    <n v="0.84708879038889695"/>
    <n v="0.15291120961110299"/>
    <n v="14957.7"/>
    <n v="1.35924723985127E-3"/>
    <n v="2.58"/>
    <n v="7"/>
    <n v="14.38"/>
    <n v="2.6"/>
    <n v="0"/>
    <d v="2022-06-20T20:29:11"/>
    <n v="14.38"/>
  </r>
  <r>
    <x v="20"/>
    <x v="6"/>
    <s v="KB"/>
    <x v="11"/>
    <x v="0"/>
    <x v="5"/>
    <s v="Y"/>
    <s v="202207"/>
    <n v="9789"/>
    <n v="12670.5"/>
    <n v="2287.1999999999998"/>
    <n v="0.84708879038889695"/>
    <n v="0.15291120961110299"/>
    <n v="14957.7"/>
    <n v="1.42348546638012E-3"/>
    <n v="2.54"/>
    <n v="13"/>
    <n v="26.29"/>
    <n v="4.75"/>
    <n v="0"/>
    <d v="2022-06-20T20:29:11"/>
    <n v="26.29"/>
  </r>
  <r>
    <x v="21"/>
    <x v="11"/>
    <s v="90"/>
    <x v="0"/>
    <x v="1"/>
    <x v="0"/>
    <s v="Y"/>
    <s v="202207"/>
    <n v="319094"/>
    <n v="19030695.649999999"/>
    <n v="9136595.2699999996"/>
    <n v="0.675631025505807"/>
    <n v="0.324368974494193"/>
    <n v="28167290.920000002"/>
    <n v="0.14499862810512201"/>
    <n v="33.78"/>
    <n v="46268"/>
    <n v="995248"/>
    <n v="477816.39"/>
    <n v="9292.5400000000009"/>
    <d v="2022-06-20T20:29:11"/>
    <n v="1004540.54"/>
  </r>
  <r>
    <x v="21"/>
    <x v="11"/>
    <s v="93"/>
    <x v="2"/>
    <x v="1"/>
    <x v="0"/>
    <s v="Y"/>
    <s v="202207"/>
    <n v="229014"/>
    <n v="19030695.649999999"/>
    <n v="9136595.2699999996"/>
    <n v="0.675631025505807"/>
    <n v="0.324368974494193"/>
    <n v="28167290.920000002"/>
    <n v="0.33743830128767299"/>
    <n v="10.98"/>
    <n v="77278"/>
    <n v="540317.65"/>
    <n v="259405.32"/>
    <n v="5712.35"/>
    <d v="2022-06-20T20:29:11"/>
    <n v="546030"/>
  </r>
  <r>
    <x v="21"/>
    <x v="11"/>
    <s v="95"/>
    <x v="3"/>
    <x v="1"/>
    <x v="0"/>
    <s v="Y"/>
    <s v="202207"/>
    <n v="46260"/>
    <n v="19030695.649999999"/>
    <n v="9136595.2699999996"/>
    <n v="0.675631025505807"/>
    <n v="0.324368974494193"/>
    <n v="28167290.920000002"/>
    <n v="0.14497888339776999"/>
    <n v="33.78"/>
    <n v="6706"/>
    <n v="144249.44"/>
    <n v="69253.84"/>
    <n v="1742.35"/>
    <d v="2022-06-20T20:29:11"/>
    <n v="145991.79"/>
  </r>
  <r>
    <x v="21"/>
    <x v="11"/>
    <s v="9F"/>
    <x v="3"/>
    <x v="2"/>
    <x v="0"/>
    <s v="Y"/>
    <s v="202207"/>
    <n v="18009"/>
    <n v="19030695.649999999"/>
    <n v="9136595.2699999996"/>
    <n v="0.675631025505807"/>
    <n v="0.324368974494193"/>
    <n v="28167290.920000002"/>
    <n v="0.14497888339776999"/>
    <n v="135.6"/>
    <n v="2610"/>
    <n v="224769.63"/>
    <n v="107911.41"/>
    <n v="430.6"/>
    <d v="2022-06-20T20:29:11"/>
    <n v="225200.23"/>
  </r>
  <r>
    <x v="21"/>
    <x v="11"/>
    <s v="9H"/>
    <x v="4"/>
    <x v="2"/>
    <x v="0"/>
    <s v="N"/>
    <s v="202207"/>
    <n v="16082"/>
    <n v="19030695.649999999"/>
    <n v="9136595.2699999996"/>
    <n v="0.675631025505807"/>
    <n v="0.324368974494193"/>
    <n v="28167290.920000002"/>
    <m/>
    <n v="30.27"/>
    <m/>
    <n v="0"/>
    <n v="0"/>
    <n v="0"/>
    <d v="2022-06-20T20:29:11"/>
    <n v="0"/>
  </r>
  <r>
    <x v="21"/>
    <x v="11"/>
    <s v="K2"/>
    <x v="0"/>
    <x v="0"/>
    <x v="0"/>
    <s v="Y"/>
    <s v="202207"/>
    <n v="15520"/>
    <n v="19030695.649999999"/>
    <n v="9136595.2699999996"/>
    <n v="0.675631025505807"/>
    <n v="0.324368974494193"/>
    <n v="28167290.920000002"/>
    <n v="0.14499862810512201"/>
    <n v="90.79"/>
    <n v="2250"/>
    <n v="129735.24"/>
    <n v="62285.61"/>
    <n v="461.28"/>
    <d v="2022-06-20T20:29:11"/>
    <n v="130196.52"/>
  </r>
  <r>
    <x v="21"/>
    <x v="11"/>
    <s v="KW"/>
    <x v="1"/>
    <x v="0"/>
    <x v="0"/>
    <s v="Y"/>
    <s v="202207"/>
    <n v="7092"/>
    <n v="19030695.649999999"/>
    <n v="9136595.2699999996"/>
    <n v="0.675631025505807"/>
    <n v="0.324368974494193"/>
    <n v="28167290.920000002"/>
    <n v="0.152642981411164"/>
    <n v="90.77"/>
    <n v="1082"/>
    <n v="62374.49"/>
    <n v="29945.86"/>
    <n v="-57.65"/>
    <d v="2022-06-20T20:29:11"/>
    <n v="62316.84"/>
  </r>
  <r>
    <x v="22"/>
    <x v="12"/>
    <s v="40"/>
    <x v="4"/>
    <x v="1"/>
    <x v="7"/>
    <s v="Y"/>
    <s v="202207"/>
    <n v="175772"/>
    <n v="1748.71"/>
    <n v="329.43"/>
    <n v="0.84147843744887296"/>
    <n v="0.15852156255112701"/>
    <n v="2078.14"/>
    <n v="3.0555739965696703E-5"/>
    <n v="12.15"/>
    <n v="5"/>
    <n v="48.18"/>
    <n v="9.08"/>
    <n v="0"/>
    <d v="2022-06-20T20:29:11"/>
    <n v="48.18"/>
  </r>
  <r>
    <x v="22"/>
    <x v="12"/>
    <s v="42"/>
    <x v="14"/>
    <x v="1"/>
    <x v="7"/>
    <s v="Y"/>
    <s v="202207"/>
    <n v="165456"/>
    <n v="1748.71"/>
    <n v="329.43"/>
    <n v="0.84147843744887296"/>
    <n v="0.15852156255112701"/>
    <n v="2078.14"/>
    <n v="3.0555739965696703E-5"/>
    <n v="12.15"/>
    <n v="5"/>
    <n v="48.18"/>
    <n v="9.08"/>
    <n v="0"/>
    <d v="2022-06-20T20:29:11"/>
    <n v="48.18"/>
  </r>
  <r>
    <x v="22"/>
    <x v="12"/>
    <s v="43"/>
    <x v="1"/>
    <x v="1"/>
    <x v="7"/>
    <s v="Y"/>
    <s v="202207"/>
    <n v="37309"/>
    <n v="1748.71"/>
    <n v="329.43"/>
    <n v="0.84147843744887296"/>
    <n v="0.15852156255112701"/>
    <n v="2078.14"/>
    <n v="3.0555739965696703E-5"/>
    <n v="12.15"/>
    <n v="1"/>
    <n v="9.64"/>
    <n v="1.82"/>
    <n v="0"/>
    <d v="2022-06-20T20:29:11"/>
    <n v="9.64"/>
  </r>
  <r>
    <x v="22"/>
    <x v="12"/>
    <s v="44"/>
    <x v="0"/>
    <x v="1"/>
    <x v="7"/>
    <s v="N"/>
    <s v="202207"/>
    <n v="15984"/>
    <n v="1748.71"/>
    <n v="329.43"/>
    <n v="0.84147843744887296"/>
    <n v="0.15852156255112701"/>
    <n v="2078.14"/>
    <m/>
    <n v="11.3"/>
    <m/>
    <n v="0"/>
    <n v="0"/>
    <n v="0"/>
    <d v="2022-06-20T20:29:11"/>
    <n v="0"/>
  </r>
  <r>
    <x v="22"/>
    <x v="12"/>
    <s v="45"/>
    <x v="0"/>
    <x v="2"/>
    <x v="7"/>
    <s v="N"/>
    <s v="202207"/>
    <n v="4965"/>
    <n v="1748.71"/>
    <n v="329.43"/>
    <n v="0.84147843744887296"/>
    <n v="0.15852156255112701"/>
    <n v="2078.14"/>
    <m/>
    <n v="49.27"/>
    <m/>
    <n v="0"/>
    <n v="0"/>
    <n v="0"/>
    <d v="2022-06-20T20:29:11"/>
    <n v="0"/>
  </r>
  <r>
    <x v="22"/>
    <x v="12"/>
    <s v="46"/>
    <x v="3"/>
    <x v="2"/>
    <x v="7"/>
    <s v="Y"/>
    <s v="202207"/>
    <n v="3119"/>
    <n v="1748.71"/>
    <n v="329.43"/>
    <n v="0.84147843744887296"/>
    <n v="0.15852156255112701"/>
    <n v="2078.14"/>
    <n v="3.0555739965696703E-5"/>
    <n v="50"/>
    <n v="0"/>
    <n v="0"/>
    <n v="0"/>
    <n v="0"/>
    <d v="2022-06-20T20:29:11"/>
    <n v="0"/>
  </r>
  <r>
    <x v="22"/>
    <x v="12"/>
    <s v="47"/>
    <x v="4"/>
    <x v="2"/>
    <x v="7"/>
    <s v="Y"/>
    <s v="202207"/>
    <n v="16736"/>
    <n v="1748.71"/>
    <n v="329.43"/>
    <n v="0.84147843744887296"/>
    <n v="0.15852156255112701"/>
    <n v="2078.14"/>
    <n v="3.0555739965696703E-5"/>
    <n v="50"/>
    <n v="0"/>
    <n v="0"/>
    <n v="0"/>
    <n v="0"/>
    <d v="2022-06-20T20:29:11"/>
    <n v="0"/>
  </r>
  <r>
    <x v="22"/>
    <x v="12"/>
    <s v="KA"/>
    <x v="14"/>
    <x v="0"/>
    <x v="7"/>
    <s v="Y"/>
    <s v="202207"/>
    <n v="7807"/>
    <n v="1748.71"/>
    <n v="329.43"/>
    <n v="0.84147843744887296"/>
    <n v="0.15852156255112701"/>
    <n v="2078.14"/>
    <n v="3.0555739965696703E-5"/>
    <n v="51.02"/>
    <n v="0"/>
    <n v="0"/>
    <n v="0"/>
    <n v="0"/>
    <d v="2022-06-20T20:29:11"/>
    <n v="0"/>
  </r>
  <r>
    <x v="22"/>
    <x v="12"/>
    <s v="KE"/>
    <x v="4"/>
    <x v="0"/>
    <x v="7"/>
    <s v="Y"/>
    <s v="202207"/>
    <n v="7085"/>
    <n v="1748.71"/>
    <n v="329.43"/>
    <n v="0.84147843744887296"/>
    <n v="0.15852156255112701"/>
    <n v="2078.14"/>
    <n v="3.0555739965696703E-5"/>
    <n v="51.02"/>
    <n v="0"/>
    <n v="0"/>
    <n v="0"/>
    <n v="0"/>
    <d v="2022-06-20T20:29:11"/>
    <n v="0"/>
  </r>
  <r>
    <x v="23"/>
    <x v="0"/>
    <s v="90"/>
    <x v="0"/>
    <x v="1"/>
    <x v="0"/>
    <s v="Y"/>
    <s v="202207"/>
    <n v="319094"/>
    <n v="8212212.3200000003"/>
    <n v="1302690.18"/>
    <n v="0.86308948725433599"/>
    <n v="0.13691051274566399"/>
    <n v="9514902.5"/>
    <n v="4.8980493472817001E-2"/>
    <n v="33.78"/>
    <n v="15629"/>
    <n v="429465.24"/>
    <n v="68125.39"/>
    <n v="4066.86"/>
    <d v="2022-06-20T20:29:11"/>
    <n v="433532.1"/>
  </r>
  <r>
    <x v="23"/>
    <x v="0"/>
    <s v="93"/>
    <x v="2"/>
    <x v="1"/>
    <x v="0"/>
    <s v="N"/>
    <s v="202207"/>
    <n v="229014"/>
    <n v="8212212.3200000003"/>
    <n v="1302690.18"/>
    <n v="0.86308948725433599"/>
    <n v="0.13691051274566399"/>
    <n v="9514902.5"/>
    <m/>
    <n v="10.98"/>
    <m/>
    <n v="0"/>
    <n v="0"/>
    <n v="0"/>
    <d v="2022-06-20T20:29:11"/>
    <n v="0"/>
  </r>
  <r>
    <x v="23"/>
    <x v="0"/>
    <s v="95"/>
    <x v="3"/>
    <x v="1"/>
    <x v="0"/>
    <s v="Y"/>
    <s v="202207"/>
    <n v="46260"/>
    <n v="8212212.3200000003"/>
    <n v="1302690.18"/>
    <n v="0.86308948725433599"/>
    <n v="0.13691051274566399"/>
    <n v="9514902.5"/>
    <n v="4.89738237165427E-2"/>
    <n v="33.78"/>
    <n v="2265"/>
    <n v="62239.35"/>
    <n v="9872.93"/>
    <n v="769.42"/>
    <d v="2022-06-20T20:29:11"/>
    <n v="63008.77"/>
  </r>
  <r>
    <x v="23"/>
    <x v="0"/>
    <s v="9F"/>
    <x v="3"/>
    <x v="2"/>
    <x v="0"/>
    <s v="Y"/>
    <s v="202207"/>
    <n v="18009"/>
    <n v="8212212.3200000003"/>
    <n v="1302690.18"/>
    <n v="0.86308948725433599"/>
    <n v="0.13691051274566399"/>
    <n v="9514902.5"/>
    <n v="4.89738237165427E-2"/>
    <n v="135.6"/>
    <n v="881"/>
    <n v="96921.31"/>
    <n v="15374.47"/>
    <n v="220.03"/>
    <d v="2022-06-20T20:29:11"/>
    <n v="97141.34"/>
  </r>
  <r>
    <x v="23"/>
    <x v="0"/>
    <s v="9H"/>
    <x v="4"/>
    <x v="2"/>
    <x v="0"/>
    <s v="N"/>
    <s v="202207"/>
    <n v="16082"/>
    <n v="8212212.3200000003"/>
    <n v="1302690.18"/>
    <n v="0.86308948725433599"/>
    <n v="0.13691051274566399"/>
    <n v="9514902.5"/>
    <m/>
    <n v="30.27"/>
    <m/>
    <n v="0"/>
    <n v="0"/>
    <n v="0"/>
    <d v="2022-06-20T20:29:11"/>
    <n v="0"/>
  </r>
  <r>
    <x v="23"/>
    <x v="0"/>
    <s v="K2"/>
    <x v="0"/>
    <x v="0"/>
    <x v="0"/>
    <s v="Y"/>
    <s v="202207"/>
    <n v="15520"/>
    <n v="8212212.3200000003"/>
    <n v="1302690.18"/>
    <n v="0.86308948725433599"/>
    <n v="0.13691051274566399"/>
    <n v="9514902.5"/>
    <n v="4.8980493472817001E-2"/>
    <n v="90.79"/>
    <n v="760"/>
    <n v="55980.31"/>
    <n v="8880.07"/>
    <n v="147.31"/>
    <d v="2022-06-20T20:29:11"/>
    <n v="56127.619999999995"/>
  </r>
  <r>
    <x v="23"/>
    <x v="0"/>
    <s v="KW"/>
    <x v="1"/>
    <x v="0"/>
    <x v="0"/>
    <s v="Y"/>
    <s v="202207"/>
    <n v="7092"/>
    <n v="8212212.3200000003"/>
    <n v="1302690.18"/>
    <n v="0.86308948725433599"/>
    <n v="0.13691051274566399"/>
    <n v="9514902.5"/>
    <n v="5.15627537473008E-2"/>
    <n v="90.77"/>
    <n v="365"/>
    <n v="26879.360000000001"/>
    <n v="4263.83"/>
    <n v="0"/>
    <d v="2022-06-20T20:29:11"/>
    <n v="26879.360000000001"/>
  </r>
  <r>
    <x v="24"/>
    <x v="1"/>
    <s v="31"/>
    <x v="3"/>
    <x v="1"/>
    <x v="1"/>
    <s v="Y"/>
    <s v="202207"/>
    <n v="5786"/>
    <n v="203303.94"/>
    <n v="35677.4"/>
    <n v="0.85071051990921098"/>
    <n v="0.14928948009078899"/>
    <n v="238981.34"/>
    <n v="1.5824211956461599E-2"/>
    <n v="4.97"/>
    <n v="91"/>
    <n v="362.63"/>
    <n v="63.64"/>
    <n v="0"/>
    <d v="2022-06-20T20:29:11"/>
    <n v="362.63"/>
  </r>
  <r>
    <x v="24"/>
    <x v="1"/>
    <s v="33"/>
    <x v="3"/>
    <x v="2"/>
    <x v="1"/>
    <s v="Y"/>
    <s v="202207"/>
    <n v="3351"/>
    <n v="203303.94"/>
    <n v="35677.4"/>
    <n v="0.85071051990921098"/>
    <n v="0.14928948009078899"/>
    <n v="238981.34"/>
    <n v="1.5824211956461599E-2"/>
    <n v="57.63"/>
    <n v="53"/>
    <n v="2442.5"/>
    <n v="428.63"/>
    <n v="0"/>
    <d v="2022-06-20T20:29:11"/>
    <n v="2442.5"/>
  </r>
  <r>
    <x v="24"/>
    <x v="1"/>
    <s v="34"/>
    <x v="0"/>
    <x v="2"/>
    <x v="1"/>
    <s v="Y"/>
    <s v="202207"/>
    <n v="4456"/>
    <n v="203303.94"/>
    <n v="35677.4"/>
    <n v="0.85071051990921098"/>
    <n v="0.14928948009078899"/>
    <n v="238981.34"/>
    <n v="1.5824211956461599E-2"/>
    <n v="57.63"/>
    <n v="70"/>
    <n v="3225.94"/>
    <n v="566.11"/>
    <n v="0"/>
    <d v="2022-06-20T20:29:11"/>
    <n v="3225.94"/>
  </r>
  <r>
    <x v="24"/>
    <x v="1"/>
    <s v="36"/>
    <x v="4"/>
    <x v="1"/>
    <x v="1"/>
    <s v="Y"/>
    <s v="202207"/>
    <n v="65966"/>
    <n v="203303.94"/>
    <n v="35677.4"/>
    <n v="0.85071051990921098"/>
    <n v="0.14928948009078899"/>
    <n v="238981.34"/>
    <n v="1.5824211956461599E-2"/>
    <n v="4.97"/>
    <n v="1043"/>
    <n v="4156.2700000000004"/>
    <n v="729.38"/>
    <n v="43.82"/>
    <d v="2022-06-20T20:29:11"/>
    <n v="4200.09"/>
  </r>
  <r>
    <x v="24"/>
    <x v="1"/>
    <s v="37"/>
    <x v="5"/>
    <x v="1"/>
    <x v="1"/>
    <s v="Y"/>
    <s v="202207"/>
    <n v="95370"/>
    <n v="203303.94"/>
    <n v="35677.4"/>
    <n v="0.85071051990921098"/>
    <n v="0.14928948009078899"/>
    <n v="238981.34"/>
    <n v="1.5824211956461599E-2"/>
    <n v="4.97"/>
    <n v="1509"/>
    <n v="6013.24"/>
    <n v="1055.25"/>
    <n v="71.73"/>
    <d v="2022-06-20T20:29:11"/>
    <n v="6084.9699999999993"/>
  </r>
  <r>
    <x v="24"/>
    <x v="1"/>
    <s v="K3"/>
    <x v="0"/>
    <x v="0"/>
    <x v="1"/>
    <s v="Y"/>
    <s v="202207"/>
    <n v="1446"/>
    <n v="203303.94"/>
    <n v="35677.4"/>
    <n v="0.85071051990921098"/>
    <n v="0.14928948009078899"/>
    <n v="238981.34"/>
    <n v="1.5824211956461599E-2"/>
    <n v="27.46"/>
    <n v="22"/>
    <n v="483.1"/>
    <n v="84.78"/>
    <n v="0"/>
    <d v="2022-06-20T20:29:11"/>
    <n v="483.1"/>
  </r>
  <r>
    <x v="24"/>
    <x v="1"/>
    <s v="KF"/>
    <x v="4"/>
    <x v="0"/>
    <x v="1"/>
    <s v="Y"/>
    <s v="202207"/>
    <n v="3589"/>
    <n v="203303.94"/>
    <n v="35677.4"/>
    <n v="0.85071051990921098"/>
    <n v="0.14928948009078899"/>
    <n v="238981.34"/>
    <n v="1.5824211956461599E-2"/>
    <n v="27.46"/>
    <n v="56"/>
    <n v="1229.7"/>
    <n v="215.8"/>
    <n v="0"/>
    <d v="2022-06-20T20:29:11"/>
    <n v="1229.7"/>
  </r>
  <r>
    <x v="25"/>
    <x v="0"/>
    <s v="63"/>
    <x v="0"/>
    <x v="1"/>
    <x v="5"/>
    <s v="Y"/>
    <s v="202207"/>
    <n v="180654"/>
    <n v="311003.2"/>
    <n v="91477.23"/>
    <n v="0.77271632809575397"/>
    <n v="0.227283671904246"/>
    <n v="402480.43"/>
    <n v="4.8249150974450698E-2"/>
    <n v="0.97"/>
    <n v="8716"/>
    <n v="6157.3"/>
    <n v="1811.08"/>
    <n v="58.63"/>
    <d v="2022-06-20T20:29:11"/>
    <n v="6215.93"/>
  </r>
  <r>
    <x v="25"/>
    <x v="0"/>
    <s v="66"/>
    <x v="11"/>
    <x v="1"/>
    <x v="5"/>
    <s v="N"/>
    <s v="202207"/>
    <n v="160404"/>
    <n v="311003.2"/>
    <n v="91477.23"/>
    <n v="0.77271632809575397"/>
    <n v="0.227283671904246"/>
    <n v="402480.43"/>
    <m/>
    <n v="2.06"/>
    <m/>
    <n v="0"/>
    <n v="0"/>
    <n v="0"/>
    <d v="2022-06-20T20:29:11"/>
    <n v="0"/>
  </r>
  <r>
    <x v="25"/>
    <x v="0"/>
    <s v="67"/>
    <x v="1"/>
    <x v="1"/>
    <x v="5"/>
    <s v="Y"/>
    <s v="202207"/>
    <n v="92669"/>
    <n v="311003.2"/>
    <n v="91477.23"/>
    <n v="0.77271632809575397"/>
    <n v="0.227283671904246"/>
    <n v="402480.43"/>
    <n v="3.6574500997590097E-2"/>
    <n v="2.09"/>
    <n v="3389"/>
    <n v="5158.45"/>
    <n v="1517.29"/>
    <n v="94.35"/>
    <d v="2022-06-20T20:29:11"/>
    <n v="5252.8"/>
  </r>
  <r>
    <x v="25"/>
    <x v="0"/>
    <s v="69"/>
    <x v="0"/>
    <x v="2"/>
    <x v="5"/>
    <s v="Y"/>
    <s v="202207"/>
    <n v="17042"/>
    <n v="311003.2"/>
    <n v="91477.23"/>
    <n v="0.77271632809575397"/>
    <n v="0.227283671904246"/>
    <n v="402480.43"/>
    <n v="4.8249150974450698E-2"/>
    <n v="22.13"/>
    <n v="822"/>
    <n v="13212.99"/>
    <n v="3886.42"/>
    <n v="0"/>
    <d v="2022-06-20T20:29:11"/>
    <n v="13212.99"/>
  </r>
  <r>
    <x v="25"/>
    <x v="0"/>
    <s v="6C"/>
    <x v="8"/>
    <x v="2"/>
    <x v="5"/>
    <s v="N"/>
    <s v="202207"/>
    <n v="0"/>
    <n v="311003.2"/>
    <n v="91477.23"/>
    <n v="0.77271632809575397"/>
    <n v="0.227283671904246"/>
    <n v="402480.43"/>
    <m/>
    <n v="5.93"/>
    <m/>
    <n v="0"/>
    <n v="0"/>
    <n v="0"/>
    <d v="2022-06-20T20:29:11"/>
    <n v="0"/>
  </r>
  <r>
    <x v="25"/>
    <x v="0"/>
    <s v="K1"/>
    <x v="1"/>
    <x v="0"/>
    <x v="5"/>
    <s v="Y"/>
    <s v="202207"/>
    <n v="5808"/>
    <n v="311003.2"/>
    <n v="91477.23"/>
    <n v="0.77271632809575397"/>
    <n v="0.227283671904246"/>
    <n v="402480.43"/>
    <n v="3.6574500997590097E-2"/>
    <n v="2.58"/>
    <n v="212"/>
    <n v="397.29"/>
    <n v="116.86"/>
    <n v="1.87"/>
    <d v="2022-06-20T20:29:11"/>
    <n v="399.16"/>
  </r>
  <r>
    <x v="25"/>
    <x v="0"/>
    <s v="KB"/>
    <x v="11"/>
    <x v="0"/>
    <x v="5"/>
    <s v="N"/>
    <s v="202207"/>
    <n v="9789"/>
    <n v="311003.2"/>
    <n v="91477.23"/>
    <n v="0.77271632809575397"/>
    <n v="0.227283671904246"/>
    <n v="402480.43"/>
    <m/>
    <n v="2.54"/>
    <m/>
    <n v="0"/>
    <n v="0"/>
    <n v="0"/>
    <d v="2022-06-20T20:29:11"/>
    <n v="0"/>
  </r>
  <r>
    <x v="26"/>
    <x v="0"/>
    <s v="90"/>
    <x v="0"/>
    <x v="1"/>
    <x v="0"/>
    <s v="Y"/>
    <s v="202207"/>
    <n v="319094"/>
    <n v="216550.38"/>
    <n v="46845.120000000003"/>
    <n v="0.82214912555453701"/>
    <n v="0.17785087444546299"/>
    <n v="263395.5"/>
    <n v="1.35589845177282E-3"/>
    <n v="33.78"/>
    <n v="432"/>
    <n v="11307.73"/>
    <n v="2446.14"/>
    <n v="78.52"/>
    <d v="2022-06-20T20:29:11"/>
    <n v="11386.25"/>
  </r>
  <r>
    <x v="26"/>
    <x v="0"/>
    <s v="93"/>
    <x v="2"/>
    <x v="1"/>
    <x v="0"/>
    <s v="N"/>
    <s v="202207"/>
    <n v="229014"/>
    <n v="216550.38"/>
    <n v="46845.120000000003"/>
    <n v="0.82214912555453701"/>
    <n v="0.17785087444546299"/>
    <n v="263395.5"/>
    <m/>
    <n v="10.98"/>
    <m/>
    <n v="0"/>
    <n v="0"/>
    <n v="0"/>
    <d v="2022-06-20T20:29:11"/>
    <n v="0"/>
  </r>
  <r>
    <x v="26"/>
    <x v="0"/>
    <s v="95"/>
    <x v="3"/>
    <x v="1"/>
    <x v="0"/>
    <s v="Y"/>
    <s v="202207"/>
    <n v="46260"/>
    <n v="216550.38"/>
    <n v="46845.120000000003"/>
    <n v="0.82214912555453701"/>
    <n v="0.17785087444546299"/>
    <n v="263395.5"/>
    <n v="1.3557138167974499E-3"/>
    <n v="33.78"/>
    <n v="62"/>
    <n v="1622.87"/>
    <n v="351.07"/>
    <n v="26.18"/>
    <d v="2022-06-20T20:29:11"/>
    <n v="1649.05"/>
  </r>
  <r>
    <x v="26"/>
    <x v="0"/>
    <s v="9F"/>
    <x v="3"/>
    <x v="2"/>
    <x v="0"/>
    <s v="Y"/>
    <s v="202207"/>
    <n v="18009"/>
    <n v="216550.38"/>
    <n v="46845.120000000003"/>
    <n v="0.82214912555453701"/>
    <n v="0.17785087444546299"/>
    <n v="263395.5"/>
    <n v="1.3557138167974499E-3"/>
    <n v="135.6"/>
    <n v="24"/>
    <n v="2515.0700000000002"/>
    <n v="544.07000000000005"/>
    <n v="0"/>
    <d v="2022-06-20T20:29:11"/>
    <n v="2515.0700000000002"/>
  </r>
  <r>
    <x v="26"/>
    <x v="0"/>
    <s v="9H"/>
    <x v="4"/>
    <x v="2"/>
    <x v="0"/>
    <s v="N"/>
    <s v="202207"/>
    <n v="16082"/>
    <n v="216550.38"/>
    <n v="46845.120000000003"/>
    <n v="0.82214912555453701"/>
    <n v="0.17785087444546299"/>
    <n v="263395.5"/>
    <m/>
    <n v="30.27"/>
    <m/>
    <n v="0"/>
    <n v="0"/>
    <n v="0"/>
    <d v="2022-06-20T20:29:11"/>
    <n v="0"/>
  </r>
  <r>
    <x v="26"/>
    <x v="0"/>
    <s v="K2"/>
    <x v="0"/>
    <x v="0"/>
    <x v="0"/>
    <s v="Y"/>
    <s v="202207"/>
    <n v="15520"/>
    <n v="216550.38"/>
    <n v="46845.120000000003"/>
    <n v="0.82214912555453701"/>
    <n v="0.17785087444546299"/>
    <n v="263395.5"/>
    <n v="1.35589845177282E-3"/>
    <n v="90.79"/>
    <n v="21"/>
    <n v="1473.45"/>
    <n v="318.74"/>
    <n v="70.16"/>
    <d v="2022-06-20T20:29:11"/>
    <n v="1543.6100000000001"/>
  </r>
  <r>
    <x v="26"/>
    <x v="0"/>
    <s v="KW"/>
    <x v="1"/>
    <x v="0"/>
    <x v="0"/>
    <s v="Y"/>
    <s v="202207"/>
    <n v="7092"/>
    <n v="216550.38"/>
    <n v="46845.120000000003"/>
    <n v="0.82214912555453701"/>
    <n v="0.17785087444546299"/>
    <n v="263395.5"/>
    <n v="1.4273816578411801E-3"/>
    <n v="90.77"/>
    <n v="10"/>
    <n v="701.49"/>
    <n v="151.75"/>
    <n v="0"/>
    <d v="2022-06-20T20:29:11"/>
    <n v="701.49"/>
  </r>
  <r>
    <x v="27"/>
    <x v="10"/>
    <s v="50"/>
    <x v="9"/>
    <x v="1"/>
    <x v="3"/>
    <s v="Y"/>
    <s v="202207"/>
    <n v="51548"/>
    <n v="1058562.75"/>
    <n v="422721.47"/>
    <n v="0.71462500964197095"/>
    <n v="0.28537499035802899"/>
    <n v="1481284.22"/>
    <n v="4.1014274117605699E-2"/>
    <n v="26.16"/>
    <n v="2114"/>
    <n v="37247.94"/>
    <n v="14874.42"/>
    <n v="510.98"/>
    <d v="2022-06-20T20:29:11"/>
    <n v="37758.920000000006"/>
  </r>
  <r>
    <x v="27"/>
    <x v="10"/>
    <s v="52"/>
    <x v="4"/>
    <x v="1"/>
    <x v="3"/>
    <s v="Y"/>
    <s v="202207"/>
    <n v="49257"/>
    <n v="1058562.75"/>
    <n v="422721.47"/>
    <n v="0.71462500964197095"/>
    <n v="0.28537499035802899"/>
    <n v="1481284.22"/>
    <n v="4.4025313683159199E-2"/>
    <n v="24.2"/>
    <n v="2168"/>
    <n v="35337.370000000003"/>
    <n v="14111.46"/>
    <n v="440.08"/>
    <d v="2022-06-20T20:29:11"/>
    <n v="35777.450000000004"/>
  </r>
  <r>
    <x v="27"/>
    <x v="10"/>
    <s v="53"/>
    <x v="0"/>
    <x v="1"/>
    <x v="3"/>
    <s v="Y"/>
    <s v="202207"/>
    <n v="13801"/>
    <n v="1058562.75"/>
    <n v="422721.47"/>
    <n v="0.71462500964197095"/>
    <n v="0.28537499035802899"/>
    <n v="1481284.22"/>
    <n v="4.1014274117605699E-2"/>
    <n v="26.16"/>
    <n v="566"/>
    <n v="9972.7199999999993"/>
    <n v="3982.46"/>
    <n v="88.08"/>
    <d v="2022-06-20T20:29:11"/>
    <n v="10060.799999999999"/>
  </r>
  <r>
    <x v="27"/>
    <x v="10"/>
    <s v="5A"/>
    <x v="0"/>
    <x v="2"/>
    <x v="3"/>
    <s v="Y"/>
    <s v="202207"/>
    <n v="2506"/>
    <n v="1058562.75"/>
    <n v="422721.47"/>
    <n v="0.71462500964197095"/>
    <n v="0.28537499035802899"/>
    <n v="1481284.22"/>
    <n v="4.1014274117605699E-2"/>
    <n v="107.29"/>
    <n v="102"/>
    <n v="7351.32"/>
    <n v="2935.64"/>
    <n v="0"/>
    <d v="2022-06-20T20:29:11"/>
    <n v="7351.32"/>
  </r>
  <r>
    <x v="27"/>
    <x v="10"/>
    <s v="5B"/>
    <x v="4"/>
    <x v="2"/>
    <x v="3"/>
    <s v="Y"/>
    <s v="202207"/>
    <n v="3584"/>
    <n v="1058562.75"/>
    <n v="422721.47"/>
    <n v="0.71462500964197095"/>
    <n v="0.28537499035802899"/>
    <n v="1481284.22"/>
    <n v="4.4025313683159199E-2"/>
    <n v="67.69"/>
    <n v="157"/>
    <n v="7138.88"/>
    <n v="2850.81"/>
    <n v="0"/>
    <d v="2022-06-20T20:29:11"/>
    <n v="7138.88"/>
  </r>
  <r>
    <x v="27"/>
    <x v="10"/>
    <s v="K5"/>
    <x v="0"/>
    <x v="0"/>
    <x v="3"/>
    <s v="Y"/>
    <s v="202207"/>
    <n v="1474"/>
    <n v="1058562.75"/>
    <n v="422721.47"/>
    <n v="0.71462500964197095"/>
    <n v="0.28537499035802899"/>
    <n v="1481284.22"/>
    <n v="4.1014274117605699E-2"/>
    <n v="58.75"/>
    <n v="60"/>
    <n v="2367.91"/>
    <n v="945.59"/>
    <n v="0"/>
    <d v="2022-06-20T20:29:11"/>
    <n v="2367.91"/>
  </r>
  <r>
    <x v="27"/>
    <x v="10"/>
    <s v="KH"/>
    <x v="4"/>
    <x v="0"/>
    <x v="3"/>
    <s v="Y"/>
    <s v="202207"/>
    <n v="2077"/>
    <n v="1058562.75"/>
    <n v="422721.47"/>
    <n v="0.71462500964197095"/>
    <n v="0.28537499035802899"/>
    <n v="1481284.22"/>
    <n v="4.1179271119531298E-2"/>
    <n v="58.69"/>
    <n v="85"/>
    <n v="3351.11"/>
    <n v="1338.22"/>
    <n v="0"/>
    <d v="2022-06-20T20:29:11"/>
    <n v="3351.11"/>
  </r>
  <r>
    <x v="28"/>
    <x v="3"/>
    <s v="50"/>
    <x v="9"/>
    <x v="1"/>
    <x v="3"/>
    <s v="Y"/>
    <s v="202207"/>
    <n v="51548"/>
    <n v="42618.96"/>
    <n v="7482.26"/>
    <n v="0.85065712970662199"/>
    <n v="0.14934287029337801"/>
    <n v="50101.22"/>
    <n v="1.38721870047766E-3"/>
    <n v="26.16"/>
    <n v="71"/>
    <n v="1489.13"/>
    <n v="261.43"/>
    <n v="20.98"/>
    <d v="2022-06-20T20:29:11"/>
    <n v="1510.1100000000001"/>
  </r>
  <r>
    <x v="28"/>
    <x v="3"/>
    <s v="52"/>
    <x v="4"/>
    <x v="1"/>
    <x v="3"/>
    <s v="Y"/>
    <s v="202207"/>
    <n v="49257"/>
    <n v="42618.96"/>
    <n v="7482.26"/>
    <n v="0.85065712970662199"/>
    <n v="0.14934287029337801"/>
    <n v="50101.22"/>
    <n v="1.4890605709746701E-3"/>
    <n v="24.2"/>
    <n v="73"/>
    <n v="1416.36"/>
    <n v="248.66"/>
    <n v="19.399999999999999"/>
    <d v="2022-06-20T20:29:11"/>
    <n v="1435.76"/>
  </r>
  <r>
    <x v="28"/>
    <x v="3"/>
    <s v="53"/>
    <x v="0"/>
    <x v="1"/>
    <x v="3"/>
    <s v="Y"/>
    <s v="202207"/>
    <n v="13801"/>
    <n v="42618.96"/>
    <n v="7482.26"/>
    <n v="0.85065712970662199"/>
    <n v="0.14934287029337801"/>
    <n v="50101.22"/>
    <n v="1.38721870047766E-3"/>
    <n v="26.16"/>
    <n v="19"/>
    <n v="398.5"/>
    <n v="69.959999999999994"/>
    <n v="20.97"/>
    <d v="2022-06-20T20:29:11"/>
    <n v="419.47"/>
  </r>
  <r>
    <x v="28"/>
    <x v="3"/>
    <s v="5A"/>
    <x v="0"/>
    <x v="2"/>
    <x v="3"/>
    <s v="Y"/>
    <s v="202207"/>
    <n v="2506"/>
    <n v="42618.96"/>
    <n v="7482.26"/>
    <n v="0.85065712970662199"/>
    <n v="0.14934287029337801"/>
    <n v="50101.22"/>
    <n v="1.38721870047766E-3"/>
    <n v="107.29"/>
    <n v="3"/>
    <n v="257.37"/>
    <n v="45.18"/>
    <n v="0"/>
    <d v="2022-06-20T20:29:11"/>
    <n v="257.37"/>
  </r>
  <r>
    <x v="28"/>
    <x v="3"/>
    <s v="5B"/>
    <x v="4"/>
    <x v="2"/>
    <x v="3"/>
    <s v="Y"/>
    <s v="202207"/>
    <n v="3584"/>
    <n v="42618.96"/>
    <n v="7482.26"/>
    <n v="0.85065712970662199"/>
    <n v="0.14934287029337801"/>
    <n v="50101.22"/>
    <n v="1.4890605709746701E-3"/>
    <n v="67.69"/>
    <n v="5"/>
    <n v="270.63"/>
    <n v="47.51"/>
    <n v="0"/>
    <d v="2022-06-20T20:29:11"/>
    <n v="270.63"/>
  </r>
  <r>
    <x v="28"/>
    <x v="3"/>
    <s v="K5"/>
    <x v="0"/>
    <x v="0"/>
    <x v="3"/>
    <s v="Y"/>
    <s v="202207"/>
    <n v="1474"/>
    <n v="42618.96"/>
    <n v="7482.26"/>
    <n v="0.85065712970662199"/>
    <n v="0.14934287029337801"/>
    <n v="50101.22"/>
    <n v="1.38721870047766E-3"/>
    <n v="58.75"/>
    <n v="2"/>
    <n v="93.96"/>
    <n v="16.489999999999998"/>
    <n v="0"/>
    <d v="2022-06-20T20:29:11"/>
    <n v="93.96"/>
  </r>
  <r>
    <x v="28"/>
    <x v="3"/>
    <s v="KH"/>
    <x v="4"/>
    <x v="0"/>
    <x v="3"/>
    <s v="Y"/>
    <s v="202207"/>
    <n v="2077"/>
    <n v="42618.96"/>
    <n v="7482.26"/>
    <n v="0.85065712970662199"/>
    <n v="0.14934287029337801"/>
    <n v="50101.22"/>
    <n v="1.3927993655392401E-3"/>
    <n v="58.69"/>
    <n v="2"/>
    <n v="93.86"/>
    <n v="16.48"/>
    <n v="0"/>
    <d v="2022-06-20T20:29:11"/>
    <n v="93.86"/>
  </r>
  <r>
    <x v="29"/>
    <x v="0"/>
    <s v="63"/>
    <x v="0"/>
    <x v="1"/>
    <x v="5"/>
    <s v="Y"/>
    <s v="202207"/>
    <n v="180654"/>
    <n v="92725.03"/>
    <n v="33433.08"/>
    <n v="0.73499063992001801"/>
    <n v="0.26500936007998199"/>
    <n v="126158.11"/>
    <n v="1.51237706043033E-2"/>
    <n v="0.97"/>
    <n v="2732"/>
    <n v="1835.76"/>
    <n v="661.9"/>
    <n v="17.48"/>
    <d v="2022-06-20T20:29:11"/>
    <n v="1853.24"/>
  </r>
  <r>
    <x v="29"/>
    <x v="0"/>
    <s v="66"/>
    <x v="11"/>
    <x v="1"/>
    <x v="5"/>
    <s v="N"/>
    <s v="202207"/>
    <n v="160404"/>
    <n v="92725.03"/>
    <n v="33433.08"/>
    <n v="0.73499063992001801"/>
    <n v="0.26500936007998199"/>
    <n v="126158.11"/>
    <m/>
    <n v="2.06"/>
    <m/>
    <n v="0"/>
    <n v="0"/>
    <n v="0"/>
    <d v="2022-06-20T20:29:11"/>
    <n v="0"/>
  </r>
  <r>
    <x v="29"/>
    <x v="0"/>
    <s v="67"/>
    <x v="1"/>
    <x v="1"/>
    <x v="5"/>
    <s v="Y"/>
    <s v="202207"/>
    <n v="92669"/>
    <n v="92725.03"/>
    <n v="33433.08"/>
    <n v="0.73499063992001801"/>
    <n v="0.26500936007998199"/>
    <n v="126158.11"/>
    <n v="1.1464333607597001E-2"/>
    <n v="2.09"/>
    <n v="1062"/>
    <n v="1537.57"/>
    <n v="554.39"/>
    <n v="26.06"/>
    <d v="2022-06-20T20:29:11"/>
    <n v="1563.6299999999999"/>
  </r>
  <r>
    <x v="29"/>
    <x v="0"/>
    <s v="69"/>
    <x v="0"/>
    <x v="2"/>
    <x v="5"/>
    <s v="Y"/>
    <s v="202207"/>
    <n v="17042"/>
    <n v="92725.03"/>
    <n v="33433.08"/>
    <n v="0.73499063992001801"/>
    <n v="0.26500936007998199"/>
    <n v="126158.11"/>
    <n v="1.51237706043033E-2"/>
    <n v="22.13"/>
    <n v="257"/>
    <n v="3929.38"/>
    <n v="1416.78"/>
    <n v="-15.29"/>
    <d v="2022-06-20T20:29:11"/>
    <n v="3914.09"/>
  </r>
  <r>
    <x v="29"/>
    <x v="0"/>
    <s v="6C"/>
    <x v="8"/>
    <x v="2"/>
    <x v="5"/>
    <s v="N"/>
    <s v="202207"/>
    <n v="0"/>
    <n v="92725.03"/>
    <n v="33433.08"/>
    <n v="0.73499063992001801"/>
    <n v="0.26500936007998199"/>
    <n v="126158.11"/>
    <m/>
    <n v="5.93"/>
    <m/>
    <n v="0"/>
    <n v="0"/>
    <n v="0"/>
    <d v="2022-06-20T20:29:11"/>
    <n v="0"/>
  </r>
  <r>
    <x v="29"/>
    <x v="0"/>
    <s v="K1"/>
    <x v="1"/>
    <x v="0"/>
    <x v="5"/>
    <s v="Y"/>
    <s v="202207"/>
    <n v="5808"/>
    <n v="92725.03"/>
    <n v="33433.08"/>
    <n v="0.73499063992001801"/>
    <n v="0.26500936007998199"/>
    <n v="126158.11"/>
    <n v="1.1464333607597001E-2"/>
    <n v="2.58"/>
    <n v="66"/>
    <n v="117.64"/>
    <n v="42.42"/>
    <n v="0"/>
    <d v="2022-06-20T20:29:11"/>
    <n v="117.64"/>
  </r>
  <r>
    <x v="29"/>
    <x v="0"/>
    <s v="KB"/>
    <x v="11"/>
    <x v="0"/>
    <x v="5"/>
    <s v="N"/>
    <s v="202207"/>
    <n v="9789"/>
    <n v="92725.03"/>
    <n v="33433.08"/>
    <n v="0.73499063992001801"/>
    <n v="0.26500936007998199"/>
    <n v="126158.11"/>
    <m/>
    <n v="2.54"/>
    <m/>
    <n v="0"/>
    <n v="0"/>
    <n v="0"/>
    <d v="2022-06-20T20:29:11"/>
    <n v="0"/>
  </r>
  <r>
    <x v="30"/>
    <x v="5"/>
    <s v="40"/>
    <x v="4"/>
    <x v="1"/>
    <x v="7"/>
    <s v="Y"/>
    <s v="202207"/>
    <n v="175772"/>
    <n v="26872404.420000002"/>
    <n v="6464690.1100000003"/>
    <n v="0.806081177704841"/>
    <n v="0.193918822295159"/>
    <n v="33337094.530000001"/>
    <n v="0.49016889702836602"/>
    <n v="12.15"/>
    <n v="86157"/>
    <n v="795292.68"/>
    <n v="191323.44"/>
    <n v="8621.49"/>
    <d v="2022-06-20T20:29:11"/>
    <n v="803914.17"/>
  </r>
  <r>
    <x v="30"/>
    <x v="5"/>
    <s v="42"/>
    <x v="14"/>
    <x v="1"/>
    <x v="7"/>
    <s v="Y"/>
    <s v="202207"/>
    <n v="165456"/>
    <n v="26872404.420000002"/>
    <n v="6464690.1100000003"/>
    <n v="0.806081177704841"/>
    <n v="0.193918822295159"/>
    <n v="33337094.530000001"/>
    <n v="0.49016889702836602"/>
    <n v="12.15"/>
    <n v="81101"/>
    <n v="748622.07"/>
    <n v="180095.89"/>
    <n v="7264.59"/>
    <d v="2022-06-20T20:29:11"/>
    <n v="755886.65999999992"/>
  </r>
  <r>
    <x v="30"/>
    <x v="5"/>
    <s v="43"/>
    <x v="1"/>
    <x v="1"/>
    <x v="7"/>
    <s v="Y"/>
    <s v="202207"/>
    <n v="37309"/>
    <n v="26872404.420000002"/>
    <n v="6464690.1100000003"/>
    <n v="0.806081177704841"/>
    <n v="0.193918822295159"/>
    <n v="33337094.530000001"/>
    <n v="0.49016889702836602"/>
    <n v="12.15"/>
    <n v="18287"/>
    <n v="168802.5"/>
    <n v="40608.79"/>
    <n v="2123.06"/>
    <d v="2022-06-20T20:29:11"/>
    <n v="170925.56"/>
  </r>
  <r>
    <x v="30"/>
    <x v="5"/>
    <s v="44"/>
    <x v="0"/>
    <x v="1"/>
    <x v="7"/>
    <s v="Y"/>
    <s v="202207"/>
    <n v="15984"/>
    <n v="26872404.420000002"/>
    <n v="6464690.1100000003"/>
    <n v="0.806081177704841"/>
    <n v="0.193918822295159"/>
    <n v="33337094.530000001"/>
    <n v="0.51570717276903799"/>
    <n v="11.3"/>
    <n v="8243"/>
    <n v="70765.88"/>
    <n v="17024.14"/>
    <n v="841.34"/>
    <d v="2022-06-20T20:29:11"/>
    <n v="71607.22"/>
  </r>
  <r>
    <x v="30"/>
    <x v="5"/>
    <s v="45"/>
    <x v="0"/>
    <x v="2"/>
    <x v="7"/>
    <s v="Y"/>
    <s v="202207"/>
    <n v="4965"/>
    <n v="26872404.420000002"/>
    <n v="6464690.1100000003"/>
    <n v="0.806081177704841"/>
    <n v="0.193918822295159"/>
    <n v="33337094.530000001"/>
    <n v="0.51570717276903799"/>
    <n v="49.27"/>
    <n v="2560"/>
    <n v="95571.67"/>
    <n v="22991.66"/>
    <n v="-149.35"/>
    <d v="2022-06-20T20:29:11"/>
    <n v="95422.319999999992"/>
  </r>
  <r>
    <x v="30"/>
    <x v="5"/>
    <s v="46"/>
    <x v="3"/>
    <x v="2"/>
    <x v="7"/>
    <s v="Y"/>
    <s v="202207"/>
    <n v="3119"/>
    <n v="26872404.420000002"/>
    <n v="6464690.1100000003"/>
    <n v="0.806081177704841"/>
    <n v="0.193918822295159"/>
    <n v="33337094.530000001"/>
    <n v="0.49016889702836602"/>
    <n v="50"/>
    <n v="1528"/>
    <n v="57889.53"/>
    <n v="13926.47"/>
    <n v="-340.97"/>
    <d v="2022-06-20T20:29:11"/>
    <n v="57548.56"/>
  </r>
  <r>
    <x v="30"/>
    <x v="5"/>
    <s v="47"/>
    <x v="4"/>
    <x v="2"/>
    <x v="7"/>
    <s v="Y"/>
    <s v="202207"/>
    <n v="16736"/>
    <n v="26872404.420000002"/>
    <n v="6464690.1100000003"/>
    <n v="0.806081177704841"/>
    <n v="0.193918822295159"/>
    <n v="33337094.530000001"/>
    <n v="0.49016889702836602"/>
    <n v="50"/>
    <n v="8203"/>
    <n v="310777.34000000003"/>
    <n v="74763.66"/>
    <n v="113.65"/>
    <d v="2022-06-20T20:29:11"/>
    <n v="310890.99000000005"/>
  </r>
  <r>
    <x v="30"/>
    <x v="5"/>
    <s v="KA"/>
    <x v="14"/>
    <x v="0"/>
    <x v="7"/>
    <s v="Y"/>
    <s v="202207"/>
    <n v="7807"/>
    <n v="26872404.420000002"/>
    <n v="6464690.1100000003"/>
    <n v="0.806081177704841"/>
    <n v="0.193918822295159"/>
    <n v="33337094.530000001"/>
    <n v="0.49016889702836602"/>
    <n v="51.02"/>
    <n v="3826"/>
    <n v="147908.13"/>
    <n v="35582.239999999998"/>
    <n v="695.84"/>
    <d v="2022-06-20T20:29:11"/>
    <n v="148603.97"/>
  </r>
  <r>
    <x v="30"/>
    <x v="5"/>
    <s v="KE"/>
    <x v="4"/>
    <x v="0"/>
    <x v="7"/>
    <s v="Y"/>
    <s v="202207"/>
    <n v="7085"/>
    <n v="26872404.420000002"/>
    <n v="6464690.1100000003"/>
    <n v="0.806081177704841"/>
    <n v="0.193918822295159"/>
    <n v="33337094.530000001"/>
    <n v="0.49016889702836602"/>
    <n v="51.02"/>
    <n v="3472"/>
    <n v="134222.96"/>
    <n v="32290"/>
    <n v="347.93"/>
    <d v="2022-06-20T20:29:11"/>
    <n v="134570.88999999998"/>
  </r>
  <r>
    <x v="31"/>
    <x v="2"/>
    <s v="KP"/>
    <x v="6"/>
    <x v="0"/>
    <x v="2"/>
    <s v="Y"/>
    <s v="202207"/>
    <n v="5621"/>
    <n v="349.74"/>
    <n v="57.69"/>
    <n v="0.85840512480671505"/>
    <n v="0.14159487519328501"/>
    <n v="407.43"/>
    <n v="2.2783394488421701E-5"/>
    <n v="6.65"/>
    <n v="0"/>
    <n v="0"/>
    <n v="0"/>
    <n v="0"/>
    <d v="2022-06-20T20:29:11"/>
    <n v="0"/>
  </r>
  <r>
    <x v="31"/>
    <x v="2"/>
    <s v="KU"/>
    <x v="7"/>
    <x v="0"/>
    <x v="2"/>
    <s v="Y"/>
    <s v="202207"/>
    <n v="5647"/>
    <n v="349.74"/>
    <n v="57.69"/>
    <n v="0.85840512480671505"/>
    <n v="0.14159487519328501"/>
    <n v="407.43"/>
    <n v="2.2783394488421701E-5"/>
    <n v="6.65"/>
    <n v="0"/>
    <n v="0"/>
    <n v="0"/>
    <n v="0"/>
    <d v="2022-06-20T20:29:11"/>
    <n v="0"/>
  </r>
  <r>
    <x v="31"/>
    <x v="2"/>
    <s v="N1"/>
    <x v="0"/>
    <x v="1"/>
    <x v="2"/>
    <s v="N"/>
    <s v="202207"/>
    <n v="98881"/>
    <n v="349.74"/>
    <n v="57.69"/>
    <n v="0.85840512480671505"/>
    <n v="0.14159487519328501"/>
    <n v="407.43"/>
    <m/>
    <n v="3.92"/>
    <m/>
    <n v="0"/>
    <n v="0"/>
    <n v="0"/>
    <d v="2022-06-20T20:29:11"/>
    <n v="0"/>
  </r>
  <r>
    <x v="31"/>
    <x v="2"/>
    <s v="N2"/>
    <x v="4"/>
    <x v="1"/>
    <x v="2"/>
    <s v="Y"/>
    <s v="202207"/>
    <n v="161565"/>
    <n v="349.74"/>
    <n v="57.69"/>
    <n v="0.85840512480671505"/>
    <n v="0.14159487519328501"/>
    <n v="407.43"/>
    <n v="2.2783394488421701E-5"/>
    <n v="3.92"/>
    <n v="3"/>
    <n v="9.51"/>
    <n v="1.57"/>
    <n v="0"/>
    <d v="2022-06-20T20:29:11"/>
    <n v="9.51"/>
  </r>
  <r>
    <x v="31"/>
    <x v="2"/>
    <s v="N3"/>
    <x v="8"/>
    <x v="2"/>
    <x v="2"/>
    <s v="Y"/>
    <s v="202207"/>
    <n v="0"/>
    <n v="349.74"/>
    <n v="57.69"/>
    <n v="0.85840512480671505"/>
    <n v="0.14159487519328501"/>
    <n v="407.43"/>
    <n v="2.2783394488421701E-5"/>
    <n v="30.45"/>
    <n v="0"/>
    <n v="0"/>
    <n v="0"/>
    <n v="0"/>
    <d v="2022-06-20T20:29:11"/>
    <n v="0"/>
  </r>
  <r>
    <x v="31"/>
    <x v="2"/>
    <s v="N4"/>
    <x v="7"/>
    <x v="2"/>
    <x v="2"/>
    <s v="Y"/>
    <s v="202207"/>
    <n v="13874"/>
    <n v="349.74"/>
    <n v="57.69"/>
    <n v="0.85840512480671505"/>
    <n v="0.14159487519328501"/>
    <n v="407.43"/>
    <n v="2.2783394488421701E-5"/>
    <n v="30.45"/>
    <n v="0"/>
    <n v="0"/>
    <n v="0"/>
    <n v="0"/>
    <d v="2022-06-20T20:29:11"/>
    <n v="0"/>
  </r>
  <r>
    <x v="32"/>
    <x v="0"/>
    <s v="90"/>
    <x v="0"/>
    <x v="1"/>
    <x v="0"/>
    <s v="Y"/>
    <s v="202207"/>
    <n v="319094"/>
    <n v="2303.73"/>
    <n v="327"/>
    <n v="0.87569990078799398"/>
    <n v="0.12430009921200599"/>
    <n v="2630.73"/>
    <n v="1.35423829717376E-5"/>
    <n v="33.78"/>
    <n v="4"/>
    <n v="111.52"/>
    <n v="15.83"/>
    <n v="0"/>
    <d v="2022-06-20T20:29:11"/>
    <n v="111.52"/>
  </r>
  <r>
    <x v="32"/>
    <x v="0"/>
    <s v="93"/>
    <x v="2"/>
    <x v="1"/>
    <x v="0"/>
    <s v="N"/>
    <s v="202207"/>
    <n v="229014"/>
    <n v="2303.73"/>
    <n v="327"/>
    <n v="0.87569990078799398"/>
    <n v="0.12430009921200599"/>
    <n v="2630.73"/>
    <m/>
    <n v="10.98"/>
    <m/>
    <n v="0"/>
    <n v="0"/>
    <n v="0"/>
    <d v="2022-06-20T20:29:11"/>
    <n v="0"/>
  </r>
  <r>
    <x v="32"/>
    <x v="0"/>
    <s v="95"/>
    <x v="3"/>
    <x v="1"/>
    <x v="0"/>
    <s v="Y"/>
    <s v="202207"/>
    <n v="46260"/>
    <n v="2303.73"/>
    <n v="327"/>
    <n v="0.87569990078799398"/>
    <n v="0.12430009921200599"/>
    <n v="2630.73"/>
    <n v="1.35405388826444E-5"/>
    <n v="33.78"/>
    <n v="0"/>
    <n v="0"/>
    <n v="0"/>
    <n v="0"/>
    <d v="2022-06-20T20:29:11"/>
    <n v="0"/>
  </r>
  <r>
    <x v="32"/>
    <x v="0"/>
    <s v="9F"/>
    <x v="3"/>
    <x v="2"/>
    <x v="0"/>
    <s v="Y"/>
    <s v="202207"/>
    <n v="18009"/>
    <n v="2303.73"/>
    <n v="327"/>
    <n v="0.87569990078799398"/>
    <n v="0.12430009921200599"/>
    <n v="2630.73"/>
    <n v="1.35405388826444E-5"/>
    <n v="135.6"/>
    <n v="0"/>
    <n v="0"/>
    <n v="0"/>
    <n v="0"/>
    <d v="2022-06-20T20:29:11"/>
    <n v="0"/>
  </r>
  <r>
    <x v="32"/>
    <x v="0"/>
    <s v="9H"/>
    <x v="4"/>
    <x v="2"/>
    <x v="0"/>
    <s v="N"/>
    <s v="202207"/>
    <n v="16082"/>
    <n v="2303.73"/>
    <n v="327"/>
    <n v="0.87569990078799398"/>
    <n v="0.12430009921200599"/>
    <n v="2630.73"/>
    <m/>
    <n v="30.27"/>
    <m/>
    <n v="0"/>
    <n v="0"/>
    <n v="0"/>
    <d v="2022-06-20T20:29:11"/>
    <n v="0"/>
  </r>
  <r>
    <x v="32"/>
    <x v="0"/>
    <s v="K2"/>
    <x v="0"/>
    <x v="0"/>
    <x v="0"/>
    <s v="Y"/>
    <s v="202207"/>
    <n v="15520"/>
    <n v="2303.73"/>
    <n v="327"/>
    <n v="0.87569990078799398"/>
    <n v="0.12430009921200599"/>
    <n v="2630.73"/>
    <n v="1.35423829717376E-5"/>
    <n v="90.79"/>
    <n v="0"/>
    <n v="0"/>
    <n v="0"/>
    <n v="0"/>
    <d v="2022-06-20T20:29:11"/>
    <n v="0"/>
  </r>
  <r>
    <x v="32"/>
    <x v="0"/>
    <s v="KW"/>
    <x v="1"/>
    <x v="0"/>
    <x v="0"/>
    <s v="Y"/>
    <s v="202207"/>
    <n v="7092"/>
    <n v="2303.73"/>
    <n v="327"/>
    <n v="0.87569990078799398"/>
    <n v="0.12430009921200599"/>
    <n v="2630.73"/>
    <n v="1.42563397959818E-5"/>
    <n v="90.77"/>
    <n v="0"/>
    <n v="0"/>
    <n v="0"/>
    <n v="0"/>
    <d v="2022-06-20T20:29:11"/>
    <n v="0"/>
  </r>
  <r>
    <x v="33"/>
    <x v="1"/>
    <s v="31"/>
    <x v="3"/>
    <x v="1"/>
    <x v="1"/>
    <s v="Y"/>
    <s v="202207"/>
    <n v="5786"/>
    <n v="1902302.92"/>
    <n v="157458.1"/>
    <n v="0.92355516078268096"/>
    <n v="7.6444839217318497E-2"/>
    <n v="2059761.02"/>
    <n v="0.13638761486623799"/>
    <n v="4.97"/>
    <n v="789"/>
    <n v="3413.32"/>
    <n v="282.52999999999997"/>
    <n v="43.26"/>
    <d v="2022-06-20T20:29:11"/>
    <n v="3456.5800000000004"/>
  </r>
  <r>
    <x v="33"/>
    <x v="1"/>
    <s v="33"/>
    <x v="3"/>
    <x v="2"/>
    <x v="1"/>
    <s v="Y"/>
    <s v="202207"/>
    <n v="3351"/>
    <n v="1902302.92"/>
    <n v="157458.1"/>
    <n v="0.92355516078268096"/>
    <n v="7.6444839217318497E-2"/>
    <n v="2059761.02"/>
    <n v="0.13638761486623799"/>
    <n v="57.63"/>
    <n v="457"/>
    <n v="22864.17"/>
    <n v="1892.52"/>
    <n v="100.07"/>
    <d v="2022-06-20T20:29:11"/>
    <n v="22964.239999999998"/>
  </r>
  <r>
    <x v="33"/>
    <x v="1"/>
    <s v="34"/>
    <x v="0"/>
    <x v="2"/>
    <x v="1"/>
    <s v="Y"/>
    <s v="202207"/>
    <n v="4456"/>
    <n v="1902302.92"/>
    <n v="157458.1"/>
    <n v="0.92355516078268096"/>
    <n v="7.6444839217318497E-2"/>
    <n v="2059761.02"/>
    <n v="0.13638761486623799"/>
    <n v="57.63"/>
    <n v="607"/>
    <n v="30368.83"/>
    <n v="2513.6999999999998"/>
    <n v="150.1"/>
    <d v="2022-06-20T20:29:11"/>
    <n v="30518.93"/>
  </r>
  <r>
    <x v="33"/>
    <x v="1"/>
    <s v="36"/>
    <x v="4"/>
    <x v="1"/>
    <x v="1"/>
    <s v="Y"/>
    <s v="202207"/>
    <n v="65966"/>
    <n v="1902302.92"/>
    <n v="157458.1"/>
    <n v="0.92355516078268096"/>
    <n v="7.6444839217318497E-2"/>
    <n v="2059761.02"/>
    <n v="0.13638761486623799"/>
    <n v="4.97"/>
    <n v="8996"/>
    <n v="38917.96"/>
    <n v="3221.33"/>
    <n v="376.36"/>
    <d v="2022-06-20T20:29:11"/>
    <n v="39294.32"/>
  </r>
  <r>
    <x v="33"/>
    <x v="1"/>
    <s v="37"/>
    <x v="5"/>
    <x v="1"/>
    <x v="1"/>
    <s v="Y"/>
    <s v="202207"/>
    <n v="95370"/>
    <n v="1902302.92"/>
    <n v="157458.1"/>
    <n v="0.92355516078268096"/>
    <n v="7.6444839217318497E-2"/>
    <n v="2059761.02"/>
    <n v="0.13638761486623799"/>
    <n v="4.97"/>
    <n v="13007"/>
    <n v="56270.11"/>
    <n v="4657.6099999999997"/>
    <n v="631.64"/>
    <d v="2022-06-20T20:29:11"/>
    <n v="56901.75"/>
  </r>
  <r>
    <x v="33"/>
    <x v="1"/>
    <s v="K3"/>
    <x v="0"/>
    <x v="0"/>
    <x v="1"/>
    <s v="Y"/>
    <s v="202207"/>
    <n v="1446"/>
    <n v="1902302.92"/>
    <n v="157458.1"/>
    <n v="0.92355516078268096"/>
    <n v="7.6444839217318497E-2"/>
    <n v="2059761.02"/>
    <n v="0.13638761486623799"/>
    <n v="27.46"/>
    <n v="197"/>
    <n v="4696.32"/>
    <n v="388.73"/>
    <n v="23.84"/>
    <d v="2022-06-20T20:29:11"/>
    <n v="4720.16"/>
  </r>
  <r>
    <x v="33"/>
    <x v="1"/>
    <s v="KF"/>
    <x v="4"/>
    <x v="0"/>
    <x v="1"/>
    <s v="Y"/>
    <s v="202207"/>
    <n v="3589"/>
    <n v="1902302.92"/>
    <n v="157458.1"/>
    <n v="0.92355516078268096"/>
    <n v="7.6444839217318497E-2"/>
    <n v="2059761.02"/>
    <n v="0.13638761486623799"/>
    <n v="27.46"/>
    <n v="489"/>
    <n v="11657.36"/>
    <n v="964.91"/>
    <n v="23.84"/>
    <d v="2022-06-20T20:29:11"/>
    <n v="11681.2"/>
  </r>
  <r>
    <x v="34"/>
    <x v="13"/>
    <s v="31"/>
    <x v="3"/>
    <x v="1"/>
    <x v="1"/>
    <s v="Y"/>
    <s v="202207"/>
    <n v="5786"/>
    <n v="590715.27"/>
    <n v="43378.77"/>
    <n v="0.93158937434579903"/>
    <n v="6.8410625654201099E-2"/>
    <n v="634094.04"/>
    <n v="4.1986702766370898E-2"/>
    <n v="4.97"/>
    <n v="242"/>
    <n v="1056.03"/>
    <n v="77.55"/>
    <n v="13.1"/>
    <d v="2022-06-20T20:29:11"/>
    <n v="1069.1299999999999"/>
  </r>
  <r>
    <x v="34"/>
    <x v="13"/>
    <s v="33"/>
    <x v="3"/>
    <x v="2"/>
    <x v="1"/>
    <s v="Y"/>
    <s v="202207"/>
    <n v="3351"/>
    <n v="590715.27"/>
    <n v="43378.77"/>
    <n v="0.93158937434579903"/>
    <n v="6.8410625654201099E-2"/>
    <n v="634094.04"/>
    <n v="4.1986702766370898E-2"/>
    <n v="57.63"/>
    <n v="140"/>
    <n v="7065.27"/>
    <n v="518.83000000000004"/>
    <n v="50.47"/>
    <d v="2022-06-20T20:29:11"/>
    <n v="7115.7400000000007"/>
  </r>
  <r>
    <x v="34"/>
    <x v="13"/>
    <s v="34"/>
    <x v="0"/>
    <x v="2"/>
    <x v="1"/>
    <s v="Y"/>
    <s v="202207"/>
    <n v="4456"/>
    <n v="590715.27"/>
    <n v="43378.77"/>
    <n v="0.93158937434579903"/>
    <n v="6.8410625654201099E-2"/>
    <n v="634094.04"/>
    <n v="4.1986702766370898E-2"/>
    <n v="57.63"/>
    <n v="187"/>
    <n v="9437.19"/>
    <n v="693.01"/>
    <n v="50.47"/>
    <d v="2022-06-20T20:29:11"/>
    <n v="9487.66"/>
  </r>
  <r>
    <x v="34"/>
    <x v="13"/>
    <s v="36"/>
    <x v="4"/>
    <x v="1"/>
    <x v="1"/>
    <s v="Y"/>
    <s v="202207"/>
    <n v="65966"/>
    <n v="590715.27"/>
    <n v="43378.77"/>
    <n v="0.93158937434579903"/>
    <n v="6.8410625654201099E-2"/>
    <n v="634094.04"/>
    <n v="4.1986702766370898E-2"/>
    <n v="4.97"/>
    <n v="2769"/>
    <n v="12083.29"/>
    <n v="887.33"/>
    <n v="117.83"/>
    <d v="2022-06-20T20:29:11"/>
    <n v="12201.12"/>
  </r>
  <r>
    <x v="34"/>
    <x v="13"/>
    <s v="37"/>
    <x v="5"/>
    <x v="1"/>
    <x v="1"/>
    <s v="Y"/>
    <s v="202207"/>
    <n v="95370"/>
    <n v="590715.27"/>
    <n v="43378.77"/>
    <n v="0.93158937434579903"/>
    <n v="6.8410625654201099E-2"/>
    <n v="634094.04"/>
    <n v="4.1986702766370898E-2"/>
    <n v="4.97"/>
    <n v="4004"/>
    <n v="17472.55"/>
    <n v="1283.08"/>
    <n v="205.08"/>
    <d v="2022-06-20T20:29:11"/>
    <n v="17677.63"/>
  </r>
  <r>
    <x v="34"/>
    <x v="13"/>
    <s v="K3"/>
    <x v="0"/>
    <x v="0"/>
    <x v="1"/>
    <s v="Y"/>
    <s v="202207"/>
    <n v="1446"/>
    <n v="590715.27"/>
    <n v="43378.77"/>
    <n v="0.93158937434579903"/>
    <n v="6.8410625654201099E-2"/>
    <n v="634094.04"/>
    <n v="4.1986702766370898E-2"/>
    <n v="27.46"/>
    <n v="60"/>
    <n v="1442.79"/>
    <n v="105.95"/>
    <n v="24.04"/>
    <d v="2022-06-20T20:29:11"/>
    <n v="1466.83"/>
  </r>
  <r>
    <x v="34"/>
    <x v="13"/>
    <s v="KF"/>
    <x v="4"/>
    <x v="0"/>
    <x v="1"/>
    <s v="Y"/>
    <s v="202207"/>
    <n v="3589"/>
    <n v="590715.27"/>
    <n v="43378.77"/>
    <n v="0.93158937434579903"/>
    <n v="6.8410625654201099E-2"/>
    <n v="634094.04"/>
    <n v="4.1986702766370898E-2"/>
    <n v="27.46"/>
    <n v="150"/>
    <n v="3606.98"/>
    <n v="264.88"/>
    <n v="0"/>
    <d v="2022-06-20T20:29:11"/>
    <n v="3606.98"/>
  </r>
  <r>
    <x v="35"/>
    <x v="6"/>
    <s v="63"/>
    <x v="0"/>
    <x v="1"/>
    <x v="5"/>
    <s v="N"/>
    <s v="202207"/>
    <n v="180654"/>
    <n v="26492.87"/>
    <n v="5545.5"/>
    <n v="0.82691066992484297"/>
    <n v="0.17308933007515701"/>
    <n v="32038.37"/>
    <m/>
    <n v="0.97"/>
    <m/>
    <n v="0"/>
    <n v="0"/>
    <n v="0"/>
    <d v="2022-06-20T20:29:11"/>
    <n v="0"/>
  </r>
  <r>
    <x v="35"/>
    <x v="6"/>
    <s v="66"/>
    <x v="11"/>
    <x v="1"/>
    <x v="5"/>
    <s v="Y"/>
    <s v="202207"/>
    <n v="160404"/>
    <n v="26492.87"/>
    <n v="5545.5"/>
    <n v="0.82691066992484297"/>
    <n v="0.17308933007515701"/>
    <n v="32038.37"/>
    <n v="3.0490084746658199E-3"/>
    <n v="2.06"/>
    <n v="489"/>
    <n v="785.08"/>
    <n v="164.33"/>
    <n v="6.41"/>
    <d v="2022-06-20T20:29:11"/>
    <n v="791.49"/>
  </r>
  <r>
    <x v="35"/>
    <x v="6"/>
    <s v="67"/>
    <x v="1"/>
    <x v="1"/>
    <x v="5"/>
    <s v="N"/>
    <s v="202207"/>
    <n v="92669"/>
    <n v="26492.87"/>
    <n v="5545.5"/>
    <n v="0.82691066992484297"/>
    <n v="0.17308933007515701"/>
    <n v="32038.37"/>
    <m/>
    <n v="2.09"/>
    <m/>
    <n v="0"/>
    <n v="0"/>
    <n v="0"/>
    <d v="2022-06-20T20:29:11"/>
    <n v="0"/>
  </r>
  <r>
    <x v="35"/>
    <x v="6"/>
    <s v="69"/>
    <x v="0"/>
    <x v="2"/>
    <x v="5"/>
    <s v="N"/>
    <s v="202207"/>
    <n v="17042"/>
    <n v="26492.87"/>
    <n v="5545.5"/>
    <n v="0.82691066992484297"/>
    <n v="0.17308933007515701"/>
    <n v="32038.37"/>
    <m/>
    <n v="22.13"/>
    <m/>
    <n v="0"/>
    <n v="0"/>
    <n v="0"/>
    <d v="2022-06-20T20:29:11"/>
    <n v="0"/>
  </r>
  <r>
    <x v="35"/>
    <x v="6"/>
    <s v="6C"/>
    <x v="8"/>
    <x v="2"/>
    <x v="5"/>
    <s v="N"/>
    <s v="202207"/>
    <n v="0"/>
    <n v="26492.87"/>
    <n v="5545.5"/>
    <n v="0.82691066992484297"/>
    <n v="0.17308933007515701"/>
    <n v="32038.37"/>
    <m/>
    <n v="5.93"/>
    <m/>
    <n v="0"/>
    <n v="0"/>
    <n v="0"/>
    <d v="2022-06-20T20:29:11"/>
    <n v="0"/>
  </r>
  <r>
    <x v="35"/>
    <x v="6"/>
    <s v="K1"/>
    <x v="1"/>
    <x v="0"/>
    <x v="5"/>
    <s v="N"/>
    <s v="202207"/>
    <n v="5808"/>
    <n v="26492.87"/>
    <n v="5545.5"/>
    <n v="0.82691066992484297"/>
    <n v="0.17308933007515701"/>
    <n v="32038.37"/>
    <m/>
    <n v="2.58"/>
    <m/>
    <n v="0"/>
    <n v="0"/>
    <n v="0"/>
    <d v="2022-06-20T20:29:11"/>
    <n v="0"/>
  </r>
  <r>
    <x v="35"/>
    <x v="6"/>
    <s v="KB"/>
    <x v="11"/>
    <x v="0"/>
    <x v="5"/>
    <s v="Y"/>
    <s v="202207"/>
    <n v="9789"/>
    <n v="26492.87"/>
    <n v="5545.5"/>
    <n v="0.82691066992484297"/>
    <n v="0.17308933007515701"/>
    <n v="32038.37"/>
    <n v="3.0490084746658199E-3"/>
    <n v="2.54"/>
    <n v="29"/>
    <n v="57.26"/>
    <n v="11.98"/>
    <n v="0"/>
    <d v="2022-06-20T20:29:11"/>
    <n v="57.26"/>
  </r>
  <r>
    <x v="36"/>
    <x v="6"/>
    <s v="63"/>
    <x v="0"/>
    <x v="1"/>
    <x v="5"/>
    <s v="Y"/>
    <s v="202207"/>
    <n v="180654"/>
    <n v="190057.51"/>
    <n v="52645.77"/>
    <n v="0.78308587341712099"/>
    <n v="0.21691412658287901"/>
    <n v="242703.28"/>
    <n v="2.9095146809285499E-2"/>
    <n v="0.97"/>
    <n v="5256"/>
    <n v="3762.86"/>
    <n v="1042.31"/>
    <n v="36.5"/>
    <d v="2022-06-20T20:29:11"/>
    <n v="3799.36"/>
  </r>
  <r>
    <x v="36"/>
    <x v="6"/>
    <s v="66"/>
    <x v="11"/>
    <x v="1"/>
    <x v="5"/>
    <s v="Y"/>
    <s v="202207"/>
    <n v="160404"/>
    <n v="190057.51"/>
    <n v="52645.77"/>
    <n v="0.78308587341712099"/>
    <n v="0.21691412658287901"/>
    <n v="242703.28"/>
    <n v="2.30974408981852E-2"/>
    <n v="2.06"/>
    <n v="3704"/>
    <n v="5631.56"/>
    <n v="1559.94"/>
    <n v="53.22"/>
    <d v="2022-06-20T20:29:11"/>
    <n v="5684.7800000000007"/>
  </r>
  <r>
    <x v="36"/>
    <x v="6"/>
    <s v="67"/>
    <x v="1"/>
    <x v="1"/>
    <x v="5"/>
    <s v="Y"/>
    <s v="202207"/>
    <n v="92669"/>
    <n v="190057.51"/>
    <n v="52645.77"/>
    <n v="0.78308587341712099"/>
    <n v="0.21691412658287901"/>
    <n v="242703.28"/>
    <n v="2.2055112981464401E-2"/>
    <n v="2.09"/>
    <n v="2043"/>
    <n v="3151.41"/>
    <n v="872.94"/>
    <n v="52.44"/>
    <d v="2022-06-20T20:29:11"/>
    <n v="3203.85"/>
  </r>
  <r>
    <x v="36"/>
    <x v="6"/>
    <s v="69"/>
    <x v="0"/>
    <x v="2"/>
    <x v="5"/>
    <s v="Y"/>
    <s v="202207"/>
    <n v="17042"/>
    <n v="190057.51"/>
    <n v="52645.77"/>
    <n v="0.78308587341712099"/>
    <n v="0.21691412658287901"/>
    <n v="242703.28"/>
    <n v="2.9095146809285499E-2"/>
    <n v="22.13"/>
    <n v="495"/>
    <n v="8063.5"/>
    <n v="2233.58"/>
    <n v="-16.29"/>
    <d v="2022-06-20T20:29:11"/>
    <n v="8047.21"/>
  </r>
  <r>
    <x v="36"/>
    <x v="6"/>
    <s v="6C"/>
    <x v="8"/>
    <x v="2"/>
    <x v="5"/>
    <s v="Y"/>
    <s v="202207"/>
    <n v="0"/>
    <n v="190057.51"/>
    <n v="52645.77"/>
    <n v="0.78308587341712099"/>
    <n v="0.21691412658287901"/>
    <n v="242703.28"/>
    <n v="5.4688917182478702E-2"/>
    <n v="5.93"/>
    <n v="0"/>
    <n v="0"/>
    <n v="0"/>
    <n v="0"/>
    <d v="2022-06-20T20:29:11"/>
    <n v="0"/>
  </r>
  <r>
    <x v="36"/>
    <x v="6"/>
    <s v="K1"/>
    <x v="1"/>
    <x v="0"/>
    <x v="5"/>
    <s v="Y"/>
    <s v="202207"/>
    <n v="5808"/>
    <n v="190057.51"/>
    <n v="52645.77"/>
    <n v="0.78308587341712099"/>
    <n v="0.21691412658287901"/>
    <n v="242703.28"/>
    <n v="2.2055112981464401E-2"/>
    <n v="2.58"/>
    <n v="128"/>
    <n v="243.09"/>
    <n v="67.34"/>
    <n v="0"/>
    <d v="2022-06-20T20:29:11"/>
    <n v="243.09"/>
  </r>
  <r>
    <x v="36"/>
    <x v="6"/>
    <s v="KB"/>
    <x v="11"/>
    <x v="0"/>
    <x v="5"/>
    <s v="Y"/>
    <s v="202207"/>
    <n v="9789"/>
    <n v="190057.51"/>
    <n v="52645.77"/>
    <n v="0.78308587341712099"/>
    <n v="0.21691412658287901"/>
    <n v="242703.28"/>
    <n v="2.30974408981852E-2"/>
    <n v="2.54"/>
    <n v="226"/>
    <n v="422.55"/>
    <n v="117.05"/>
    <n v="1.87"/>
    <d v="2022-06-20T20:29:11"/>
    <n v="424.42"/>
  </r>
  <r>
    <x v="37"/>
    <x v="3"/>
    <s v="50"/>
    <x v="9"/>
    <x v="1"/>
    <x v="3"/>
    <s v="Y"/>
    <s v="202207"/>
    <n v="51548"/>
    <n v="4609758.57"/>
    <n v="2210193.4500000002"/>
    <n v="0.67592243412879605"/>
    <n v="0.32407756587120401"/>
    <n v="6819952.0199999996"/>
    <n v="0.18883302599227"/>
    <n v="26.16"/>
    <n v="9733"/>
    <n v="162204.42000000001"/>
    <n v="77770.48"/>
    <n v="2233.15"/>
    <d v="2022-06-20T20:29:11"/>
    <n v="164437.57"/>
  </r>
  <r>
    <x v="37"/>
    <x v="3"/>
    <s v="52"/>
    <x v="4"/>
    <x v="1"/>
    <x v="3"/>
    <s v="Y"/>
    <s v="202207"/>
    <n v="49257"/>
    <n v="4609758.57"/>
    <n v="2210193.4500000002"/>
    <n v="0.67592243412879605"/>
    <n v="0.32407756587120401"/>
    <n v="6819952.0199999996"/>
    <n v="0.20269609500369601"/>
    <n v="24.2"/>
    <n v="9984"/>
    <n v="153921.1"/>
    <n v="73798.960000000006"/>
    <n v="1896.24"/>
    <d v="2022-06-20T20:29:11"/>
    <n v="155817.34"/>
  </r>
  <r>
    <x v="37"/>
    <x v="3"/>
    <s v="53"/>
    <x v="0"/>
    <x v="1"/>
    <x v="3"/>
    <s v="Y"/>
    <s v="202207"/>
    <n v="13801"/>
    <n v="4609758.57"/>
    <n v="2210193.4500000002"/>
    <n v="0.67592243412879605"/>
    <n v="0.32407756587120401"/>
    <n v="6819952.0199999996"/>
    <n v="0.18883302599227"/>
    <n v="26.16"/>
    <n v="2606"/>
    <n v="43430.05"/>
    <n v="20822.96"/>
    <n v="466.63"/>
    <d v="2022-06-20T20:29:11"/>
    <n v="43896.68"/>
  </r>
  <r>
    <x v="37"/>
    <x v="3"/>
    <s v="5A"/>
    <x v="0"/>
    <x v="2"/>
    <x v="3"/>
    <s v="Y"/>
    <s v="202207"/>
    <n v="2506"/>
    <n v="4609758.57"/>
    <n v="2210193.4500000002"/>
    <n v="0.67592243412879605"/>
    <n v="0.32407756587120401"/>
    <n v="6819952.0199999996"/>
    <n v="0.18883302599227"/>
    <n v="107.29"/>
    <n v="473"/>
    <n v="32243.72"/>
    <n v="15459.56"/>
    <n v="0"/>
    <d v="2022-06-20T20:29:11"/>
    <n v="32243.72"/>
  </r>
  <r>
    <x v="37"/>
    <x v="3"/>
    <s v="5B"/>
    <x v="4"/>
    <x v="2"/>
    <x v="3"/>
    <s v="Y"/>
    <s v="202207"/>
    <n v="3584"/>
    <n v="4609758.57"/>
    <n v="2210193.4500000002"/>
    <n v="0.67592243412879605"/>
    <n v="0.32407756587120401"/>
    <n v="6819952.0199999996"/>
    <n v="0.20269609500369601"/>
    <n v="67.69"/>
    <n v="726"/>
    <n v="31223.81"/>
    <n v="14970.56"/>
    <n v="-43.01"/>
    <d v="2022-06-20T20:29:11"/>
    <n v="31180.800000000003"/>
  </r>
  <r>
    <x v="37"/>
    <x v="3"/>
    <s v="K5"/>
    <x v="0"/>
    <x v="0"/>
    <x v="3"/>
    <s v="Y"/>
    <s v="202207"/>
    <n v="1474"/>
    <n v="4609758.57"/>
    <n v="2210193.4500000002"/>
    <n v="0.67592243412879605"/>
    <n v="0.32407756587120401"/>
    <n v="6819952.0199999996"/>
    <n v="0.18883302599227"/>
    <n v="58.75"/>
    <n v="278"/>
    <n v="10377.129999999999"/>
    <n v="4975.42"/>
    <n v="74.66"/>
    <d v="2022-06-20T20:29:11"/>
    <n v="10451.789999999999"/>
  </r>
  <r>
    <x v="37"/>
    <x v="3"/>
    <s v="KH"/>
    <x v="4"/>
    <x v="0"/>
    <x v="3"/>
    <s v="Y"/>
    <s v="202207"/>
    <n v="2077"/>
    <n v="4609758.57"/>
    <n v="2210193.4500000002"/>
    <n v="0.67592243412879605"/>
    <n v="0.32407756587120401"/>
    <n v="6819952.0199999996"/>
    <n v="0.189592685496761"/>
    <n v="58.69"/>
    <n v="393"/>
    <n v="14654.85"/>
    <n v="7026.41"/>
    <n v="37.28"/>
    <d v="2022-06-20T20:29:11"/>
    <n v="14692.130000000001"/>
  </r>
  <r>
    <x v="38"/>
    <x v="0"/>
    <s v="90"/>
    <x v="0"/>
    <x v="1"/>
    <x v="0"/>
    <s v="N"/>
    <s v="202207"/>
    <n v="319094"/>
    <n v="14974.23"/>
    <n v="11481.95"/>
    <n v="0.56600121408306103"/>
    <n v="0.43399878591693902"/>
    <n v="26456.18"/>
    <m/>
    <n v="33.78"/>
    <m/>
    <n v="0"/>
    <n v="0"/>
    <n v="0"/>
    <d v="2022-06-20T20:29:11"/>
    <n v="0"/>
  </r>
  <r>
    <x v="38"/>
    <x v="0"/>
    <s v="93"/>
    <x v="2"/>
    <x v="1"/>
    <x v="0"/>
    <s v="N"/>
    <s v="202207"/>
    <n v="229014"/>
    <n v="14974.23"/>
    <n v="11481.95"/>
    <n v="0.56600121408306103"/>
    <n v="0.43399878591693902"/>
    <n v="26456.18"/>
    <m/>
    <n v="10.98"/>
    <m/>
    <n v="0"/>
    <n v="0"/>
    <n v="0"/>
    <d v="2022-06-20T20:29:11"/>
    <n v="0"/>
  </r>
  <r>
    <x v="38"/>
    <x v="0"/>
    <s v="95"/>
    <x v="3"/>
    <x v="1"/>
    <x v="0"/>
    <s v="Y"/>
    <s v="202207"/>
    <n v="46260"/>
    <n v="14974.23"/>
    <n v="11481.95"/>
    <n v="0.56600121408306103"/>
    <n v="0.43399878591693902"/>
    <n v="26456.18"/>
    <n v="1.36171683896196E-4"/>
    <n v="33.78"/>
    <n v="6"/>
    <n v="108.12"/>
    <n v="82.91"/>
    <n v="0"/>
    <d v="2022-06-20T20:29:11"/>
    <n v="108.12"/>
  </r>
  <r>
    <x v="38"/>
    <x v="0"/>
    <s v="9F"/>
    <x v="3"/>
    <x v="2"/>
    <x v="0"/>
    <s v="Y"/>
    <s v="202207"/>
    <n v="18009"/>
    <n v="14974.23"/>
    <n v="11481.95"/>
    <n v="0.56600121408306103"/>
    <n v="0.43399878591693902"/>
    <n v="26456.18"/>
    <n v="1.36171683896196E-4"/>
    <n v="135.6"/>
    <n v="2"/>
    <n v="144.29"/>
    <n v="110.64"/>
    <n v="0"/>
    <d v="2022-06-20T20:29:11"/>
    <n v="144.29"/>
  </r>
  <r>
    <x v="38"/>
    <x v="0"/>
    <s v="9H"/>
    <x v="4"/>
    <x v="2"/>
    <x v="0"/>
    <s v="Y"/>
    <s v="202207"/>
    <n v="16082"/>
    <n v="14974.23"/>
    <n v="11481.95"/>
    <n v="0.56600121408306103"/>
    <n v="0.43399878591693902"/>
    <n v="26456.18"/>
    <n v="6.7601413347666999E-4"/>
    <n v="30.27"/>
    <n v="10"/>
    <n v="161.05000000000001"/>
    <n v="123.49"/>
    <n v="0"/>
    <d v="2022-06-20T20:29:11"/>
    <n v="161.05000000000001"/>
  </r>
  <r>
    <x v="38"/>
    <x v="0"/>
    <s v="K2"/>
    <x v="0"/>
    <x v="0"/>
    <x v="0"/>
    <s v="N"/>
    <s v="202207"/>
    <n v="15520"/>
    <n v="14974.23"/>
    <n v="11481.95"/>
    <n v="0.56600121408306103"/>
    <n v="0.43399878591693902"/>
    <n v="26456.18"/>
    <m/>
    <n v="90.79"/>
    <m/>
    <n v="0"/>
    <n v="0"/>
    <n v="0"/>
    <d v="2022-06-20T20:29:11"/>
    <n v="0"/>
  </r>
  <r>
    <x v="38"/>
    <x v="0"/>
    <s v="KW"/>
    <x v="1"/>
    <x v="0"/>
    <x v="0"/>
    <s v="Y"/>
    <s v="202207"/>
    <n v="7092"/>
    <n v="14974.23"/>
    <n v="11481.95"/>
    <n v="0.56600121408306103"/>
    <n v="0.43399878591693902"/>
    <n v="26456.18"/>
    <n v="1.43370202104989E-4"/>
    <n v="90.77"/>
    <n v="1"/>
    <n v="48.29"/>
    <n v="37.03"/>
    <n v="0"/>
    <d v="2022-06-20T20:29:11"/>
    <n v="48.29"/>
  </r>
  <r>
    <x v="39"/>
    <x v="14"/>
    <s v="K6"/>
    <x v="0"/>
    <x v="0"/>
    <x v="8"/>
    <s v="Y"/>
    <s v="202207"/>
    <n v="3192"/>
    <n v="3634705.94"/>
    <n v="1468252.95"/>
    <n v="0.71227419588324403"/>
    <n v="0.28772580411675602"/>
    <n v="5102958.8899999997"/>
    <n v="1"/>
    <n v="1.48"/>
    <n v="3192"/>
    <n v="3163"/>
    <n v="1277.71"/>
    <n v="10.9"/>
    <d v="2022-06-20T20:29:11"/>
    <n v="3173.9"/>
  </r>
  <r>
    <x v="39"/>
    <x v="14"/>
    <s v="KJ"/>
    <x v="4"/>
    <x v="0"/>
    <x v="8"/>
    <s v="Y"/>
    <s v="202207"/>
    <n v="3971"/>
    <n v="3634705.94"/>
    <n v="1468252.95"/>
    <n v="0.71227419588324403"/>
    <n v="0.28772580411675602"/>
    <n v="5102958.8899999997"/>
    <n v="1"/>
    <n v="1.48"/>
    <n v="3971"/>
    <n v="3934.93"/>
    <n v="1589.53"/>
    <n v="14.87"/>
    <d v="2022-06-20T20:29:11"/>
    <n v="3949.7999999999997"/>
  </r>
  <r>
    <x v="39"/>
    <x v="14"/>
    <s v="W2"/>
    <x v="0"/>
    <x v="1"/>
    <x v="8"/>
    <s v="Y"/>
    <s v="202207"/>
    <n v="50074"/>
    <n v="3634705.94"/>
    <n v="1468252.95"/>
    <n v="0.71227419588324403"/>
    <n v="0.28772580411675602"/>
    <n v="5102958.8899999997"/>
    <n v="1"/>
    <n v="1.99"/>
    <n v="50074"/>
    <n v="66895.039999999994"/>
    <n v="27022.5"/>
    <n v="812.24"/>
    <d v="2022-06-20T20:29:11"/>
    <n v="67707.28"/>
  </r>
  <r>
    <x v="39"/>
    <x v="14"/>
    <s v="W3"/>
    <x v="4"/>
    <x v="1"/>
    <x v="8"/>
    <s v="Y"/>
    <s v="202207"/>
    <n v="131124"/>
    <n v="3634705.94"/>
    <n v="1468252.95"/>
    <n v="0.71227419588324403"/>
    <n v="0.28772580411675602"/>
    <n v="5102958.8899999997"/>
    <n v="1"/>
    <n v="1.99"/>
    <n v="131124"/>
    <n v="175171.66"/>
    <n v="70761.240000000005"/>
    <n v="2201.61"/>
    <d v="2022-06-20T20:29:11"/>
    <n v="177373.27"/>
  </r>
  <r>
    <x v="39"/>
    <x v="14"/>
    <s v="W4"/>
    <x v="9"/>
    <x v="1"/>
    <x v="8"/>
    <s v="Y"/>
    <s v="202207"/>
    <n v="61480"/>
    <n v="3634705.94"/>
    <n v="1468252.95"/>
    <n v="0.71227419588324403"/>
    <n v="0.28772580411675602"/>
    <n v="5102958.8899999997"/>
    <n v="1"/>
    <n v="1.99"/>
    <n v="61480"/>
    <n v="82132.59"/>
    <n v="33177.760000000002"/>
    <n v="1119.51"/>
    <d v="2022-06-20T20:29:11"/>
    <n v="83252.099999999991"/>
  </r>
  <r>
    <x v="39"/>
    <x v="14"/>
    <s v="W5"/>
    <x v="0"/>
    <x v="2"/>
    <x v="8"/>
    <s v="Y"/>
    <s v="202207"/>
    <n v="5268"/>
    <n v="3634705.94"/>
    <n v="1468252.95"/>
    <n v="0.71227419588324403"/>
    <n v="0.28772580411675602"/>
    <n v="5102958.8899999997"/>
    <n v="1"/>
    <n v="3.21"/>
    <n v="5268"/>
    <n v="11322.07"/>
    <n v="4573.59"/>
    <n v="-43.01"/>
    <d v="2022-06-20T20:29:11"/>
    <n v="11279.06"/>
  </r>
  <r>
    <x v="39"/>
    <x v="14"/>
    <s v="W6"/>
    <x v="4"/>
    <x v="2"/>
    <x v="8"/>
    <s v="Y"/>
    <s v="202207"/>
    <n v="9216"/>
    <n v="3634705.94"/>
    <n v="1468252.95"/>
    <n v="0.71227419588324403"/>
    <n v="0.28772580411675602"/>
    <n v="5102958.8899999997"/>
    <n v="1"/>
    <n v="3.21"/>
    <n v="9216"/>
    <n v="19807.18"/>
    <n v="8001.18"/>
    <n v="-68.790000000000006"/>
    <d v="2022-06-20T20:29:11"/>
    <n v="19738.39"/>
  </r>
  <r>
    <x v="40"/>
    <x v="6"/>
    <s v="63"/>
    <x v="0"/>
    <x v="1"/>
    <x v="5"/>
    <s v="Y"/>
    <s v="202207"/>
    <n v="180654"/>
    <n v="1978901.85"/>
    <n v="233982.93"/>
    <n v="0.89426339224042195"/>
    <n v="0.10573660775957799"/>
    <n v="2212884.7799999998"/>
    <n v="0.26527951145173501"/>
    <n v="0.97"/>
    <n v="47923"/>
    <n v="39179.83"/>
    <n v="4632.58"/>
    <n v="380.15"/>
    <d v="2022-06-20T20:29:11"/>
    <n v="39559.980000000003"/>
  </r>
  <r>
    <x v="40"/>
    <x v="6"/>
    <s v="66"/>
    <x v="11"/>
    <x v="1"/>
    <x v="5"/>
    <s v="Y"/>
    <s v="202207"/>
    <n v="160404"/>
    <n v="1978901.85"/>
    <n v="233982.93"/>
    <n v="0.89426339224042195"/>
    <n v="0.10573660775957799"/>
    <n v="2212884.7799999998"/>
    <n v="0.210594498024681"/>
    <n v="2.06"/>
    <n v="33780"/>
    <n v="58650.76"/>
    <n v="6934.79"/>
    <n v="562.54999999999995"/>
    <d v="2022-06-20T20:29:11"/>
    <n v="59213.310000000005"/>
  </r>
  <r>
    <x v="40"/>
    <x v="6"/>
    <s v="67"/>
    <x v="1"/>
    <x v="1"/>
    <x v="5"/>
    <s v="Y"/>
    <s v="202207"/>
    <n v="92669"/>
    <n v="1978901.85"/>
    <n v="233982.93"/>
    <n v="0.89426339224042195"/>
    <n v="0.10573660775957799"/>
    <n v="2212884.7799999998"/>
    <n v="0.20109091165913801"/>
    <n v="2.09"/>
    <n v="18634"/>
    <n v="32824.58"/>
    <n v="3881.14"/>
    <n v="583.1"/>
    <d v="2022-06-20T20:29:11"/>
    <n v="33407.68"/>
  </r>
  <r>
    <x v="40"/>
    <x v="6"/>
    <s v="69"/>
    <x v="0"/>
    <x v="2"/>
    <x v="5"/>
    <s v="Y"/>
    <s v="202207"/>
    <n v="17042"/>
    <n v="1978901.85"/>
    <n v="233982.93"/>
    <n v="0.89426339224042195"/>
    <n v="0.10573660775957799"/>
    <n v="2212884.7799999998"/>
    <n v="0.26527951145173501"/>
    <n v="22.13"/>
    <n v="4520"/>
    <n v="84083.96"/>
    <n v="9941.98"/>
    <n v="18.600000000000001"/>
    <d v="2022-06-20T20:29:11"/>
    <n v="84102.560000000012"/>
  </r>
  <r>
    <x v="40"/>
    <x v="6"/>
    <s v="6C"/>
    <x v="8"/>
    <x v="2"/>
    <x v="5"/>
    <s v="Y"/>
    <s v="202207"/>
    <n v="0"/>
    <n v="1978901.85"/>
    <n v="233982.93"/>
    <n v="0.89426339224042195"/>
    <n v="0.10573660775957799"/>
    <n v="2212884.7799999998"/>
    <n v="0.498634680453381"/>
    <n v="5.93"/>
    <n v="0"/>
    <n v="0"/>
    <n v="0"/>
    <n v="-24.92"/>
    <d v="2022-06-20T20:29:11"/>
    <n v="-24.92"/>
  </r>
  <r>
    <x v="40"/>
    <x v="6"/>
    <s v="K1"/>
    <x v="1"/>
    <x v="0"/>
    <x v="5"/>
    <s v="Y"/>
    <s v="202207"/>
    <n v="5808"/>
    <n v="1978901.85"/>
    <n v="233982.93"/>
    <n v="0.89426339224042195"/>
    <n v="0.10573660775957799"/>
    <n v="2212884.7799999998"/>
    <n v="0.20109091165913801"/>
    <n v="2.58"/>
    <n v="1167"/>
    <n v="2530.9499999999998"/>
    <n v="299.26"/>
    <n v="8.68"/>
    <d v="2022-06-20T20:29:11"/>
    <n v="2539.6299999999997"/>
  </r>
  <r>
    <x v="40"/>
    <x v="6"/>
    <s v="KB"/>
    <x v="11"/>
    <x v="0"/>
    <x v="5"/>
    <s v="Y"/>
    <s v="202207"/>
    <n v="9789"/>
    <n v="1978901.85"/>
    <n v="233982.93"/>
    <n v="0.89426339224042195"/>
    <n v="0.10573660775957799"/>
    <n v="2212884.7799999998"/>
    <n v="0.210594498024681"/>
    <n v="2.54"/>
    <n v="2061"/>
    <n v="4400.53"/>
    <n v="520.30999999999995"/>
    <n v="6.41"/>
    <d v="2022-06-20T20:29:11"/>
    <n v="4406.9399999999996"/>
  </r>
  <r>
    <x v="41"/>
    <x v="10"/>
    <s v="50"/>
    <x v="9"/>
    <x v="1"/>
    <x v="3"/>
    <s v="Y"/>
    <s v="202207"/>
    <n v="51548"/>
    <n v="1728947.43"/>
    <n v="842725.7"/>
    <n v="0.67230450473307202"/>
    <n v="0.32769549526692798"/>
    <n v="2571673.13"/>
    <n v="7.12053131131722E-2"/>
    <n v="26.16"/>
    <n v="3670"/>
    <n v="60834.67"/>
    <n v="29652.11"/>
    <n v="795.68"/>
    <d v="2022-06-20T20:29:11"/>
    <n v="61630.35"/>
  </r>
  <r>
    <x v="41"/>
    <x v="10"/>
    <s v="52"/>
    <x v="4"/>
    <x v="1"/>
    <x v="3"/>
    <s v="Y"/>
    <s v="202207"/>
    <n v="49257"/>
    <n v="1728947.43"/>
    <n v="842725.7"/>
    <n v="0.67230450473307202"/>
    <n v="0.32769549526692798"/>
    <n v="2571673.13"/>
    <n v="7.6432810604572493E-2"/>
    <n v="24.2"/>
    <n v="3764"/>
    <n v="57718.14"/>
    <n v="28133.05"/>
    <n v="705.37"/>
    <d v="2022-06-20T20:29:11"/>
    <n v="58423.51"/>
  </r>
  <r>
    <x v="41"/>
    <x v="10"/>
    <s v="53"/>
    <x v="0"/>
    <x v="1"/>
    <x v="3"/>
    <s v="Y"/>
    <s v="202207"/>
    <n v="13801"/>
    <n v="1728947.43"/>
    <n v="842725.7"/>
    <n v="0.67230450473307202"/>
    <n v="0.32769549526692798"/>
    <n v="2571673.13"/>
    <n v="7.12053131131722E-2"/>
    <n v="26.16"/>
    <n v="982"/>
    <n v="16277.83"/>
    <n v="7934.16"/>
    <n v="198.92"/>
    <d v="2022-06-20T20:29:11"/>
    <n v="16476.75"/>
  </r>
  <r>
    <x v="41"/>
    <x v="10"/>
    <s v="5A"/>
    <x v="0"/>
    <x v="2"/>
    <x v="3"/>
    <s v="Y"/>
    <s v="202207"/>
    <n v="2506"/>
    <n v="1728947.43"/>
    <n v="842725.7"/>
    <n v="0.67230450473307202"/>
    <n v="0.32769549526692798"/>
    <n v="2571673.13"/>
    <n v="7.12053131131722E-2"/>
    <n v="107.29"/>
    <n v="178"/>
    <n v="12069.05"/>
    <n v="5882.71"/>
    <n v="0"/>
    <d v="2022-06-20T20:29:11"/>
    <n v="12069.05"/>
  </r>
  <r>
    <x v="41"/>
    <x v="10"/>
    <s v="5B"/>
    <x v="4"/>
    <x v="2"/>
    <x v="3"/>
    <s v="Y"/>
    <s v="202207"/>
    <n v="3584"/>
    <n v="1728947.43"/>
    <n v="842725.7"/>
    <n v="0.67230450473307202"/>
    <n v="0.32769549526692798"/>
    <n v="2571673.13"/>
    <n v="7.6432810604572493E-2"/>
    <n v="67.69"/>
    <n v="273"/>
    <n v="11678.34"/>
    <n v="5692.27"/>
    <n v="0"/>
    <d v="2022-06-20T20:29:11"/>
    <n v="11678.34"/>
  </r>
  <r>
    <x v="41"/>
    <x v="10"/>
    <s v="K5"/>
    <x v="0"/>
    <x v="0"/>
    <x v="3"/>
    <s v="Y"/>
    <s v="202207"/>
    <n v="1474"/>
    <n v="1728947.43"/>
    <n v="842725.7"/>
    <n v="0.67230450473307202"/>
    <n v="0.32769549526692798"/>
    <n v="2571673.13"/>
    <n v="7.12053131131722E-2"/>
    <n v="58.75"/>
    <n v="104"/>
    <n v="3861.31"/>
    <n v="1882.09"/>
    <n v="0"/>
    <d v="2022-06-20T20:29:11"/>
    <n v="3861.31"/>
  </r>
  <r>
    <x v="41"/>
    <x v="10"/>
    <s v="KH"/>
    <x v="4"/>
    <x v="0"/>
    <x v="3"/>
    <s v="Y"/>
    <s v="202207"/>
    <n v="2077"/>
    <n v="1728947.43"/>
    <n v="842725.7"/>
    <n v="0.67230450473307202"/>
    <n v="0.32769549526692798"/>
    <n v="2571673.13"/>
    <n v="7.14917661453814E-2"/>
    <n v="58.69"/>
    <n v="148"/>
    <n v="5489.33"/>
    <n v="2675.62"/>
    <n v="0"/>
    <d v="2022-06-20T20:29:11"/>
    <n v="5489.33"/>
  </r>
  <r>
    <x v="42"/>
    <x v="15"/>
    <s v="H1"/>
    <x v="7"/>
    <x v="1"/>
    <x v="9"/>
    <s v="Y"/>
    <s v="202207"/>
    <n v="70026"/>
    <n v="2691329.56"/>
    <n v="491672.18"/>
    <n v="0.84553191604601496"/>
    <n v="0.15446808395398501"/>
    <n v="3183001.74"/>
    <n v="1"/>
    <n v="0.44"/>
    <n v="70026"/>
    <n v="24554.06"/>
    <n v="4485.72"/>
    <n v="229.65"/>
    <d v="2022-06-20T20:29:11"/>
    <n v="24783.710000000003"/>
  </r>
  <r>
    <x v="42"/>
    <x v="15"/>
    <s v="H2"/>
    <x v="4"/>
    <x v="1"/>
    <x v="9"/>
    <s v="Y"/>
    <s v="202207"/>
    <n v="197364"/>
    <n v="2691329.56"/>
    <n v="491672.18"/>
    <n v="0.84553191604601496"/>
    <n v="0.15446808395398501"/>
    <n v="3183001.74"/>
    <n v="1"/>
    <n v="0.44"/>
    <n v="197364"/>
    <n v="69204.12"/>
    <n v="12642.73"/>
    <n v="693.92"/>
    <d v="2022-06-20T20:29:11"/>
    <n v="69898.039999999994"/>
  </r>
  <r>
    <x v="42"/>
    <x v="15"/>
    <s v="H3"/>
    <x v="3"/>
    <x v="1"/>
    <x v="9"/>
    <s v="Y"/>
    <s v="202207"/>
    <n v="56694"/>
    <n v="2691329.56"/>
    <n v="491672.18"/>
    <n v="0.84553191604601496"/>
    <n v="0.15446808395398501"/>
    <n v="3183001.74"/>
    <n v="1"/>
    <n v="0.44"/>
    <n v="56694"/>
    <n v="19879.3"/>
    <n v="3631.7"/>
    <n v="184.47"/>
    <d v="2022-06-20T20:29:11"/>
    <n v="20063.77"/>
  </r>
  <r>
    <x v="42"/>
    <x v="15"/>
    <s v="H4"/>
    <x v="15"/>
    <x v="1"/>
    <x v="9"/>
    <s v="Y"/>
    <s v="202207"/>
    <n v="145629"/>
    <n v="2691329.56"/>
    <n v="491672.18"/>
    <n v="0.84553191604601496"/>
    <n v="0.15446808395398501"/>
    <n v="3183001.74"/>
    <n v="1"/>
    <n v="0.44"/>
    <n v="145629"/>
    <n v="51063.66"/>
    <n v="9328.69"/>
    <n v="631.85"/>
    <d v="2022-06-20T20:29:11"/>
    <n v="51695.51"/>
  </r>
  <r>
    <x v="42"/>
    <x v="15"/>
    <s v="H5"/>
    <x v="4"/>
    <x v="2"/>
    <x v="9"/>
    <s v="Y"/>
    <s v="202207"/>
    <n v="11605"/>
    <n v="2691329.56"/>
    <n v="491672.18"/>
    <n v="0.84553191604601496"/>
    <n v="0.15446808395398501"/>
    <n v="3183001.74"/>
    <n v="1"/>
    <n v="3"/>
    <n v="11605"/>
    <n v="27670.959999999999"/>
    <n v="5055.1400000000003"/>
    <n v="11.92"/>
    <d v="2022-06-20T20:29:11"/>
    <n v="27682.879999999997"/>
  </r>
  <r>
    <x v="42"/>
    <x v="15"/>
    <s v="H6"/>
    <x v="3"/>
    <x v="2"/>
    <x v="9"/>
    <s v="Y"/>
    <s v="202207"/>
    <n v="7797"/>
    <n v="2691329.56"/>
    <n v="491672.18"/>
    <n v="0.84553191604601496"/>
    <n v="0.15446808395398501"/>
    <n v="3183001.74"/>
    <n v="1"/>
    <n v="3"/>
    <n v="7797"/>
    <n v="18591.169999999998"/>
    <n v="3396.37"/>
    <n v="116.84"/>
    <d v="2022-06-20T20:29:11"/>
    <n v="18708.009999999998"/>
  </r>
  <r>
    <x v="42"/>
    <x v="15"/>
    <s v="H7"/>
    <x v="8"/>
    <x v="2"/>
    <x v="9"/>
    <s v="Y"/>
    <s v="202207"/>
    <n v="0"/>
    <n v="2691329.56"/>
    <n v="491672.18"/>
    <n v="0.84553191604601496"/>
    <n v="0.15446808395398501"/>
    <n v="3183001.74"/>
    <n v="1"/>
    <n v="3"/>
    <n v="0"/>
    <n v="0"/>
    <n v="0"/>
    <n v="-28.61"/>
    <d v="2022-06-20T20:29:11"/>
    <n v="-28.61"/>
  </r>
  <r>
    <x v="42"/>
    <x v="15"/>
    <s v="KC"/>
    <x v="15"/>
    <x v="0"/>
    <x v="9"/>
    <s v="Y"/>
    <s v="202207"/>
    <n v="6611"/>
    <n v="2691329.56"/>
    <n v="491672.18"/>
    <n v="0.84553191604601496"/>
    <n v="0.15446808395398501"/>
    <n v="3183001.74"/>
    <n v="1"/>
    <n v="1.52"/>
    <n v="6611"/>
    <n v="7986.72"/>
    <n v="1459.07"/>
    <n v="15.71"/>
    <d v="2022-06-20T20:29:11"/>
    <n v="8002.43"/>
  </r>
  <r>
    <x v="42"/>
    <x v="15"/>
    <s v="KG"/>
    <x v="4"/>
    <x v="0"/>
    <x v="9"/>
    <s v="Y"/>
    <s v="202207"/>
    <n v="9552"/>
    <n v="2691329.56"/>
    <n v="491672.18"/>
    <n v="0.84553191604601496"/>
    <n v="0.15446808395398501"/>
    <n v="3183001.74"/>
    <n v="1"/>
    <n v="1.52"/>
    <n v="9552"/>
    <n v="11539.73"/>
    <n v="2108.16"/>
    <n v="47.12"/>
    <d v="2022-06-20T20:29:11"/>
    <n v="11586.85"/>
  </r>
  <r>
    <x v="42"/>
    <x v="15"/>
    <s v="KR"/>
    <x v="7"/>
    <x v="0"/>
    <x v="9"/>
    <s v="Y"/>
    <s v="202207"/>
    <n v="6399"/>
    <n v="2691329.56"/>
    <n v="491672.18"/>
    <n v="0.84553191604601496"/>
    <n v="0.15446808395398501"/>
    <n v="3183001.74"/>
    <n v="1"/>
    <n v="1.52"/>
    <n v="6399"/>
    <n v="7730.61"/>
    <n v="1412.28"/>
    <n v="14.49"/>
    <d v="2022-06-20T20:29:11"/>
    <n v="7745.0999999999995"/>
  </r>
  <r>
    <x v="43"/>
    <x v="8"/>
    <s v="50"/>
    <x v="9"/>
    <x v="1"/>
    <x v="3"/>
    <s v="Y"/>
    <s v="202207"/>
    <n v="51548"/>
    <n v="112267.38"/>
    <n v="32443.360000000001"/>
    <n v="0.77580544470990898"/>
    <n v="0.224194555290091"/>
    <n v="144710.74"/>
    <n v="4.0067975328337497E-3"/>
    <n v="26.16"/>
    <n v="206"/>
    <n v="3940.39"/>
    <n v="1138.71"/>
    <n v="19.13"/>
    <d v="2022-06-20T20:29:11"/>
    <n v="3959.52"/>
  </r>
  <r>
    <x v="43"/>
    <x v="8"/>
    <s v="52"/>
    <x v="4"/>
    <x v="1"/>
    <x v="3"/>
    <s v="N"/>
    <s v="202207"/>
    <n v="49257"/>
    <n v="112267.38"/>
    <n v="32443.360000000001"/>
    <n v="0.77580544470990898"/>
    <n v="0.224194555290091"/>
    <n v="144710.74"/>
    <m/>
    <n v="24.2"/>
    <m/>
    <n v="0"/>
    <n v="0"/>
    <n v="0"/>
    <d v="2022-06-20T20:29:11"/>
    <n v="0"/>
  </r>
  <r>
    <x v="43"/>
    <x v="8"/>
    <s v="53"/>
    <x v="0"/>
    <x v="1"/>
    <x v="3"/>
    <s v="Y"/>
    <s v="202207"/>
    <n v="13801"/>
    <n v="112267.38"/>
    <n v="32443.360000000001"/>
    <n v="0.77580544470990898"/>
    <n v="0.224194555290091"/>
    <n v="144710.74"/>
    <n v="4.0067975328337497E-3"/>
    <n v="26.16"/>
    <n v="55"/>
    <n v="1052.05"/>
    <n v="304.02"/>
    <n v="19.13"/>
    <d v="2022-06-20T20:29:11"/>
    <n v="1071.18"/>
  </r>
  <r>
    <x v="43"/>
    <x v="8"/>
    <s v="5A"/>
    <x v="0"/>
    <x v="2"/>
    <x v="3"/>
    <s v="Y"/>
    <s v="202207"/>
    <n v="2506"/>
    <n v="112267.38"/>
    <n v="32443.360000000001"/>
    <n v="0.77580544470990898"/>
    <n v="0.224194555290091"/>
    <n v="144710.74"/>
    <n v="4.0067975328337497E-3"/>
    <n v="107.29"/>
    <n v="10"/>
    <n v="782.42"/>
    <n v="226.11"/>
    <n v="0"/>
    <d v="2022-06-20T20:29:11"/>
    <n v="782.42"/>
  </r>
  <r>
    <x v="43"/>
    <x v="8"/>
    <s v="5B"/>
    <x v="4"/>
    <x v="2"/>
    <x v="3"/>
    <s v="N"/>
    <s v="202207"/>
    <n v="3584"/>
    <n v="112267.38"/>
    <n v="32443.360000000001"/>
    <n v="0.77580544470990898"/>
    <n v="0.224194555290091"/>
    <n v="144710.74"/>
    <m/>
    <n v="67.69"/>
    <m/>
    <n v="0"/>
    <n v="0"/>
    <n v="0"/>
    <d v="2022-06-20T20:29:11"/>
    <n v="0"/>
  </r>
  <r>
    <x v="43"/>
    <x v="8"/>
    <s v="K5"/>
    <x v="0"/>
    <x v="0"/>
    <x v="3"/>
    <s v="Y"/>
    <s v="202207"/>
    <n v="1474"/>
    <n v="112267.38"/>
    <n v="32443.360000000001"/>
    <n v="0.77580544470990898"/>
    <n v="0.224194555290091"/>
    <n v="144710.74"/>
    <n v="4.0067975328337497E-3"/>
    <n v="58.75"/>
    <n v="5"/>
    <n v="214.22"/>
    <n v="61.91"/>
    <n v="0"/>
    <d v="2022-06-20T20:29:11"/>
    <n v="214.22"/>
  </r>
  <r>
    <x v="43"/>
    <x v="8"/>
    <s v="KH"/>
    <x v="4"/>
    <x v="0"/>
    <x v="3"/>
    <s v="N"/>
    <s v="202207"/>
    <n v="2077"/>
    <n v="112267.38"/>
    <n v="32443.360000000001"/>
    <n v="0.77580544470990898"/>
    <n v="0.224194555290091"/>
    <n v="144710.74"/>
    <m/>
    <n v="58.69"/>
    <m/>
    <n v="0"/>
    <n v="0"/>
    <n v="0"/>
    <d v="2022-06-20T20:29:11"/>
    <n v="0"/>
  </r>
  <r>
    <x v="44"/>
    <x v="10"/>
    <s v="50"/>
    <x v="9"/>
    <x v="1"/>
    <x v="3"/>
    <s v="Y"/>
    <s v="202207"/>
    <n v="51548"/>
    <n v="2018065.22"/>
    <n v="643422.28"/>
    <n v="0.75824711556977098"/>
    <n v="0.24175288443022899"/>
    <n v="2661487.5"/>
    <n v="7.3692122289388207E-2"/>
    <n v="26.16"/>
    <n v="3798"/>
    <n v="71004.33"/>
    <n v="22638.400000000001"/>
    <n v="934.76"/>
    <d v="2022-06-20T20:29:11"/>
    <n v="71939.09"/>
  </r>
  <r>
    <x v="44"/>
    <x v="10"/>
    <s v="52"/>
    <x v="4"/>
    <x v="1"/>
    <x v="3"/>
    <s v="Y"/>
    <s v="202207"/>
    <n v="49257"/>
    <n v="2018065.22"/>
    <n v="643422.28"/>
    <n v="0.75824711556977098"/>
    <n v="0.24175288443022899"/>
    <n v="2661487.5"/>
    <n v="7.9102187459545906E-2"/>
    <n v="24.2"/>
    <n v="3896"/>
    <n v="67379.289999999994"/>
    <n v="21482.62"/>
    <n v="812.86"/>
    <d v="2022-06-20T20:29:11"/>
    <n v="68192.149999999994"/>
  </r>
  <r>
    <x v="44"/>
    <x v="10"/>
    <s v="53"/>
    <x v="0"/>
    <x v="1"/>
    <x v="3"/>
    <s v="Y"/>
    <s v="202207"/>
    <n v="13801"/>
    <n v="2018065.22"/>
    <n v="643422.28"/>
    <n v="0.75824711556977098"/>
    <n v="0.24175288443022899"/>
    <n v="2661487.5"/>
    <n v="7.3692122289388207E-2"/>
    <n v="26.16"/>
    <n v="1017"/>
    <n v="19013.009999999998"/>
    <n v="6061.94"/>
    <n v="205.64"/>
    <d v="2022-06-20T20:29:11"/>
    <n v="19218.649999999998"/>
  </r>
  <r>
    <x v="44"/>
    <x v="10"/>
    <s v="5A"/>
    <x v="0"/>
    <x v="2"/>
    <x v="3"/>
    <s v="Y"/>
    <s v="202207"/>
    <n v="2506"/>
    <n v="2018065.22"/>
    <n v="643422.28"/>
    <n v="0.75824711556977098"/>
    <n v="0.24175288443022899"/>
    <n v="2661487.5"/>
    <n v="7.3692122289388207E-2"/>
    <n v="107.29"/>
    <n v="184"/>
    <n v="14070.7"/>
    <n v="4486.18"/>
    <n v="0"/>
    <d v="2022-06-20T20:29:11"/>
    <n v="14070.7"/>
  </r>
  <r>
    <x v="44"/>
    <x v="10"/>
    <s v="5B"/>
    <x v="4"/>
    <x v="2"/>
    <x v="3"/>
    <s v="Y"/>
    <s v="202207"/>
    <n v="3584"/>
    <n v="2018065.22"/>
    <n v="643422.28"/>
    <n v="0.75824711556977098"/>
    <n v="0.24175288443022899"/>
    <n v="2661487.5"/>
    <n v="7.9102187459545906E-2"/>
    <n v="67.69"/>
    <n v="283"/>
    <n v="13653.68"/>
    <n v="4353.22"/>
    <n v="-48.25"/>
    <d v="2022-06-20T20:29:11"/>
    <n v="13605.43"/>
  </r>
  <r>
    <x v="44"/>
    <x v="10"/>
    <s v="K5"/>
    <x v="0"/>
    <x v="0"/>
    <x v="3"/>
    <s v="Y"/>
    <s v="202207"/>
    <n v="1474"/>
    <n v="2018065.22"/>
    <n v="643422.28"/>
    <n v="0.75824711556977098"/>
    <n v="0.24175288443022899"/>
    <n v="2661487.5"/>
    <n v="7.3692122289388207E-2"/>
    <n v="58.75"/>
    <n v="108"/>
    <n v="4522.41"/>
    <n v="1441.89"/>
    <n v="0"/>
    <d v="2022-06-20T20:29:11"/>
    <n v="4522.41"/>
  </r>
  <r>
    <x v="44"/>
    <x v="10"/>
    <s v="KH"/>
    <x v="4"/>
    <x v="0"/>
    <x v="3"/>
    <s v="Y"/>
    <s v="202207"/>
    <n v="2077"/>
    <n v="2018065.22"/>
    <n v="643422.28"/>
    <n v="0.75824711556977098"/>
    <n v="0.24175288443022899"/>
    <n v="2661487.5"/>
    <n v="7.3988579547376504E-2"/>
    <n v="58.69"/>
    <n v="153"/>
    <n v="6400.21"/>
    <n v="2040.59"/>
    <n v="0"/>
    <d v="2022-06-20T20:29:11"/>
    <n v="6400.21"/>
  </r>
  <r>
    <x v="45"/>
    <x v="8"/>
    <s v="50"/>
    <x v="9"/>
    <x v="1"/>
    <x v="3"/>
    <s v="Y"/>
    <s v="202207"/>
    <n v="51548"/>
    <n v="2247096.29"/>
    <n v="191974.91"/>
    <n v="0.92129179746782297"/>
    <n v="7.8708202532177002E-2"/>
    <n v="2439071.2000000002"/>
    <n v="6.7533788207881806E-2"/>
    <n v="26.16"/>
    <n v="3481"/>
    <n v="79071.56"/>
    <n v="6755.28"/>
    <n v="1044.8800000000001"/>
    <d v="2022-06-20T20:29:11"/>
    <n v="80116.44"/>
  </r>
  <r>
    <x v="45"/>
    <x v="8"/>
    <s v="52"/>
    <x v="4"/>
    <x v="1"/>
    <x v="3"/>
    <s v="Y"/>
    <s v="202207"/>
    <n v="49257"/>
    <n v="2247096.29"/>
    <n v="191974.91"/>
    <n v="0.92129179746782297"/>
    <n v="7.8708202532177002E-2"/>
    <n v="2439071.2000000002"/>
    <n v="7.2491742790292801E-2"/>
    <n v="24.2"/>
    <n v="3570"/>
    <n v="75017.42"/>
    <n v="6408.92"/>
    <n v="924.57"/>
    <d v="2022-06-20T20:29:11"/>
    <n v="75941.990000000005"/>
  </r>
  <r>
    <x v="45"/>
    <x v="8"/>
    <s v="53"/>
    <x v="0"/>
    <x v="1"/>
    <x v="3"/>
    <s v="Y"/>
    <s v="202207"/>
    <n v="13801"/>
    <n v="2247096.29"/>
    <n v="191974.91"/>
    <n v="0.92129179746782297"/>
    <n v="7.8708202532177002E-2"/>
    <n v="2439071.2000000002"/>
    <n v="6.7533788207881806E-2"/>
    <n v="26.16"/>
    <n v="932"/>
    <n v="21170.55"/>
    <n v="1808.65"/>
    <n v="204.44"/>
    <d v="2022-06-20T20:29:11"/>
    <n v="21374.989999999998"/>
  </r>
  <r>
    <x v="45"/>
    <x v="8"/>
    <s v="5A"/>
    <x v="0"/>
    <x v="2"/>
    <x v="3"/>
    <s v="Y"/>
    <s v="202207"/>
    <n v="2506"/>
    <n v="2247096.29"/>
    <n v="191974.91"/>
    <n v="0.92129179746782297"/>
    <n v="7.8708202532177002E-2"/>
    <n v="2439071.2000000002"/>
    <n v="6.7533788207881806E-2"/>
    <n v="107.29"/>
    <n v="169"/>
    <n v="15702.58"/>
    <n v="1341.51"/>
    <n v="-92.91"/>
    <d v="2022-06-20T20:29:11"/>
    <n v="15609.67"/>
  </r>
  <r>
    <x v="45"/>
    <x v="8"/>
    <s v="5B"/>
    <x v="4"/>
    <x v="2"/>
    <x v="3"/>
    <s v="Y"/>
    <s v="202207"/>
    <n v="3584"/>
    <n v="2247096.29"/>
    <n v="191974.91"/>
    <n v="0.92129179746782297"/>
    <n v="7.8708202532177002E-2"/>
    <n v="2439071.2000000002"/>
    <n v="7.2491742790292801E-2"/>
    <n v="67.69"/>
    <n v="259"/>
    <n v="15182.71"/>
    <n v="1297.0999999999999"/>
    <n v="0"/>
    <d v="2022-06-20T20:29:11"/>
    <n v="15182.71"/>
  </r>
  <r>
    <x v="45"/>
    <x v="8"/>
    <s v="K5"/>
    <x v="0"/>
    <x v="0"/>
    <x v="3"/>
    <s v="Y"/>
    <s v="202207"/>
    <n v="1474"/>
    <n v="2247096.29"/>
    <n v="191974.91"/>
    <n v="0.92129179746782297"/>
    <n v="7.8708202532177002E-2"/>
    <n v="2439071.2000000002"/>
    <n v="6.7533788207881904E-2"/>
    <n v="58.75"/>
    <n v="99"/>
    <n v="5036.96"/>
    <n v="430.32"/>
    <n v="0"/>
    <d v="2022-06-20T20:29:11"/>
    <n v="5036.96"/>
  </r>
  <r>
    <x v="45"/>
    <x v="8"/>
    <s v="KH"/>
    <x v="4"/>
    <x v="0"/>
    <x v="3"/>
    <s v="Y"/>
    <s v="202207"/>
    <n v="2077"/>
    <n v="2247096.29"/>
    <n v="191974.91"/>
    <n v="0.92129179746782297"/>
    <n v="7.8708202532177002E-2"/>
    <n v="2439071.2000000002"/>
    <n v="6.7805471001804493E-2"/>
    <n v="58.69"/>
    <n v="140"/>
    <n v="7115.69"/>
    <n v="607.91"/>
    <n v="0"/>
    <d v="2022-06-20T20:29:11"/>
    <n v="7115.69"/>
  </r>
  <r>
    <x v="46"/>
    <x v="10"/>
    <s v="50"/>
    <x v="9"/>
    <x v="1"/>
    <x v="3"/>
    <s v="Y"/>
    <s v="202207"/>
    <n v="51548"/>
    <n v="271839.84000000003"/>
    <n v="50483.96"/>
    <n v="0.84337501605528398"/>
    <n v="0.156624983944716"/>
    <n v="322323.8"/>
    <n v="8.9246050888386001E-3"/>
    <n v="26.16"/>
    <n v="460"/>
    <n v="9565.2800000000007"/>
    <n v="1776.39"/>
    <n v="187.15"/>
    <d v="2022-06-20T20:29:11"/>
    <n v="9752.43"/>
  </r>
  <r>
    <x v="46"/>
    <x v="10"/>
    <s v="52"/>
    <x v="4"/>
    <x v="1"/>
    <x v="3"/>
    <s v="Y"/>
    <s v="202207"/>
    <n v="49257"/>
    <n v="271839.84000000003"/>
    <n v="50483.96"/>
    <n v="0.84337501605528398"/>
    <n v="0.156624983944716"/>
    <n v="322323.8"/>
    <n v="9.5797998864443901E-3"/>
    <n v="24.2"/>
    <n v="471"/>
    <n v="9060.2099999999991"/>
    <n v="1682.59"/>
    <n v="96.18"/>
    <d v="2022-06-20T20:29:11"/>
    <n v="9156.39"/>
  </r>
  <r>
    <x v="46"/>
    <x v="10"/>
    <s v="53"/>
    <x v="0"/>
    <x v="1"/>
    <x v="3"/>
    <s v="Y"/>
    <s v="202207"/>
    <n v="13801"/>
    <n v="271839.84000000003"/>
    <n v="50483.96"/>
    <n v="0.84337501605528398"/>
    <n v="0.156624983944716"/>
    <n v="322323.8"/>
    <n v="8.9246050888386001E-3"/>
    <n v="26.16"/>
    <n v="123"/>
    <n v="2557.67"/>
    <n v="474.99"/>
    <n v="20.8"/>
    <d v="2022-06-20T20:29:11"/>
    <n v="2578.4700000000003"/>
  </r>
  <r>
    <x v="46"/>
    <x v="10"/>
    <s v="5A"/>
    <x v="0"/>
    <x v="2"/>
    <x v="3"/>
    <s v="Y"/>
    <s v="202207"/>
    <n v="2506"/>
    <n v="271839.84000000003"/>
    <n v="50483.96"/>
    <n v="0.84337501605528398"/>
    <n v="0.156624983944716"/>
    <n v="322323.8"/>
    <n v="8.9246050888386001E-3"/>
    <n v="107.29"/>
    <n v="22"/>
    <n v="1871.24"/>
    <n v="347.51"/>
    <n v="0"/>
    <d v="2022-06-20T20:29:11"/>
    <n v="1871.24"/>
  </r>
  <r>
    <x v="46"/>
    <x v="10"/>
    <s v="5B"/>
    <x v="4"/>
    <x v="2"/>
    <x v="3"/>
    <s v="Y"/>
    <s v="202207"/>
    <n v="3584"/>
    <n v="271839.84000000003"/>
    <n v="50483.96"/>
    <n v="0.84337501605528398"/>
    <n v="0.156624983944716"/>
    <n v="322323.8"/>
    <n v="9.5797998864443901E-3"/>
    <n v="67.69"/>
    <n v="34"/>
    <n v="1824.53"/>
    <n v="338.84"/>
    <n v="0"/>
    <d v="2022-06-20T20:29:11"/>
    <n v="1824.53"/>
  </r>
  <r>
    <x v="46"/>
    <x v="10"/>
    <s v="K5"/>
    <x v="0"/>
    <x v="0"/>
    <x v="3"/>
    <s v="Y"/>
    <s v="202207"/>
    <n v="1474"/>
    <n v="271839.84000000003"/>
    <n v="50483.96"/>
    <n v="0.84337501605528398"/>
    <n v="0.156624983944716"/>
    <n v="322323.8"/>
    <n v="8.9246050888386001E-3"/>
    <n v="58.75"/>
    <n v="13"/>
    <n v="605.48"/>
    <n v="112.44"/>
    <n v="0"/>
    <d v="2022-06-20T20:29:11"/>
    <n v="605.48"/>
  </r>
  <r>
    <x v="46"/>
    <x v="10"/>
    <s v="KH"/>
    <x v="4"/>
    <x v="0"/>
    <x v="3"/>
    <s v="Y"/>
    <s v="202207"/>
    <n v="2077"/>
    <n v="271839.84000000003"/>
    <n v="50483.96"/>
    <n v="0.84337501605528398"/>
    <n v="0.156624983944716"/>
    <n v="322323.8"/>
    <n v="8.9605080303073702E-3"/>
    <n v="58.69"/>
    <n v="18"/>
    <n v="837.5"/>
    <n v="155.53"/>
    <n v="0"/>
    <d v="2022-06-20T20:29:11"/>
    <n v="837.5"/>
  </r>
  <r>
    <x v="47"/>
    <x v="0"/>
    <s v="90"/>
    <x v="0"/>
    <x v="1"/>
    <x v="0"/>
    <s v="Y"/>
    <s v="202207"/>
    <n v="319094"/>
    <n v="280478.81"/>
    <n v="42574.1"/>
    <n v="0.86821322860085104"/>
    <n v="0.13178677139914899"/>
    <n v="323052.90999999997"/>
    <n v="1.6630008504689899E-3"/>
    <n v="33.78"/>
    <n v="530"/>
    <n v="14650.19"/>
    <n v="2223.7600000000002"/>
    <n v="138.21"/>
    <d v="2022-06-20T20:29:11"/>
    <n v="14788.4"/>
  </r>
  <r>
    <x v="47"/>
    <x v="0"/>
    <s v="93"/>
    <x v="2"/>
    <x v="1"/>
    <x v="0"/>
    <s v="N"/>
    <s v="202207"/>
    <n v="229014"/>
    <n v="280478.81"/>
    <n v="42574.1"/>
    <n v="0.86821322860085104"/>
    <n v="0.13178677139914899"/>
    <n v="323052.90999999997"/>
    <m/>
    <n v="10.98"/>
    <m/>
    <n v="0"/>
    <n v="0"/>
    <n v="0"/>
    <d v="2022-06-20T20:29:11"/>
    <n v="0"/>
  </r>
  <r>
    <x v="47"/>
    <x v="0"/>
    <s v="95"/>
    <x v="3"/>
    <x v="1"/>
    <x v="0"/>
    <s v="Y"/>
    <s v="202207"/>
    <n v="46260"/>
    <n v="280478.81"/>
    <n v="42574.1"/>
    <n v="0.86821322860085104"/>
    <n v="0.13178677139914899"/>
    <n v="323052.90999999997"/>
    <n v="1.6627743968428599E-3"/>
    <n v="33.78"/>
    <n v="76"/>
    <n v="2100.7800000000002"/>
    <n v="318.88"/>
    <n v="0"/>
    <d v="2022-06-20T20:29:11"/>
    <n v="2100.7800000000002"/>
  </r>
  <r>
    <x v="47"/>
    <x v="0"/>
    <s v="9F"/>
    <x v="3"/>
    <x v="2"/>
    <x v="0"/>
    <s v="Y"/>
    <s v="202207"/>
    <n v="18009"/>
    <n v="280478.81"/>
    <n v="42574.1"/>
    <n v="0.86821322860085104"/>
    <n v="0.13178677139914899"/>
    <n v="323052.90999999997"/>
    <n v="1.6627743968428599E-3"/>
    <n v="135.6"/>
    <n v="29"/>
    <n v="3209.31"/>
    <n v="487.14"/>
    <n v="0"/>
    <d v="2022-06-20T20:29:11"/>
    <n v="3209.31"/>
  </r>
  <r>
    <x v="47"/>
    <x v="0"/>
    <s v="9H"/>
    <x v="4"/>
    <x v="2"/>
    <x v="0"/>
    <s v="N"/>
    <s v="202207"/>
    <n v="16082"/>
    <n v="280478.81"/>
    <n v="42574.1"/>
    <n v="0.86821322860085104"/>
    <n v="0.13178677139914899"/>
    <n v="323052.90999999997"/>
    <m/>
    <n v="30.27"/>
    <m/>
    <n v="0"/>
    <n v="0"/>
    <n v="0"/>
    <d v="2022-06-20T20:29:11"/>
    <n v="0"/>
  </r>
  <r>
    <x v="47"/>
    <x v="0"/>
    <s v="K2"/>
    <x v="0"/>
    <x v="0"/>
    <x v="0"/>
    <s v="Y"/>
    <s v="202207"/>
    <n v="15520"/>
    <n v="280478.81"/>
    <n v="42574.1"/>
    <n v="0.86821322860085104"/>
    <n v="0.13178677139914899"/>
    <n v="323052.90999999997"/>
    <n v="1.6630008504689899E-3"/>
    <n v="90.79"/>
    <n v="25"/>
    <n v="1852.39"/>
    <n v="281.18"/>
    <n v="0"/>
    <d v="2022-06-20T20:29:11"/>
    <n v="1852.39"/>
  </r>
  <r>
    <x v="47"/>
    <x v="0"/>
    <s v="KW"/>
    <x v="1"/>
    <x v="0"/>
    <x v="0"/>
    <s v="Y"/>
    <s v="202207"/>
    <n v="7092"/>
    <n v="280478.81"/>
    <n v="42574.1"/>
    <n v="0.86821322860085104"/>
    <n v="0.13178677139914899"/>
    <n v="323052.90999999997"/>
    <n v="1.7506745492850799E-3"/>
    <n v="90.77"/>
    <n v="12"/>
    <n v="888.95"/>
    <n v="134.93"/>
    <n v="0"/>
    <d v="2022-06-20T20:29:11"/>
    <n v="888.95"/>
  </r>
  <r>
    <x v="48"/>
    <x v="10"/>
    <s v="50"/>
    <x v="9"/>
    <x v="1"/>
    <x v="3"/>
    <s v="Y"/>
    <s v="202207"/>
    <n v="51548"/>
    <n v="433676.69"/>
    <n v="102007.88"/>
    <n v="0.80957472790377405"/>
    <n v="0.19042527209622601"/>
    <n v="535684.56999999995"/>
    <n v="1.4832206741898399E-2"/>
    <n v="26.16"/>
    <n v="764"/>
    <n v="15249.98"/>
    <n v="3587.05"/>
    <n v="219.56"/>
    <d v="2022-06-20T20:29:11"/>
    <n v="15469.539999999999"/>
  </r>
  <r>
    <x v="48"/>
    <x v="10"/>
    <s v="52"/>
    <x v="4"/>
    <x v="1"/>
    <x v="3"/>
    <s v="Y"/>
    <s v="202207"/>
    <n v="49257"/>
    <n v="433676.69"/>
    <n v="102007.88"/>
    <n v="0.80957472790377405"/>
    <n v="0.19042527209622601"/>
    <n v="535684.56999999995"/>
    <n v="1.5921104748876799E-2"/>
    <n v="24.2"/>
    <n v="784"/>
    <n v="14476.71"/>
    <n v="3405.16"/>
    <n v="184.64"/>
    <d v="2022-06-20T20:29:11"/>
    <n v="14661.349999999999"/>
  </r>
  <r>
    <x v="48"/>
    <x v="10"/>
    <s v="53"/>
    <x v="0"/>
    <x v="1"/>
    <x v="3"/>
    <s v="Y"/>
    <s v="202207"/>
    <n v="13801"/>
    <n v="433676.69"/>
    <n v="102007.88"/>
    <n v="0.80957472790377405"/>
    <n v="0.19042527209622601"/>
    <n v="535684.56999999995"/>
    <n v="1.4832206741898399E-2"/>
    <n v="26.16"/>
    <n v="204"/>
    <n v="4071.99"/>
    <n v="957.8"/>
    <n v="19.96"/>
    <d v="2022-06-20T20:29:11"/>
    <n v="4091.95"/>
  </r>
  <r>
    <x v="48"/>
    <x v="10"/>
    <s v="5A"/>
    <x v="0"/>
    <x v="2"/>
    <x v="3"/>
    <s v="Y"/>
    <s v="202207"/>
    <n v="2506"/>
    <n v="433676.69"/>
    <n v="102007.88"/>
    <n v="0.80957472790377405"/>
    <n v="0.19042527209622601"/>
    <n v="535684.56999999995"/>
    <n v="1.4832206741898399E-2"/>
    <n v="107.29"/>
    <n v="37"/>
    <n v="3020.97"/>
    <n v="710.58"/>
    <n v="0"/>
    <d v="2022-06-20T20:29:11"/>
    <n v="3020.97"/>
  </r>
  <r>
    <x v="48"/>
    <x v="10"/>
    <s v="5B"/>
    <x v="4"/>
    <x v="2"/>
    <x v="3"/>
    <s v="Y"/>
    <s v="202207"/>
    <n v="3584"/>
    <n v="433676.69"/>
    <n v="102007.88"/>
    <n v="0.80957472790377405"/>
    <n v="0.19042527209622601"/>
    <n v="535684.56999999995"/>
    <n v="1.5921104748876799E-2"/>
    <n v="67.69"/>
    <n v="57"/>
    <n v="2936.19"/>
    <n v="690.64"/>
    <n v="0"/>
    <d v="2022-06-20T20:29:11"/>
    <n v="2936.19"/>
  </r>
  <r>
    <x v="48"/>
    <x v="10"/>
    <s v="K5"/>
    <x v="0"/>
    <x v="0"/>
    <x v="3"/>
    <s v="Y"/>
    <s v="202207"/>
    <n v="1474"/>
    <n v="433676.69"/>
    <n v="102007.88"/>
    <n v="0.80957472790377405"/>
    <n v="0.19042527209622601"/>
    <n v="535684.56999999995"/>
    <n v="1.4832206741898399E-2"/>
    <n v="58.75"/>
    <n v="21"/>
    <n v="938.88"/>
    <n v="220.84"/>
    <n v="0"/>
    <d v="2022-06-20T20:29:11"/>
    <n v="938.88"/>
  </r>
  <r>
    <x v="48"/>
    <x v="10"/>
    <s v="KH"/>
    <x v="4"/>
    <x v="0"/>
    <x v="3"/>
    <s v="Y"/>
    <s v="202207"/>
    <n v="2077"/>
    <n v="433676.69"/>
    <n v="102007.88"/>
    <n v="0.80957472790377405"/>
    <n v="0.19042527209622601"/>
    <n v="535684.56999999995"/>
    <n v="1.4891875471798099E-2"/>
    <n v="58.69"/>
    <n v="30"/>
    <n v="1339.89"/>
    <n v="315.16000000000003"/>
    <n v="0"/>
    <d v="2022-06-20T20:29:11"/>
    <n v="1339.89"/>
  </r>
  <r>
    <x v="49"/>
    <x v="1"/>
    <s v="31"/>
    <x v="3"/>
    <x v="1"/>
    <x v="1"/>
    <s v="Y"/>
    <s v="202207"/>
    <n v="5786"/>
    <n v="480327.17"/>
    <n v="184694.8"/>
    <n v="0.72227263409056996"/>
    <n v="0.27772736590942998"/>
    <n v="665021.97"/>
    <n v="4.40346037434707E-2"/>
    <n v="4.97"/>
    <n v="254"/>
    <n v="859.36"/>
    <n v="330.44"/>
    <n v="16.920000000000002"/>
    <d v="2022-06-20T20:29:11"/>
    <n v="876.28"/>
  </r>
  <r>
    <x v="49"/>
    <x v="1"/>
    <s v="33"/>
    <x v="3"/>
    <x v="2"/>
    <x v="1"/>
    <s v="Y"/>
    <s v="202207"/>
    <n v="3351"/>
    <n v="480327.17"/>
    <n v="184694.8"/>
    <n v="0.72227263409056996"/>
    <n v="0.27772736590942998"/>
    <n v="665021.97"/>
    <n v="4.40346037434707E-2"/>
    <n v="57.63"/>
    <n v="147"/>
    <n v="5751.68"/>
    <n v="2211.63"/>
    <n v="78.260000000000005"/>
    <d v="2022-06-20T20:29:11"/>
    <n v="5829.9400000000005"/>
  </r>
  <r>
    <x v="49"/>
    <x v="1"/>
    <s v="34"/>
    <x v="0"/>
    <x v="2"/>
    <x v="1"/>
    <s v="Y"/>
    <s v="202207"/>
    <n v="4456"/>
    <n v="480327.17"/>
    <n v="184694.8"/>
    <n v="0.72227263409056996"/>
    <n v="0.27772736590942998"/>
    <n v="665021.97"/>
    <n v="4.40346037434707E-2"/>
    <n v="57.63"/>
    <n v="196"/>
    <n v="7668.91"/>
    <n v="2948.84"/>
    <n v="0"/>
    <d v="2022-06-20T20:29:11"/>
    <n v="7668.91"/>
  </r>
  <r>
    <x v="49"/>
    <x v="1"/>
    <s v="36"/>
    <x v="4"/>
    <x v="1"/>
    <x v="1"/>
    <s v="Y"/>
    <s v="202207"/>
    <n v="65966"/>
    <n v="480327.17"/>
    <n v="184694.8"/>
    <n v="0.72227263409056996"/>
    <n v="0.27772736590942998"/>
    <n v="665021.97"/>
    <n v="4.40346037434707E-2"/>
    <n v="4.97"/>
    <n v="2904"/>
    <n v="9825.07"/>
    <n v="3777.92"/>
    <n v="91.34"/>
    <d v="2022-06-20T20:29:11"/>
    <n v="9916.41"/>
  </r>
  <r>
    <x v="49"/>
    <x v="1"/>
    <s v="37"/>
    <x v="5"/>
    <x v="1"/>
    <x v="1"/>
    <s v="Y"/>
    <s v="202207"/>
    <n v="95370"/>
    <n v="480327.17"/>
    <n v="184694.8"/>
    <n v="0.72227263409056996"/>
    <n v="0.27772736590942998"/>
    <n v="665021.97"/>
    <n v="4.40346037434707E-2"/>
    <n v="4.97"/>
    <n v="4199"/>
    <n v="14206.42"/>
    <n v="5462.64"/>
    <n v="155.63"/>
    <d v="2022-06-20T20:29:11"/>
    <n v="14362.05"/>
  </r>
  <r>
    <x v="49"/>
    <x v="1"/>
    <s v="K3"/>
    <x v="0"/>
    <x v="0"/>
    <x v="1"/>
    <s v="Y"/>
    <s v="202207"/>
    <n v="1446"/>
    <n v="480327.17"/>
    <n v="184694.8"/>
    <n v="0.72227263409056996"/>
    <n v="0.27772736590942998"/>
    <n v="665021.97"/>
    <n v="4.40346037434707E-2"/>
    <n v="27.46"/>
    <n v="63"/>
    <n v="1174.55"/>
    <n v="451.64"/>
    <n v="0"/>
    <d v="2022-06-20T20:29:11"/>
    <n v="1174.55"/>
  </r>
  <r>
    <x v="49"/>
    <x v="1"/>
    <s v="KF"/>
    <x v="4"/>
    <x v="0"/>
    <x v="1"/>
    <s v="Y"/>
    <s v="202207"/>
    <n v="3589"/>
    <n v="480327.17"/>
    <n v="184694.8"/>
    <n v="0.72227263409056996"/>
    <n v="0.27772736590942998"/>
    <n v="665021.97"/>
    <n v="4.40346037434707E-2"/>
    <n v="27.46"/>
    <n v="158"/>
    <n v="2945.69"/>
    <n v="1132.67"/>
    <n v="18.649999999999999"/>
    <d v="2022-06-20T20:29:11"/>
    <n v="2964.34"/>
  </r>
  <r>
    <x v="50"/>
    <x v="6"/>
    <s v="63"/>
    <x v="0"/>
    <x v="1"/>
    <x v="5"/>
    <s v="N"/>
    <s v="202207"/>
    <n v="180654"/>
    <n v="2132099.73"/>
    <n v="291594.21000000002"/>
    <n v="0.87969016830565705"/>
    <n v="0.12030983169434301"/>
    <n v="2423693.94"/>
    <m/>
    <n v="0.97"/>
    <m/>
    <n v="0"/>
    <n v="0"/>
    <n v="0"/>
    <d v="2022-06-20T20:29:11"/>
    <n v="0"/>
  </r>
  <r>
    <x v="50"/>
    <x v="6"/>
    <s v="66"/>
    <x v="11"/>
    <x v="1"/>
    <x v="5"/>
    <s v="Y"/>
    <s v="202207"/>
    <n v="160404"/>
    <n v="2132099.73"/>
    <n v="291594.21000000002"/>
    <n v="0.87969016830565705"/>
    <n v="0.12030983169434301"/>
    <n v="2423693.94"/>
    <n v="0.23065665834610799"/>
    <n v="2.06"/>
    <n v="36998"/>
    <n v="63191.19"/>
    <n v="8642.27"/>
    <n v="599.51"/>
    <d v="2022-06-20T20:29:11"/>
    <n v="63790.700000000004"/>
  </r>
  <r>
    <x v="50"/>
    <x v="6"/>
    <s v="67"/>
    <x v="1"/>
    <x v="1"/>
    <x v="5"/>
    <s v="Y"/>
    <s v="202207"/>
    <n v="92669"/>
    <n v="2132099.73"/>
    <n v="291594.21000000002"/>
    <n v="0.87969016830565705"/>
    <n v="0.12030983169434301"/>
    <n v="2423693.94"/>
    <n v="0.220247718445299"/>
    <n v="2.09"/>
    <n v="20410"/>
    <n v="35367.18"/>
    <n v="4836.95"/>
    <n v="623.82000000000005"/>
    <d v="2022-06-20T20:29:11"/>
    <n v="35991"/>
  </r>
  <r>
    <x v="50"/>
    <x v="6"/>
    <s v="69"/>
    <x v="0"/>
    <x v="2"/>
    <x v="5"/>
    <s v="N"/>
    <s v="202207"/>
    <n v="17042"/>
    <n v="2132099.73"/>
    <n v="291594.21000000002"/>
    <n v="0.87969016830565705"/>
    <n v="0.12030983169434301"/>
    <n v="2423693.94"/>
    <m/>
    <n v="22.13"/>
    <m/>
    <n v="0"/>
    <n v="0"/>
    <n v="0"/>
    <d v="2022-06-20T20:29:11"/>
    <n v="0"/>
  </r>
  <r>
    <x v="50"/>
    <x v="6"/>
    <s v="6C"/>
    <x v="8"/>
    <x v="2"/>
    <x v="5"/>
    <s v="N"/>
    <s v="202207"/>
    <n v="0"/>
    <n v="2132099.73"/>
    <n v="291594.21000000002"/>
    <n v="0.87969016830565705"/>
    <n v="0.12030983169434301"/>
    <n v="2423693.94"/>
    <m/>
    <n v="5.93"/>
    <m/>
    <n v="0"/>
    <n v="0"/>
    <n v="0"/>
    <d v="2022-06-20T20:29:11"/>
    <n v="0"/>
  </r>
  <r>
    <x v="50"/>
    <x v="6"/>
    <s v="K1"/>
    <x v="1"/>
    <x v="0"/>
    <x v="5"/>
    <s v="Y"/>
    <s v="202207"/>
    <n v="5808"/>
    <n v="2132099.73"/>
    <n v="291594.21000000002"/>
    <n v="0.87969016830565705"/>
    <n v="0.12030983169434301"/>
    <n v="2423693.94"/>
    <n v="0.220247718445299"/>
    <n v="2.58"/>
    <n v="1279"/>
    <n v="2728.65"/>
    <n v="373.18"/>
    <n v="14.92"/>
    <d v="2022-06-20T20:29:11"/>
    <n v="2743.57"/>
  </r>
  <r>
    <x v="50"/>
    <x v="6"/>
    <s v="KB"/>
    <x v="11"/>
    <x v="0"/>
    <x v="5"/>
    <s v="Y"/>
    <s v="202207"/>
    <n v="9789"/>
    <n v="2132099.73"/>
    <n v="291594.21000000002"/>
    <n v="0.87969016830565705"/>
    <n v="0.12030983169434301"/>
    <n v="2423693.94"/>
    <n v="0.23065665834610799"/>
    <n v="2.54"/>
    <n v="2257"/>
    <n v="4740.49"/>
    <n v="648.33000000000004"/>
    <n v="6.31"/>
    <d v="2022-06-20T20:29:11"/>
    <n v="4746.8"/>
  </r>
  <r>
    <x v="51"/>
    <x v="0"/>
    <s v="90"/>
    <x v="0"/>
    <x v="1"/>
    <x v="0"/>
    <s v="Y"/>
    <s v="202207"/>
    <n v="319094"/>
    <n v="165292.44"/>
    <n v="499659.04"/>
    <n v="0.248578197013713"/>
    <n v="0.75142180298628702"/>
    <n v="664951.48"/>
    <n v="3.4230147524769699E-3"/>
    <n v="33.78"/>
    <n v="1092"/>
    <n v="8642.25"/>
    <n v="26124.47"/>
    <n v="94.98"/>
    <d v="2022-06-20T20:29:11"/>
    <n v="8737.23"/>
  </r>
  <r>
    <x v="51"/>
    <x v="0"/>
    <s v="93"/>
    <x v="2"/>
    <x v="1"/>
    <x v="0"/>
    <s v="N"/>
    <s v="202207"/>
    <n v="229014"/>
    <n v="165292.44"/>
    <n v="499659.04"/>
    <n v="0.248578197013713"/>
    <n v="0.75142180298628702"/>
    <n v="664951.48"/>
    <m/>
    <n v="10.98"/>
    <m/>
    <n v="0"/>
    <n v="0"/>
    <n v="0"/>
    <d v="2022-06-20T20:29:11"/>
    <n v="0"/>
  </r>
  <r>
    <x v="51"/>
    <x v="0"/>
    <s v="95"/>
    <x v="3"/>
    <x v="1"/>
    <x v="0"/>
    <s v="Y"/>
    <s v="202207"/>
    <n v="46260"/>
    <n v="165292.44"/>
    <n v="499659.04"/>
    <n v="0.248578197013713"/>
    <n v="0.75142180298628702"/>
    <n v="664951.48"/>
    <n v="3.4225486347941201E-3"/>
    <n v="33.78"/>
    <n v="158"/>
    <n v="1250.44"/>
    <n v="3779.91"/>
    <n v="15.83"/>
    <d v="2022-06-20T20:29:11"/>
    <n v="1266.27"/>
  </r>
  <r>
    <x v="51"/>
    <x v="0"/>
    <s v="9F"/>
    <x v="3"/>
    <x v="2"/>
    <x v="0"/>
    <s v="Y"/>
    <s v="202207"/>
    <n v="18009"/>
    <n v="165292.44"/>
    <n v="499659.04"/>
    <n v="0.248578197013713"/>
    <n v="0.75142180298628702"/>
    <n v="664951.48"/>
    <n v="3.4225486347941201E-3"/>
    <n v="135.6"/>
    <n v="61"/>
    <n v="1932.77"/>
    <n v="5842.53"/>
    <n v="0"/>
    <d v="2022-06-20T20:29:11"/>
    <n v="1932.77"/>
  </r>
  <r>
    <x v="51"/>
    <x v="0"/>
    <s v="9H"/>
    <x v="4"/>
    <x v="2"/>
    <x v="0"/>
    <s v="N"/>
    <s v="202207"/>
    <n v="16082"/>
    <n v="165292.44"/>
    <n v="499659.04"/>
    <n v="0.248578197013713"/>
    <n v="0.75142180298628702"/>
    <n v="664951.48"/>
    <m/>
    <n v="30.27"/>
    <m/>
    <n v="0"/>
    <n v="0"/>
    <n v="0"/>
    <d v="2022-06-20T20:29:11"/>
    <n v="0"/>
  </r>
  <r>
    <x v="51"/>
    <x v="0"/>
    <s v="K2"/>
    <x v="0"/>
    <x v="0"/>
    <x v="0"/>
    <s v="Y"/>
    <s v="202207"/>
    <n v="15520"/>
    <n v="165292.44"/>
    <n v="499659.04"/>
    <n v="0.248578197013713"/>
    <n v="0.75142180298628702"/>
    <n v="664951.48"/>
    <n v="3.4230147524769699E-3"/>
    <n v="90.79"/>
    <n v="53"/>
    <n v="1124.3599999999999"/>
    <n v="3398.8"/>
    <n v="0"/>
    <d v="2022-06-20T20:29:11"/>
    <n v="1124.3599999999999"/>
  </r>
  <r>
    <x v="51"/>
    <x v="0"/>
    <s v="KW"/>
    <x v="1"/>
    <x v="0"/>
    <x v="0"/>
    <s v="Y"/>
    <s v="202207"/>
    <n v="7092"/>
    <n v="165292.44"/>
    <n v="499659.04"/>
    <n v="0.248578197013713"/>
    <n v="0.75142180298628702"/>
    <n v="664951.48"/>
    <n v="3.60347669533589E-3"/>
    <n v="90.77"/>
    <n v="25"/>
    <n v="530.24"/>
    <n v="1602.85"/>
    <n v="0"/>
    <d v="2022-06-20T20:29:11"/>
    <n v="530.24"/>
  </r>
  <r>
    <x v="52"/>
    <x v="10"/>
    <s v="50"/>
    <x v="9"/>
    <x v="1"/>
    <x v="3"/>
    <s v="Y"/>
    <s v="202207"/>
    <n v="51548"/>
    <n v="707820.25"/>
    <n v="83731.67"/>
    <n v="0.89421834767326402"/>
    <n v="0.105781652326736"/>
    <n v="791551.92"/>
    <n v="2.19167442593813E-2"/>
    <n v="26.16"/>
    <n v="1129"/>
    <n v="24891.82"/>
    <n v="2944.58"/>
    <n v="396.85"/>
    <d v="2022-06-20T20:29:11"/>
    <n v="25288.67"/>
  </r>
  <r>
    <x v="52"/>
    <x v="10"/>
    <s v="52"/>
    <x v="4"/>
    <x v="1"/>
    <x v="3"/>
    <s v="Y"/>
    <s v="202207"/>
    <n v="49257"/>
    <n v="707820.25"/>
    <n v="83731.67"/>
    <n v="0.89421834767326402"/>
    <n v="0.105781652326736"/>
    <n v="791551.92"/>
    <n v="2.3525749551633598E-2"/>
    <n v="24.2"/>
    <n v="1158"/>
    <n v="23618.31"/>
    <n v="2793.93"/>
    <n v="224.36"/>
    <d v="2022-06-20T20:29:11"/>
    <n v="23842.670000000002"/>
  </r>
  <r>
    <x v="52"/>
    <x v="10"/>
    <s v="53"/>
    <x v="0"/>
    <x v="1"/>
    <x v="3"/>
    <s v="Y"/>
    <s v="202207"/>
    <n v="13801"/>
    <n v="707820.25"/>
    <n v="83731.67"/>
    <n v="0.89421834767326402"/>
    <n v="0.105781652326736"/>
    <n v="791551.92"/>
    <n v="2.19167442593813E-2"/>
    <n v="26.16"/>
    <n v="302"/>
    <n v="6658.4"/>
    <n v="787.66"/>
    <n v="88.19"/>
    <d v="2022-06-20T20:29:11"/>
    <n v="6746.5899999999992"/>
  </r>
  <r>
    <x v="52"/>
    <x v="10"/>
    <s v="5A"/>
    <x v="0"/>
    <x v="2"/>
    <x v="3"/>
    <s v="Y"/>
    <s v="202207"/>
    <n v="2506"/>
    <n v="707820.25"/>
    <n v="83731.67"/>
    <n v="0.89421834767326402"/>
    <n v="0.105781652326736"/>
    <n v="791551.92"/>
    <n v="2.19167442593813E-2"/>
    <n v="107.29"/>
    <n v="54"/>
    <n v="4869.95"/>
    <n v="576.09"/>
    <n v="0"/>
    <d v="2022-06-20T20:29:11"/>
    <n v="4869.95"/>
  </r>
  <r>
    <x v="52"/>
    <x v="10"/>
    <s v="5B"/>
    <x v="4"/>
    <x v="2"/>
    <x v="3"/>
    <s v="Y"/>
    <s v="202207"/>
    <n v="3584"/>
    <n v="707820.25"/>
    <n v="83731.67"/>
    <n v="0.89421834767326402"/>
    <n v="0.105781652326736"/>
    <n v="791551.92"/>
    <n v="2.3525749551633598E-2"/>
    <n v="67.69"/>
    <n v="84"/>
    <n v="4779.42"/>
    <n v="565.38"/>
    <n v="0"/>
    <d v="2022-06-20T20:29:11"/>
    <n v="4779.42"/>
  </r>
  <r>
    <x v="52"/>
    <x v="10"/>
    <s v="K5"/>
    <x v="0"/>
    <x v="0"/>
    <x v="3"/>
    <s v="Y"/>
    <s v="202207"/>
    <n v="1474"/>
    <n v="707820.25"/>
    <n v="83731.67"/>
    <n v="0.89421834767326402"/>
    <n v="0.105781652326736"/>
    <n v="791551.92"/>
    <n v="2.19167442593813E-2"/>
    <n v="58.75"/>
    <n v="32"/>
    <n v="1580.26"/>
    <n v="186.94"/>
    <n v="0"/>
    <d v="2022-06-20T20:29:11"/>
    <n v="1580.26"/>
  </r>
  <r>
    <x v="52"/>
    <x v="10"/>
    <s v="KH"/>
    <x v="4"/>
    <x v="0"/>
    <x v="3"/>
    <s v="Y"/>
    <s v="202207"/>
    <n v="2077"/>
    <n v="707820.25"/>
    <n v="83731.67"/>
    <n v="0.89421834767326402"/>
    <n v="0.105781652326736"/>
    <n v="791551.92"/>
    <n v="2.2004913492473199E-2"/>
    <n v="58.69"/>
    <n v="45"/>
    <n v="2219.9699999999998"/>
    <n v="262.61"/>
    <n v="0"/>
    <d v="2022-06-20T20:29:11"/>
    <n v="2219.9699999999998"/>
  </r>
  <r>
    <x v="53"/>
    <x v="0"/>
    <s v="KW"/>
    <x v="1"/>
    <x v="0"/>
    <x v="0"/>
    <s v="Y"/>
    <s v="202207"/>
    <n v="7092"/>
    <n v="2420065.65"/>
    <n v="1269261.49"/>
    <n v="0.65596396257774003"/>
    <n v="0.34403603742226002"/>
    <n v="3689327.14"/>
    <n v="1.9993044260101799E-2"/>
    <n v="90.77"/>
    <n v="141"/>
    <n v="7891.68"/>
    <n v="4138.9799999999996"/>
    <n v="0"/>
    <d v="2022-06-20T20:29:11"/>
    <n v="7891.68"/>
  </r>
  <r>
    <x v="54"/>
    <x v="1"/>
    <s v="31"/>
    <x v="3"/>
    <x v="1"/>
    <x v="1"/>
    <s v="Y"/>
    <s v="202207"/>
    <n v="5786"/>
    <n v="355349.95"/>
    <n v="65785.990000000005"/>
    <n v="0.84378918123207403"/>
    <n v="0.156210818767926"/>
    <n v="421135.94"/>
    <n v="2.78856264553697E-2"/>
    <n v="4.97"/>
    <n v="161"/>
    <n v="636.35"/>
    <n v="117.81"/>
    <n v="15.81"/>
    <d v="2022-06-20T20:29:11"/>
    <n v="652.16"/>
  </r>
  <r>
    <x v="54"/>
    <x v="1"/>
    <s v="33"/>
    <x v="3"/>
    <x v="2"/>
    <x v="1"/>
    <s v="Y"/>
    <s v="202207"/>
    <n v="3351"/>
    <n v="355349.95"/>
    <n v="65785.990000000005"/>
    <n v="0.84378918123207403"/>
    <n v="0.156210818767926"/>
    <n v="421135.94"/>
    <n v="2.78856264553697E-2"/>
    <n v="57.63"/>
    <n v="93"/>
    <n v="4251.0200000000004"/>
    <n v="786.99"/>
    <n v="0"/>
    <d v="2022-06-20T20:29:11"/>
    <n v="4251.0200000000004"/>
  </r>
  <r>
    <x v="54"/>
    <x v="1"/>
    <s v="34"/>
    <x v="0"/>
    <x v="2"/>
    <x v="1"/>
    <s v="Y"/>
    <s v="202207"/>
    <n v="4456"/>
    <n v="355349.95"/>
    <n v="65785.990000000005"/>
    <n v="0.84378918123207403"/>
    <n v="0.156210818767926"/>
    <n v="421135.94"/>
    <n v="2.78856264553697E-2"/>
    <n v="57.63"/>
    <n v="124"/>
    <n v="5668.03"/>
    <n v="1049.32"/>
    <n v="45.71"/>
    <d v="2022-06-20T20:29:11"/>
    <n v="5713.74"/>
  </r>
  <r>
    <x v="54"/>
    <x v="1"/>
    <s v="36"/>
    <x v="4"/>
    <x v="1"/>
    <x v="1"/>
    <s v="Y"/>
    <s v="202207"/>
    <n v="65966"/>
    <n v="355349.95"/>
    <n v="65785.990000000005"/>
    <n v="0.84378918123207403"/>
    <n v="0.156210818767926"/>
    <n v="421135.94"/>
    <n v="2.78856264553697E-2"/>
    <n v="4.97"/>
    <n v="1839"/>
    <n v="7268.64"/>
    <n v="1345.65"/>
    <n v="71.14"/>
    <d v="2022-06-20T20:29:11"/>
    <n v="7339.7800000000007"/>
  </r>
  <r>
    <x v="54"/>
    <x v="1"/>
    <s v="37"/>
    <x v="5"/>
    <x v="1"/>
    <x v="1"/>
    <s v="Y"/>
    <s v="202207"/>
    <n v="95370"/>
    <n v="355349.95"/>
    <n v="65785.990000000005"/>
    <n v="0.84378918123207403"/>
    <n v="0.156210818767926"/>
    <n v="421135.94"/>
    <n v="2.78856264553697E-2"/>
    <n v="4.97"/>
    <n v="2659"/>
    <n v="10509.69"/>
    <n v="1945.66"/>
    <n v="126.48"/>
    <d v="2022-06-20T20:29:11"/>
    <n v="10636.17"/>
  </r>
  <r>
    <x v="54"/>
    <x v="1"/>
    <s v="K3"/>
    <x v="0"/>
    <x v="0"/>
    <x v="1"/>
    <s v="Y"/>
    <s v="202207"/>
    <n v="1446"/>
    <n v="355349.95"/>
    <n v="65785.990000000005"/>
    <n v="0.84378918123207403"/>
    <n v="0.156210818767926"/>
    <n v="421135.94"/>
    <n v="2.78856264553697E-2"/>
    <n v="27.46"/>
    <n v="40"/>
    <n v="871.21"/>
    <n v="161.29"/>
    <n v="0"/>
    <d v="2022-06-20T20:29:11"/>
    <n v="871.21"/>
  </r>
  <r>
    <x v="54"/>
    <x v="1"/>
    <s v="KF"/>
    <x v="4"/>
    <x v="0"/>
    <x v="1"/>
    <s v="Y"/>
    <s v="202207"/>
    <n v="3589"/>
    <n v="355349.95"/>
    <n v="65785.990000000005"/>
    <n v="0.84378918123207403"/>
    <n v="0.156210818767926"/>
    <n v="421135.94"/>
    <n v="2.78856264553697E-2"/>
    <n v="27.46"/>
    <n v="100"/>
    <n v="2178.02"/>
    <n v="403.22"/>
    <n v="0"/>
    <d v="2022-06-20T20:29:11"/>
    <n v="2178.02"/>
  </r>
  <r>
    <x v="55"/>
    <x v="1"/>
    <s v="31"/>
    <x v="3"/>
    <x v="1"/>
    <x v="1"/>
    <s v="Y"/>
    <s v="202207"/>
    <n v="5786"/>
    <n v="649075.19999999995"/>
    <n v="339651.16"/>
    <n v="0.65647607493745797"/>
    <n v="0.34352392506254198"/>
    <n v="988726.36"/>
    <n v="6.5468774623076195E-2"/>
    <n v="4.97"/>
    <n v="378"/>
    <n v="1162.3800000000001"/>
    <n v="608.26"/>
    <n v="18.45"/>
    <d v="2022-06-20T20:29:11"/>
    <n v="1180.8300000000002"/>
  </r>
  <r>
    <x v="55"/>
    <x v="1"/>
    <s v="33"/>
    <x v="3"/>
    <x v="2"/>
    <x v="1"/>
    <s v="Y"/>
    <s v="202207"/>
    <n v="3351"/>
    <n v="649075.19999999995"/>
    <n v="339651.16"/>
    <n v="0.65647607493745797"/>
    <n v="0.34352392506254198"/>
    <n v="988726.36"/>
    <n v="6.5468774623076195E-2"/>
    <n v="57.63"/>
    <n v="219"/>
    <n v="7788.24"/>
    <n v="4075.47"/>
    <n v="71.14"/>
    <d v="2022-06-20T20:29:11"/>
    <n v="7859.38"/>
  </r>
  <r>
    <x v="55"/>
    <x v="1"/>
    <s v="34"/>
    <x v="0"/>
    <x v="2"/>
    <x v="1"/>
    <s v="Y"/>
    <s v="202207"/>
    <n v="4456"/>
    <n v="649075.19999999995"/>
    <n v="339651.16"/>
    <n v="0.65647607493745797"/>
    <n v="0.34352392506254198"/>
    <n v="988726.36"/>
    <n v="6.5468774623076195E-2"/>
    <n v="57.63"/>
    <n v="291"/>
    <n v="10348.76"/>
    <n v="5415.35"/>
    <n v="35.56"/>
    <d v="2022-06-20T20:29:11"/>
    <n v="10384.32"/>
  </r>
  <r>
    <x v="55"/>
    <x v="1"/>
    <s v="36"/>
    <x v="4"/>
    <x v="1"/>
    <x v="1"/>
    <s v="Y"/>
    <s v="202207"/>
    <n v="65966"/>
    <n v="649075.19999999995"/>
    <n v="339651.16"/>
    <n v="0.65647607493745797"/>
    <n v="0.34352392506254198"/>
    <n v="988726.36"/>
    <n v="6.5468774623076195E-2"/>
    <n v="4.97"/>
    <n v="4318"/>
    <n v="13278.2"/>
    <n v="6948.28"/>
    <n v="126.07"/>
    <d v="2022-06-20T20:29:11"/>
    <n v="13404.27"/>
  </r>
  <r>
    <x v="55"/>
    <x v="1"/>
    <s v="37"/>
    <x v="5"/>
    <x v="1"/>
    <x v="1"/>
    <s v="Y"/>
    <s v="202207"/>
    <n v="95370"/>
    <n v="649075.19999999995"/>
    <n v="339651.16"/>
    <n v="0.65647607493745797"/>
    <n v="0.34352392506254198"/>
    <n v="988726.36"/>
    <n v="6.5468774623076195E-2"/>
    <n v="4.97"/>
    <n v="6243"/>
    <n v="19197.73"/>
    <n v="10045.879999999999"/>
    <n v="209.1"/>
    <d v="2022-06-20T20:29:11"/>
    <n v="19406.829999999998"/>
  </r>
  <r>
    <x v="55"/>
    <x v="1"/>
    <s v="K3"/>
    <x v="0"/>
    <x v="0"/>
    <x v="1"/>
    <s v="Y"/>
    <s v="202207"/>
    <n v="1446"/>
    <n v="649075.19999999995"/>
    <n v="339651.16"/>
    <n v="0.65647607493745797"/>
    <n v="0.34352392506254198"/>
    <n v="988726.36"/>
    <n v="6.5468774623076195E-2"/>
    <n v="27.46"/>
    <n v="94"/>
    <n v="1592.85"/>
    <n v="833.51"/>
    <n v="16.940000000000001"/>
    <d v="2022-06-20T20:29:11"/>
    <n v="1609.79"/>
  </r>
  <r>
    <x v="55"/>
    <x v="1"/>
    <s v="KF"/>
    <x v="4"/>
    <x v="0"/>
    <x v="1"/>
    <s v="Y"/>
    <s v="202207"/>
    <n v="3589"/>
    <n v="649075.19999999995"/>
    <n v="339651.16"/>
    <n v="0.65647607493745797"/>
    <n v="0.34352392506254198"/>
    <n v="988726.36"/>
    <n v="6.5468774623076195E-2"/>
    <n v="27.46"/>
    <n v="234"/>
    <n v="3965.18"/>
    <n v="2074.92"/>
    <n v="16.95"/>
    <d v="2022-06-20T20:29:11"/>
    <n v="3982.1299999999997"/>
  </r>
  <r>
    <x v="53"/>
    <x v="0"/>
    <s v="90"/>
    <x v="0"/>
    <x v="1"/>
    <x v="0"/>
    <s v="Y"/>
    <s v="202207"/>
    <n v="319094"/>
    <n v="2420065.65"/>
    <n v="1269261.49"/>
    <n v="0.65596396257774003"/>
    <n v="0.34403603742226002"/>
    <n v="3689327.14"/>
    <n v="1.8991793547002402E-2"/>
    <n v="33.78"/>
    <n v="6060"/>
    <n v="126559.17"/>
    <n v="66376.990000000005"/>
    <n v="1211.29"/>
    <d v="2022-06-20T20:29:11"/>
    <n v="127770.45999999999"/>
  </r>
  <r>
    <x v="53"/>
    <x v="0"/>
    <s v="93"/>
    <x v="2"/>
    <x v="1"/>
    <x v="0"/>
    <s v="N"/>
    <s v="202207"/>
    <n v="229014"/>
    <n v="2420065.65"/>
    <n v="1269261.49"/>
    <n v="0.65596396257774003"/>
    <n v="0.34403603742226002"/>
    <n v="3689327.14"/>
    <m/>
    <n v="10.98"/>
    <m/>
    <n v="0"/>
    <n v="0"/>
    <n v="0"/>
    <d v="2022-06-20T20:29:11"/>
    <n v="0"/>
  </r>
  <r>
    <x v="53"/>
    <x v="0"/>
    <s v="95"/>
    <x v="3"/>
    <x v="1"/>
    <x v="0"/>
    <s v="Y"/>
    <s v="202207"/>
    <n v="46260"/>
    <n v="2420065.65"/>
    <n v="1269261.49"/>
    <n v="0.65596396257774003"/>
    <n v="0.34403603742226002"/>
    <n v="3689327.14"/>
    <n v="1.89892074024949E-2"/>
    <n v="33.78"/>
    <n v="878"/>
    <n v="18336.46"/>
    <n v="9617"/>
    <n v="208.84"/>
    <d v="2022-06-20T20:29:11"/>
    <n v="18545.3"/>
  </r>
  <r>
    <x v="53"/>
    <x v="0"/>
    <s v="9F"/>
    <x v="3"/>
    <x v="2"/>
    <x v="0"/>
    <s v="Y"/>
    <s v="202207"/>
    <n v="18009"/>
    <n v="2420065.65"/>
    <n v="1269261.49"/>
    <n v="0.65596396257774003"/>
    <n v="0.34403603742226002"/>
    <n v="3689327.14"/>
    <n v="1.8989207402494799E-2"/>
    <n v="135.6"/>
    <n v="341"/>
    <n v="28511.62"/>
    <n v="14953.6"/>
    <n v="-83.61"/>
    <d v="2022-06-20T20:29:11"/>
    <n v="28428.01"/>
  </r>
  <r>
    <x v="53"/>
    <x v="0"/>
    <s v="9H"/>
    <x v="4"/>
    <x v="2"/>
    <x v="0"/>
    <s v="N"/>
    <s v="202207"/>
    <n v="16082"/>
    <n v="2420065.65"/>
    <n v="1269261.49"/>
    <n v="0.65596396257774003"/>
    <n v="0.34403603742226002"/>
    <n v="3689327.14"/>
    <m/>
    <n v="30.27"/>
    <m/>
    <n v="0"/>
    <n v="0"/>
    <n v="0"/>
    <d v="2022-06-20T20:29:11"/>
    <n v="0"/>
  </r>
  <r>
    <x v="53"/>
    <x v="0"/>
    <s v="K2"/>
    <x v="0"/>
    <x v="0"/>
    <x v="0"/>
    <s v="Y"/>
    <s v="202207"/>
    <n v="15520"/>
    <n v="2420065.65"/>
    <n v="1269261.49"/>
    <n v="0.65596396257774003"/>
    <n v="0.34403603742226002"/>
    <n v="3689327.14"/>
    <n v="1.8991793547002402E-2"/>
    <n v="90.79"/>
    <n v="294"/>
    <n v="16458.61"/>
    <n v="8632.11"/>
    <n v="55.98"/>
    <d v="2022-06-20T20:29:11"/>
    <n v="16514.59"/>
  </r>
  <r>
    <x v="56"/>
    <x v="4"/>
    <s v="71"/>
    <x v="0"/>
    <x v="1"/>
    <x v="4"/>
    <s v="Y"/>
    <s v="202207"/>
    <n v="113116"/>
    <n v="311579.13"/>
    <n v="117330.91"/>
    <n v="0.72644401142952997"/>
    <n v="0.27355598857046998"/>
    <n v="428910.04"/>
    <n v="2.94413510710596E-3"/>
    <n v="10.74"/>
    <n v="333"/>
    <n v="2448.6799999999998"/>
    <n v="922.1"/>
    <n v="29.41"/>
    <d v="2022-06-20T20:29:11"/>
    <n v="2478.0899999999997"/>
  </r>
  <r>
    <x v="56"/>
    <x v="4"/>
    <s v="72"/>
    <x v="6"/>
    <x v="1"/>
    <x v="4"/>
    <s v="N"/>
    <s v="202207"/>
    <n v="483948"/>
    <n v="311579.13"/>
    <n v="117330.91"/>
    <n v="0.72644401142952997"/>
    <n v="0.27355598857046998"/>
    <n v="428910.04"/>
    <m/>
    <n v="10.86"/>
    <m/>
    <n v="0"/>
    <n v="0"/>
    <n v="0"/>
    <d v="2022-06-20T20:29:11"/>
    <n v="0"/>
  </r>
  <r>
    <x v="56"/>
    <x v="4"/>
    <s v="79"/>
    <x v="10"/>
    <x v="1"/>
    <x v="4"/>
    <s v="Y"/>
    <s v="202207"/>
    <n v="351182"/>
    <n v="311579.13"/>
    <n v="117330.91"/>
    <n v="0.72644401142952997"/>
    <n v="0.27355598857046998"/>
    <n v="428910.04"/>
    <n v="3.0400345621200199E-3"/>
    <n v="10.15"/>
    <n v="1067"/>
    <n v="7415.05"/>
    <n v="2792.27"/>
    <n v="55.6"/>
    <d v="2022-06-20T20:29:11"/>
    <n v="7470.6500000000005"/>
  </r>
  <r>
    <x v="56"/>
    <x v="4"/>
    <s v="7G"/>
    <x v="3"/>
    <x v="1"/>
    <x v="4"/>
    <s v="Y"/>
    <s v="202207"/>
    <n v="17279"/>
    <n v="311579.13"/>
    <n v="117330.91"/>
    <n v="0.72644401142952997"/>
    <n v="0.27355598857046998"/>
    <n v="428910.04"/>
    <n v="2.7856653943903399E-3"/>
    <n v="10.9"/>
    <n v="48"/>
    <n v="358.22"/>
    <n v="134.88999999999999"/>
    <n v="0"/>
    <d v="2022-06-20T20:29:11"/>
    <n v="358.22"/>
  </r>
  <r>
    <x v="56"/>
    <x v="4"/>
    <s v="7H"/>
    <x v="7"/>
    <x v="1"/>
    <x v="4"/>
    <s v="Y"/>
    <s v="202207"/>
    <n v="135645"/>
    <n v="311579.13"/>
    <n v="117330.91"/>
    <n v="0.72644401142952997"/>
    <n v="0.27355598857046998"/>
    <n v="428910.04"/>
    <n v="2.7856653943903399E-3"/>
    <n v="10.9"/>
    <n v="377"/>
    <n v="2813.53"/>
    <n v="1059.49"/>
    <n v="44.78"/>
    <d v="2022-06-20T20:29:11"/>
    <n v="2858.3100000000004"/>
  </r>
  <r>
    <x v="56"/>
    <x v="4"/>
    <s v="7P"/>
    <x v="0"/>
    <x v="2"/>
    <x v="4"/>
    <s v="Y"/>
    <s v="202207"/>
    <n v="17623"/>
    <n v="311579.13"/>
    <n v="117330.91"/>
    <n v="0.72644401142952997"/>
    <n v="0.27355598857046998"/>
    <n v="428910.04"/>
    <n v="2.94413510710596E-3"/>
    <n v="48.11"/>
    <n v="51"/>
    <n v="1675.47"/>
    <n v="630.92999999999995"/>
    <n v="0"/>
    <d v="2022-06-20T20:29:11"/>
    <n v="1675.47"/>
  </r>
  <r>
    <x v="56"/>
    <x v="4"/>
    <s v="7R"/>
    <x v="7"/>
    <x v="2"/>
    <x v="4"/>
    <s v="Y"/>
    <s v="202207"/>
    <n v="30992"/>
    <n v="311579.13"/>
    <n v="117330.91"/>
    <n v="0.72644401142952997"/>
    <n v="0.27355598857046998"/>
    <n v="428910.04"/>
    <n v="2.7856653943903399E-3"/>
    <n v="65.03"/>
    <n v="86"/>
    <n v="3818.93"/>
    <n v="1438.09"/>
    <n v="-88.82"/>
    <d v="2022-06-20T20:29:11"/>
    <n v="3730.1099999999997"/>
  </r>
  <r>
    <x v="56"/>
    <x v="4"/>
    <s v="7S"/>
    <x v="3"/>
    <x v="2"/>
    <x v="4"/>
    <s v="Y"/>
    <s v="202207"/>
    <n v="5515"/>
    <n v="311579.13"/>
    <n v="117330.91"/>
    <n v="0.72644401142952997"/>
    <n v="0.27355598857046998"/>
    <n v="428910.04"/>
    <n v="2.8616376336627002E-3"/>
    <n v="61.83"/>
    <n v="15"/>
    <n v="633.32000000000005"/>
    <n v="238.49"/>
    <n v="0"/>
    <d v="2022-06-20T20:29:11"/>
    <n v="633.32000000000005"/>
  </r>
  <r>
    <x v="56"/>
    <x v="4"/>
    <s v="K4"/>
    <x v="0"/>
    <x v="0"/>
    <x v="4"/>
    <s v="Y"/>
    <s v="202207"/>
    <n v="7043"/>
    <n v="311579.13"/>
    <n v="117330.91"/>
    <n v="0.72644401142952997"/>
    <n v="0.27355598857046998"/>
    <n v="428910.04"/>
    <n v="2.94413510710596E-3"/>
    <n v="22.74"/>
    <n v="20"/>
    <n v="310.56"/>
    <n v="116.95"/>
    <n v="0"/>
    <d v="2022-06-20T20:29:11"/>
    <n v="310.56"/>
  </r>
  <r>
    <x v="56"/>
    <x v="4"/>
    <s v="KM"/>
    <x v="6"/>
    <x v="0"/>
    <x v="4"/>
    <s v="N"/>
    <s v="202207"/>
    <n v="21968"/>
    <n v="311579.13"/>
    <n v="117330.91"/>
    <n v="0.72644401142952997"/>
    <n v="0.27355598857046998"/>
    <n v="428910.04"/>
    <m/>
    <n v="23.79"/>
    <m/>
    <n v="0"/>
    <n v="0"/>
    <n v="0"/>
    <d v="2022-06-20T20:29:11"/>
    <n v="0"/>
  </r>
  <r>
    <x v="56"/>
    <x v="4"/>
    <s v="KQ"/>
    <x v="7"/>
    <x v="0"/>
    <x v="4"/>
    <s v="Y"/>
    <s v="202207"/>
    <n v="10158"/>
    <n v="311579.13"/>
    <n v="117330.91"/>
    <n v="0.72644401142952997"/>
    <n v="0.27355598857046998"/>
    <n v="428910.04"/>
    <n v="2.7856653943903399E-3"/>
    <n v="23.86"/>
    <n v="28"/>
    <n v="456.2"/>
    <n v="171.79"/>
    <n v="32.58"/>
    <d v="2022-06-20T20:29:11"/>
    <n v="488.78"/>
  </r>
  <r>
    <x v="57"/>
    <x v="1"/>
    <s v="31"/>
    <x v="3"/>
    <x v="1"/>
    <x v="1"/>
    <s v="Y"/>
    <s v="202207"/>
    <n v="5786"/>
    <n v="893270.31"/>
    <n v="220848.22"/>
    <n v="0.80177313808791995"/>
    <n v="0.19822686191208"/>
    <n v="1114118.53"/>
    <n v="7.3771649967907194E-2"/>
    <n v="4.97"/>
    <n v="426"/>
    <n v="1599.92"/>
    <n v="395.56"/>
    <n v="33.799999999999997"/>
    <d v="2022-06-20T20:29:11"/>
    <n v="1633.72"/>
  </r>
  <r>
    <x v="57"/>
    <x v="1"/>
    <s v="33"/>
    <x v="3"/>
    <x v="2"/>
    <x v="1"/>
    <s v="Y"/>
    <s v="202207"/>
    <n v="3351"/>
    <n v="893270.31"/>
    <n v="220848.22"/>
    <n v="0.80177313808791995"/>
    <n v="0.19822686191208"/>
    <n v="1114118.53"/>
    <n v="7.3771649967907194E-2"/>
    <n v="57.63"/>
    <n v="247"/>
    <n v="10728.15"/>
    <n v="2652.38"/>
    <n v="43.44"/>
    <d v="2022-06-20T20:29:11"/>
    <n v="10771.59"/>
  </r>
  <r>
    <x v="57"/>
    <x v="1"/>
    <s v="34"/>
    <x v="0"/>
    <x v="2"/>
    <x v="1"/>
    <s v="Y"/>
    <s v="202207"/>
    <n v="4456"/>
    <n v="893270.31"/>
    <n v="220848.22"/>
    <n v="0.80177313808791995"/>
    <n v="0.19822686191208"/>
    <n v="1114118.53"/>
    <n v="7.3771649967907194E-2"/>
    <n v="57.63"/>
    <n v="328"/>
    <n v="14246.29"/>
    <n v="3522.19"/>
    <n v="43.44"/>
    <d v="2022-06-20T20:29:11"/>
    <n v="14289.730000000001"/>
  </r>
  <r>
    <x v="57"/>
    <x v="1"/>
    <s v="36"/>
    <x v="4"/>
    <x v="1"/>
    <x v="1"/>
    <s v="Y"/>
    <s v="202207"/>
    <n v="65966"/>
    <n v="893270.31"/>
    <n v="220848.22"/>
    <n v="0.80177313808791995"/>
    <n v="0.19822686191208"/>
    <n v="1114118.53"/>
    <n v="7.3771649967907194E-2"/>
    <n v="4.97"/>
    <n v="4866"/>
    <n v="18275.169999999998"/>
    <n v="4518.2700000000004"/>
    <n v="180.28"/>
    <d v="2022-06-20T20:29:11"/>
    <n v="18455.449999999997"/>
  </r>
  <r>
    <x v="57"/>
    <x v="1"/>
    <s v="37"/>
    <x v="5"/>
    <x v="1"/>
    <x v="1"/>
    <s v="Y"/>
    <s v="202207"/>
    <n v="95370"/>
    <n v="893270.31"/>
    <n v="220848.22"/>
    <n v="0.80177313808791995"/>
    <n v="0.19822686191208"/>
    <n v="1114118.53"/>
    <n v="7.3771649967907194E-2"/>
    <n v="4.97"/>
    <n v="7035"/>
    <n v="26421.25"/>
    <n v="6532.27"/>
    <n v="296.69"/>
    <d v="2022-06-20T20:29:11"/>
    <n v="26717.94"/>
  </r>
  <r>
    <x v="57"/>
    <x v="1"/>
    <s v="K3"/>
    <x v="0"/>
    <x v="0"/>
    <x v="1"/>
    <s v="Y"/>
    <s v="202207"/>
    <n v="1446"/>
    <n v="893270.31"/>
    <n v="220848.22"/>
    <n v="0.80177313808791995"/>
    <n v="0.19822686191208"/>
    <n v="1114118.53"/>
    <n v="7.3771649967907194E-2"/>
    <n v="27.46"/>
    <n v="106"/>
    <n v="2193.7399999999998"/>
    <n v="542.37"/>
    <n v="20.69"/>
    <d v="2022-06-20T20:29:11"/>
    <n v="2214.4299999999998"/>
  </r>
  <r>
    <x v="57"/>
    <x v="1"/>
    <s v="KF"/>
    <x v="4"/>
    <x v="0"/>
    <x v="1"/>
    <s v="Y"/>
    <s v="202207"/>
    <n v="3589"/>
    <n v="893270.31"/>
    <n v="220848.22"/>
    <n v="0.80177313808791995"/>
    <n v="0.19822686191208"/>
    <n v="1114118.53"/>
    <n v="7.3771649967907194E-2"/>
    <n v="27.46"/>
    <n v="264"/>
    <n v="5463.66"/>
    <n v="1350.81"/>
    <n v="20.7"/>
    <d v="2022-06-20T20:29:11"/>
    <n v="5484.36"/>
  </r>
  <r>
    <x v="58"/>
    <x v="0"/>
    <s v="90"/>
    <x v="0"/>
    <x v="1"/>
    <x v="0"/>
    <s v="Y"/>
    <s v="202207"/>
    <n v="319094"/>
    <n v="8279596.3499999996"/>
    <n v="1749561.74"/>
    <n v="0.82555248164405004"/>
    <n v="0.17444751835594999"/>
    <n v="10029158.09"/>
    <n v="5.1627761016478597E-2"/>
    <n v="33.78"/>
    <n v="16474"/>
    <n v="432996.87"/>
    <n v="91496.58"/>
    <n v="4047.66"/>
    <d v="2022-06-20T20:29:11"/>
    <n v="437044.52999999997"/>
  </r>
  <r>
    <x v="58"/>
    <x v="0"/>
    <s v="93"/>
    <x v="2"/>
    <x v="1"/>
    <x v="0"/>
    <s v="N"/>
    <s v="202207"/>
    <n v="229014"/>
    <n v="8279596.3499999996"/>
    <n v="1749561.74"/>
    <n v="0.82555248164405004"/>
    <n v="0.17444751835594999"/>
    <n v="10029158.09"/>
    <m/>
    <n v="10.98"/>
    <m/>
    <n v="0"/>
    <n v="0"/>
    <n v="0"/>
    <d v="2022-06-20T20:29:11"/>
    <n v="0"/>
  </r>
  <r>
    <x v="58"/>
    <x v="0"/>
    <s v="95"/>
    <x v="3"/>
    <x v="1"/>
    <x v="0"/>
    <s v="Y"/>
    <s v="202207"/>
    <n v="46260"/>
    <n v="8279596.3499999996"/>
    <n v="1749561.74"/>
    <n v="0.82555248164405004"/>
    <n v="0.17444751835594999"/>
    <n v="10029158.09"/>
    <n v="5.1620730777325201E-2"/>
    <n v="33.78"/>
    <n v="2387"/>
    <n v="62739.07"/>
    <n v="13257.4"/>
    <n v="788.51"/>
    <d v="2022-06-20T20:29:11"/>
    <n v="63527.58"/>
  </r>
  <r>
    <x v="58"/>
    <x v="0"/>
    <s v="9F"/>
    <x v="3"/>
    <x v="2"/>
    <x v="0"/>
    <s v="Y"/>
    <s v="202207"/>
    <n v="18009"/>
    <n v="8279596.3499999996"/>
    <n v="1749561.74"/>
    <n v="0.82555248164405004"/>
    <n v="0.17444751835594999"/>
    <n v="10029158.09"/>
    <n v="5.1620730777325201E-2"/>
    <n v="135.6"/>
    <n v="929"/>
    <n v="97757.02"/>
    <n v="20657.04"/>
    <n v="210.45"/>
    <d v="2022-06-20T20:29:11"/>
    <n v="97967.47"/>
  </r>
  <r>
    <x v="58"/>
    <x v="0"/>
    <s v="9H"/>
    <x v="4"/>
    <x v="2"/>
    <x v="0"/>
    <s v="N"/>
    <s v="202207"/>
    <n v="16082"/>
    <n v="8279596.3499999996"/>
    <n v="1749561.74"/>
    <n v="0.82555248164405004"/>
    <n v="0.17444751835594999"/>
    <n v="10029158.09"/>
    <m/>
    <n v="30.27"/>
    <m/>
    <n v="0"/>
    <n v="0"/>
    <n v="0"/>
    <d v="2022-06-20T20:29:11"/>
    <n v="0"/>
  </r>
  <r>
    <x v="58"/>
    <x v="0"/>
    <s v="K2"/>
    <x v="0"/>
    <x v="0"/>
    <x v="0"/>
    <s v="Y"/>
    <s v="202207"/>
    <n v="15520"/>
    <n v="8279596.3499999996"/>
    <n v="1749561.74"/>
    <n v="0.82555248164405004"/>
    <n v="0.17444751835594999"/>
    <n v="10029158.09"/>
    <n v="5.1627761016478597E-2"/>
    <n v="90.79"/>
    <n v="801"/>
    <n v="56434.29"/>
    <n v="11925.13"/>
    <n v="281.83"/>
    <d v="2022-06-20T20:29:11"/>
    <n v="56716.12"/>
  </r>
  <r>
    <x v="58"/>
    <x v="0"/>
    <s v="KW"/>
    <x v="1"/>
    <x v="0"/>
    <x v="0"/>
    <s v="Y"/>
    <s v="202207"/>
    <n v="7092"/>
    <n v="8279596.3499999996"/>
    <n v="1749561.74"/>
    <n v="0.82555248164405004"/>
    <n v="0.17444751835594999"/>
    <n v="10029158.09"/>
    <n v="5.4349585703838799E-2"/>
    <n v="90.77"/>
    <n v="385"/>
    <n v="27119.119999999999"/>
    <n v="5730.54"/>
    <n v="70.44"/>
    <d v="2022-06-20T20:29:11"/>
    <n v="27189.559999999998"/>
  </r>
  <r>
    <x v="59"/>
    <x v="16"/>
    <s v="KP"/>
    <x v="6"/>
    <x v="0"/>
    <x v="2"/>
    <s v="Y"/>
    <s v="202207"/>
    <n v="5621"/>
    <n v="6613425.4900000002"/>
    <n v="1936866.28"/>
    <n v="0.77347366240813098"/>
    <n v="0.22652633759186899"/>
    <n v="8550291.7699999996"/>
    <n v="0.47813040371846799"/>
    <n v="6.65"/>
    <n v="2687"/>
    <n v="12991.6"/>
    <n v="3804.84"/>
    <n v="48.35"/>
    <d v="2022-06-20T20:29:11"/>
    <n v="13039.95"/>
  </r>
  <r>
    <x v="59"/>
    <x v="16"/>
    <s v="KU"/>
    <x v="7"/>
    <x v="0"/>
    <x v="2"/>
    <s v="Y"/>
    <s v="202207"/>
    <n v="5647"/>
    <n v="6613425.4900000002"/>
    <n v="1936866.28"/>
    <n v="0.77347366240813098"/>
    <n v="0.22652633759186899"/>
    <n v="8550291.7699999996"/>
    <n v="0.47813040371846799"/>
    <n v="6.65"/>
    <n v="2700"/>
    <n v="13054.46"/>
    <n v="3823.24"/>
    <n v="53.19"/>
    <d v="2022-06-20T20:29:11"/>
    <n v="13107.65"/>
  </r>
  <r>
    <x v="59"/>
    <x v="16"/>
    <s v="N1"/>
    <x v="0"/>
    <x v="1"/>
    <x v="2"/>
    <s v="Y"/>
    <s v="202207"/>
    <n v="98881"/>
    <n v="6613425.4900000002"/>
    <n v="1936866.28"/>
    <n v="0.77347366240813098"/>
    <n v="0.22652633759186899"/>
    <n v="8550291.7699999996"/>
    <n v="0.47814129740026801"/>
    <n v="3.92"/>
    <n v="47279"/>
    <n v="135108.04999999999"/>
    <n v="39568.94"/>
    <n v="1368.83"/>
    <d v="2022-06-20T20:29:11"/>
    <n v="136476.87999999998"/>
  </r>
  <r>
    <x v="59"/>
    <x v="16"/>
    <s v="N2"/>
    <x v="4"/>
    <x v="1"/>
    <x v="2"/>
    <s v="Y"/>
    <s v="202207"/>
    <n v="161565"/>
    <n v="6613425.4900000002"/>
    <n v="1936866.28"/>
    <n v="0.77347366240813098"/>
    <n v="0.22652633759186899"/>
    <n v="8550291.7699999996"/>
    <n v="0.47813040371846799"/>
    <n v="3.92"/>
    <n v="77249"/>
    <n v="220752.6"/>
    <n v="64651.56"/>
    <n v="2657.63"/>
    <d v="2022-06-20T20:29:11"/>
    <n v="223410.23"/>
  </r>
  <r>
    <x v="59"/>
    <x v="16"/>
    <s v="N3"/>
    <x v="8"/>
    <x v="2"/>
    <x v="2"/>
    <s v="Y"/>
    <s v="202207"/>
    <n v="0"/>
    <n v="6613425.4900000002"/>
    <n v="1936866.28"/>
    <n v="0.77347366240813098"/>
    <n v="0.22652633759186899"/>
    <n v="8550291.7699999996"/>
    <n v="0.47813040371846799"/>
    <n v="30.45"/>
    <n v="0"/>
    <n v="0"/>
    <n v="0"/>
    <n v="-309.94"/>
    <d v="2022-06-20T20:29:11"/>
    <n v="-309.94"/>
  </r>
  <r>
    <x v="59"/>
    <x v="16"/>
    <s v="N4"/>
    <x v="7"/>
    <x v="2"/>
    <x v="2"/>
    <s v="Y"/>
    <s v="202207"/>
    <n v="13874"/>
    <n v="6613425.4900000002"/>
    <n v="1936866.28"/>
    <n v="0.77347366240813098"/>
    <n v="0.22652633759186899"/>
    <n v="8550291.7699999996"/>
    <n v="0.47813040371846799"/>
    <n v="30.45"/>
    <n v="6633"/>
    <n v="146848.89000000001"/>
    <n v="43007.47"/>
    <n v="-619.91999999999996"/>
    <d v="2022-06-20T20:29:11"/>
    <n v="146228.97"/>
  </r>
  <r>
    <x v="60"/>
    <x v="0"/>
    <s v="90"/>
    <x v="0"/>
    <x v="1"/>
    <x v="0"/>
    <s v="Y"/>
    <s v="202207"/>
    <n v="319094"/>
    <n v="899029.63"/>
    <n v="415801.55"/>
    <n v="0.68376050376292397"/>
    <n v="0.31623949623707598"/>
    <n v="1314831.18"/>
    <n v="6.7684435053166599E-3"/>
    <n v="33.78"/>
    <n v="2159"/>
    <n v="46999.98"/>
    <n v="21737.51"/>
    <n v="413.62"/>
    <d v="2022-06-20T20:29:11"/>
    <n v="47413.600000000006"/>
  </r>
  <r>
    <x v="60"/>
    <x v="0"/>
    <s v="93"/>
    <x v="2"/>
    <x v="1"/>
    <x v="0"/>
    <s v="Y"/>
    <s v="202207"/>
    <n v="229014"/>
    <n v="899029.63"/>
    <n v="415801.55"/>
    <n v="0.68376050376292397"/>
    <n v="0.31623949623707598"/>
    <n v="1314831.18"/>
    <n v="1.57514047452905E-2"/>
    <n v="10.98"/>
    <n v="3607"/>
    <n v="25523.13"/>
    <n v="11804.46"/>
    <n v="261.81"/>
    <d v="2022-06-20T20:29:11"/>
    <n v="25784.940000000002"/>
  </r>
  <r>
    <x v="60"/>
    <x v="0"/>
    <s v="95"/>
    <x v="3"/>
    <x v="1"/>
    <x v="0"/>
    <s v="Y"/>
    <s v="202207"/>
    <n v="46260"/>
    <n v="899029.63"/>
    <n v="415801.55"/>
    <n v="0.68376050376292397"/>
    <n v="0.31623949623707598"/>
    <n v="1314831.18"/>
    <n v="6.7675218349671903E-3"/>
    <n v="33.78"/>
    <n v="313"/>
    <n v="6813.8"/>
    <n v="3151.38"/>
    <n v="65.3"/>
    <d v="2022-06-20T20:29:11"/>
    <n v="6879.1"/>
  </r>
  <r>
    <x v="60"/>
    <x v="0"/>
    <s v="9F"/>
    <x v="3"/>
    <x v="2"/>
    <x v="0"/>
    <s v="Y"/>
    <s v="202207"/>
    <n v="18009"/>
    <n v="899029.63"/>
    <n v="415801.55"/>
    <n v="0.68376050376292397"/>
    <n v="0.31623949623707598"/>
    <n v="1314831.18"/>
    <n v="6.7675218349671903E-3"/>
    <n v="135.6"/>
    <n v="121"/>
    <n v="10545.74"/>
    <n v="4877.41"/>
    <n v="87.15"/>
    <d v="2022-06-20T20:29:11"/>
    <n v="10632.89"/>
  </r>
  <r>
    <x v="60"/>
    <x v="0"/>
    <s v="9H"/>
    <x v="4"/>
    <x v="2"/>
    <x v="0"/>
    <s v="N"/>
    <s v="202207"/>
    <n v="16082"/>
    <n v="899029.63"/>
    <n v="415801.55"/>
    <n v="0.68376050376292397"/>
    <n v="0.31623949623707598"/>
    <n v="1314831.18"/>
    <m/>
    <n v="30.27"/>
    <m/>
    <n v="0"/>
    <n v="0"/>
    <n v="0"/>
    <d v="2022-06-20T20:29:11"/>
    <n v="0"/>
  </r>
  <r>
    <x v="60"/>
    <x v="0"/>
    <s v="K2"/>
    <x v="0"/>
    <x v="0"/>
    <x v="0"/>
    <s v="Y"/>
    <s v="202207"/>
    <n v="15520"/>
    <n v="899029.63"/>
    <n v="415801.55"/>
    <n v="0.68376050376292397"/>
    <n v="0.31623949623707598"/>
    <n v="1314831.18"/>
    <n v="6.7684435053166599E-3"/>
    <n v="90.79"/>
    <n v="105"/>
    <n v="6127.16"/>
    <n v="2833.81"/>
    <n v="0"/>
    <d v="2022-06-20T20:29:11"/>
    <n v="6127.16"/>
  </r>
  <r>
    <x v="60"/>
    <x v="0"/>
    <s v="KW"/>
    <x v="1"/>
    <x v="0"/>
    <x v="0"/>
    <s v="Y"/>
    <s v="202207"/>
    <n v="7092"/>
    <n v="899029.63"/>
    <n v="415801.55"/>
    <n v="0.68376050376292397"/>
    <n v="0.31623949623707598"/>
    <n v="1314831.18"/>
    <n v="7.1252770434182596E-3"/>
    <n v="90.77"/>
    <n v="50"/>
    <n v="2917.05"/>
    <n v="1349.14"/>
    <n v="0"/>
    <d v="2022-06-20T20:29:11"/>
    <n v="2917.05"/>
  </r>
  <r>
    <x v="61"/>
    <x v="6"/>
    <s v="63"/>
    <x v="0"/>
    <x v="1"/>
    <x v="5"/>
    <s v="N"/>
    <s v="202207"/>
    <n v="180654"/>
    <n v="202728.01"/>
    <n v="21310.01"/>
    <n v="0.90488217133859705"/>
    <n v="9.51178286614031E-2"/>
    <n v="224038.02"/>
    <m/>
    <n v="0.97"/>
    <m/>
    <n v="0"/>
    <n v="0"/>
    <n v="0"/>
    <d v="2022-06-20T20:29:11"/>
    <n v="0"/>
  </r>
  <r>
    <x v="61"/>
    <x v="6"/>
    <s v="66"/>
    <x v="11"/>
    <x v="1"/>
    <x v="5"/>
    <s v="Y"/>
    <s v="202207"/>
    <n v="160404"/>
    <n v="202728.01"/>
    <n v="21310.01"/>
    <n v="0.90488217133859705"/>
    <n v="9.51178286614031E-2"/>
    <n v="224038.02"/>
    <n v="2.1321116574512099E-2"/>
    <n v="2.06"/>
    <n v="3419"/>
    <n v="6006.75"/>
    <n v="631.41"/>
    <n v="54.47"/>
    <d v="2022-06-20T20:29:11"/>
    <n v="6061.22"/>
  </r>
  <r>
    <x v="61"/>
    <x v="6"/>
    <s v="67"/>
    <x v="1"/>
    <x v="1"/>
    <x v="5"/>
    <s v="Y"/>
    <s v="202207"/>
    <n v="92669"/>
    <n v="202728.01"/>
    <n v="21310.01"/>
    <n v="0.90488217133859705"/>
    <n v="9.51178286614031E-2"/>
    <n v="224038.02"/>
    <n v="2.0358949591631301E-2"/>
    <n v="2.09"/>
    <n v="1886"/>
    <n v="3361.72"/>
    <n v="353.37"/>
    <n v="57.03"/>
    <d v="2022-06-20T20:29:11"/>
    <n v="3418.75"/>
  </r>
  <r>
    <x v="61"/>
    <x v="6"/>
    <s v="69"/>
    <x v="0"/>
    <x v="2"/>
    <x v="5"/>
    <s v="N"/>
    <s v="202207"/>
    <n v="17042"/>
    <n v="202728.01"/>
    <n v="21310.01"/>
    <n v="0.90488217133859705"/>
    <n v="9.51178286614031E-2"/>
    <n v="224038.02"/>
    <m/>
    <n v="22.13"/>
    <m/>
    <n v="0"/>
    <n v="0"/>
    <n v="0"/>
    <d v="2022-06-20T20:29:11"/>
    <n v="0"/>
  </r>
  <r>
    <x v="61"/>
    <x v="6"/>
    <s v="6C"/>
    <x v="8"/>
    <x v="2"/>
    <x v="5"/>
    <s v="Y"/>
    <s v="202207"/>
    <n v="0"/>
    <n v="202728.01"/>
    <n v="21310.01"/>
    <n v="0.90488217133859705"/>
    <n v="9.51178286614031E-2"/>
    <n v="224038.02"/>
    <n v="5.0483028995349802E-2"/>
    <n v="5.93"/>
    <n v="0"/>
    <n v="0"/>
    <n v="0"/>
    <n v="-5.04"/>
    <d v="2022-06-20T20:29:11"/>
    <n v="-5.04"/>
  </r>
  <r>
    <x v="61"/>
    <x v="6"/>
    <s v="K1"/>
    <x v="1"/>
    <x v="0"/>
    <x v="5"/>
    <s v="Y"/>
    <s v="202207"/>
    <n v="5808"/>
    <n v="202728.01"/>
    <n v="21310.01"/>
    <n v="0.90488217133859705"/>
    <n v="9.51178286614031E-2"/>
    <n v="224038.02"/>
    <n v="2.0358949591631301E-2"/>
    <n v="2.58"/>
    <n v="118"/>
    <n v="258.95"/>
    <n v="27.22"/>
    <n v="0"/>
    <d v="2022-06-20T20:29:11"/>
    <n v="258.95"/>
  </r>
  <r>
    <x v="61"/>
    <x v="6"/>
    <s v="KB"/>
    <x v="11"/>
    <x v="0"/>
    <x v="5"/>
    <s v="Y"/>
    <s v="202207"/>
    <n v="9789"/>
    <n v="202728.01"/>
    <n v="21310.01"/>
    <n v="0.90488217133859705"/>
    <n v="9.51178286614031E-2"/>
    <n v="224038.02"/>
    <n v="2.1321116574512099E-2"/>
    <n v="2.54"/>
    <n v="208"/>
    <n v="449.38"/>
    <n v="47.24"/>
    <n v="0"/>
    <d v="2022-06-20T20:29:11"/>
    <n v="449.38"/>
  </r>
  <r>
    <x v="62"/>
    <x v="0"/>
    <s v="90"/>
    <x v="0"/>
    <x v="1"/>
    <x v="0"/>
    <s v="Y"/>
    <s v="202207"/>
    <n v="319094"/>
    <n v="2107910.59"/>
    <n v="171724.86"/>
    <n v="0.92467003441273898"/>
    <n v="7.5329965587260905E-2"/>
    <n v="2279635.4500000002"/>
    <n v="1.1735030314722301E-2"/>
    <n v="33.78"/>
    <n v="3744"/>
    <n v="110220.82"/>
    <n v="8979.34"/>
    <n v="1000.95"/>
    <d v="2022-06-20T20:29:11"/>
    <n v="111221.77"/>
  </r>
  <r>
    <x v="62"/>
    <x v="0"/>
    <s v="93"/>
    <x v="2"/>
    <x v="1"/>
    <x v="0"/>
    <s v="N"/>
    <s v="202207"/>
    <n v="229014"/>
    <n v="2107910.59"/>
    <n v="171724.86"/>
    <n v="0.92467003441273898"/>
    <n v="7.5329965587260905E-2"/>
    <n v="2279635.4500000002"/>
    <m/>
    <n v="10.98"/>
    <m/>
    <n v="0"/>
    <n v="0"/>
    <n v="0"/>
    <d v="2022-06-20T20:29:11"/>
    <n v="0"/>
  </r>
  <r>
    <x v="62"/>
    <x v="0"/>
    <s v="95"/>
    <x v="3"/>
    <x v="1"/>
    <x v="0"/>
    <s v="Y"/>
    <s v="202207"/>
    <n v="46260"/>
    <n v="2107910.59"/>
    <n v="171724.86"/>
    <n v="0.92467003441273898"/>
    <n v="7.5329965587260905E-2"/>
    <n v="2279635.4500000002"/>
    <n v="1.17334323358838E-2"/>
    <n v="33.78"/>
    <n v="542"/>
    <n v="15956.11"/>
    <n v="1299.8900000000001"/>
    <n v="176.63"/>
    <d v="2022-06-20T20:29:11"/>
    <n v="16132.74"/>
  </r>
  <r>
    <x v="62"/>
    <x v="0"/>
    <s v="9F"/>
    <x v="3"/>
    <x v="2"/>
    <x v="0"/>
    <s v="Y"/>
    <s v="202207"/>
    <n v="18009"/>
    <n v="2107910.59"/>
    <n v="171724.86"/>
    <n v="0.92467003441273898"/>
    <n v="7.5329965587260905E-2"/>
    <n v="2279635.4500000002"/>
    <n v="1.17334323358838E-2"/>
    <n v="135.6"/>
    <n v="211"/>
    <n v="24868.91"/>
    <n v="2025.99"/>
    <n v="0"/>
    <d v="2022-06-20T20:29:11"/>
    <n v="24868.91"/>
  </r>
  <r>
    <x v="62"/>
    <x v="0"/>
    <s v="9H"/>
    <x v="4"/>
    <x v="2"/>
    <x v="0"/>
    <s v="N"/>
    <s v="202207"/>
    <n v="16082"/>
    <n v="2107910.59"/>
    <n v="171724.86"/>
    <n v="0.92467003441273898"/>
    <n v="7.5329965587260905E-2"/>
    <n v="2279635.4500000002"/>
    <m/>
    <n v="30.27"/>
    <m/>
    <n v="0"/>
    <n v="0"/>
    <n v="0"/>
    <d v="2022-06-20T20:29:11"/>
    <n v="0"/>
  </r>
  <r>
    <x v="62"/>
    <x v="0"/>
    <s v="K2"/>
    <x v="0"/>
    <x v="0"/>
    <x v="0"/>
    <s v="Y"/>
    <s v="202207"/>
    <n v="15520"/>
    <n v="2107910.59"/>
    <n v="171724.86"/>
    <n v="0.92467003441273898"/>
    <n v="7.5329965587260905E-2"/>
    <n v="2279635.4500000002"/>
    <n v="1.1735030314722301E-2"/>
    <n v="90.79"/>
    <n v="182"/>
    <n v="14362.3"/>
    <n v="1170.05"/>
    <n v="78.91"/>
    <d v="2022-06-20T20:29:11"/>
    <n v="14441.21"/>
  </r>
  <r>
    <x v="62"/>
    <x v="0"/>
    <s v="KW"/>
    <x v="1"/>
    <x v="0"/>
    <x v="0"/>
    <s v="Y"/>
    <s v="202207"/>
    <n v="7092"/>
    <n v="2107910.59"/>
    <n v="171724.86"/>
    <n v="0.92467003441273898"/>
    <n v="7.5329965587260905E-2"/>
    <n v="2279635.4500000002"/>
    <n v="1.2353703187391299E-2"/>
    <n v="90.77"/>
    <n v="87"/>
    <n v="6863.98"/>
    <n v="559.19000000000005"/>
    <n v="0"/>
    <d v="2022-06-20T20:29:11"/>
    <n v="6863.98"/>
  </r>
  <r>
    <x v="63"/>
    <x v="2"/>
    <s v="KP"/>
    <x v="6"/>
    <x v="0"/>
    <x v="2"/>
    <s v="Y"/>
    <s v="202207"/>
    <n v="5621"/>
    <n v="4477754.67"/>
    <n v="446761.04"/>
    <n v="0.90927817752864903"/>
    <n v="9.0721822471351202E-2"/>
    <n v="4924515.71"/>
    <n v="0.275377817257836"/>
    <n v="6.65"/>
    <n v="1547"/>
    <n v="8792.99"/>
    <n v="877.31"/>
    <n v="22.74"/>
    <d v="2022-06-20T20:29:11"/>
    <n v="8815.73"/>
  </r>
  <r>
    <x v="63"/>
    <x v="2"/>
    <s v="KU"/>
    <x v="7"/>
    <x v="0"/>
    <x v="2"/>
    <s v="Y"/>
    <s v="202207"/>
    <n v="5647"/>
    <n v="4477754.67"/>
    <n v="446761.04"/>
    <n v="0.90927817752864903"/>
    <n v="9.0721822471351202E-2"/>
    <n v="4924515.71"/>
    <n v="0.275377817257836"/>
    <n v="6.65"/>
    <n v="1555"/>
    <n v="8838.4599999999991"/>
    <n v="881.84"/>
    <n v="28.41"/>
    <d v="2022-06-20T20:29:11"/>
    <n v="8866.869999999999"/>
  </r>
  <r>
    <x v="63"/>
    <x v="2"/>
    <s v="N1"/>
    <x v="0"/>
    <x v="1"/>
    <x v="2"/>
    <s v="Y"/>
    <s v="202207"/>
    <n v="98881"/>
    <n v="4477754.67"/>
    <n v="446761.04"/>
    <n v="0.90927817752864903"/>
    <n v="9.0721822471351202E-2"/>
    <n v="4924515.71"/>
    <n v="0.27538409144222697"/>
    <n v="3.92"/>
    <n v="27230"/>
    <n v="91476.98"/>
    <n v="9126.9699999999993"/>
    <n v="917.12"/>
    <d v="2022-06-20T20:29:11"/>
    <n v="92394.099999999991"/>
  </r>
  <r>
    <x v="63"/>
    <x v="2"/>
    <s v="N2"/>
    <x v="4"/>
    <x v="1"/>
    <x v="2"/>
    <s v="Y"/>
    <s v="202207"/>
    <n v="161565"/>
    <n v="4477754.67"/>
    <n v="446761.04"/>
    <n v="0.90927817752864903"/>
    <n v="9.0721822471351202E-2"/>
    <n v="4924515.71"/>
    <n v="0.275377817257836"/>
    <n v="3.92"/>
    <n v="44491"/>
    <n v="149463.92000000001"/>
    <n v="14912.53"/>
    <n v="1807.35"/>
    <d v="2022-06-20T20:29:11"/>
    <n v="151271.27000000002"/>
  </r>
  <r>
    <x v="63"/>
    <x v="2"/>
    <s v="N3"/>
    <x v="8"/>
    <x v="2"/>
    <x v="2"/>
    <s v="Y"/>
    <s v="202207"/>
    <n v="0"/>
    <n v="4477754.67"/>
    <n v="446761.04"/>
    <n v="0.90927817752864903"/>
    <n v="9.0721822471351202E-2"/>
    <n v="4924515.71"/>
    <n v="0.275377817257836"/>
    <n v="30.45"/>
    <n v="0"/>
    <n v="0"/>
    <n v="0"/>
    <n v="-182.19"/>
    <d v="2022-06-20T20:29:11"/>
    <n v="-182.19"/>
  </r>
  <r>
    <x v="63"/>
    <x v="2"/>
    <s v="N4"/>
    <x v="7"/>
    <x v="2"/>
    <x v="2"/>
    <s v="Y"/>
    <s v="202207"/>
    <n v="13874"/>
    <n v="4477754.67"/>
    <n v="446761.04"/>
    <n v="0.90927817752864903"/>
    <n v="9.0721822471351202E-2"/>
    <n v="4924515.71"/>
    <n v="0.275377817257836"/>
    <n v="30.45"/>
    <n v="3820"/>
    <n v="99420.35"/>
    <n v="9919.51"/>
    <n v="-442.44"/>
    <d v="2022-06-20T20:29:11"/>
    <n v="98977.91"/>
  </r>
  <r>
    <x v="64"/>
    <x v="12"/>
    <s v="82"/>
    <x v="15"/>
    <x v="1"/>
    <x v="10"/>
    <s v="Y"/>
    <s v="202207"/>
    <n v="94121"/>
    <n v="1748.71"/>
    <n v="867.28"/>
    <n v="0.66846968069449797"/>
    <n v="0.33153031930550197"/>
    <n v="2615.9899999999998"/>
    <n v="1"/>
    <n v="0"/>
    <n v="94121"/>
    <n v="0"/>
    <n v="0"/>
    <n v="0"/>
    <d v="2022-06-20T20:29:11"/>
    <n v="0"/>
  </r>
  <r>
    <x v="64"/>
    <x v="12"/>
    <s v="83"/>
    <x v="4"/>
    <x v="1"/>
    <x v="10"/>
    <s v="Y"/>
    <s v="202207"/>
    <n v="29143"/>
    <n v="1748.71"/>
    <n v="867.28"/>
    <n v="0.66846968069449797"/>
    <n v="0.33153031930550197"/>
    <n v="2615.9899999999998"/>
    <n v="1"/>
    <n v="0"/>
    <n v="29143"/>
    <n v="0"/>
    <n v="0"/>
    <n v="0"/>
    <d v="2022-06-20T20:29:11"/>
    <n v="0"/>
  </r>
  <r>
    <x v="64"/>
    <x v="12"/>
    <s v="85"/>
    <x v="7"/>
    <x v="2"/>
    <x v="10"/>
    <s v="Y"/>
    <s v="202207"/>
    <n v="4514"/>
    <n v="1748.71"/>
    <n v="867.28"/>
    <n v="0.66846968069449797"/>
    <n v="0.33153031930550197"/>
    <n v="2615.9899999999998"/>
    <n v="1"/>
    <n v="0"/>
    <n v="4514"/>
    <n v="0"/>
    <n v="0"/>
    <n v="0"/>
    <d v="2022-06-20T20:29:11"/>
    <n v="0"/>
  </r>
  <r>
    <x v="64"/>
    <x v="12"/>
    <s v="86"/>
    <x v="4"/>
    <x v="2"/>
    <x v="10"/>
    <s v="Y"/>
    <s v="202207"/>
    <n v="4637"/>
    <n v="1748.71"/>
    <n v="867.28"/>
    <n v="0.66846968069449797"/>
    <n v="0.33153031930550197"/>
    <n v="2615.9899999999998"/>
    <n v="1"/>
    <n v="0"/>
    <n v="4637"/>
    <n v="0"/>
    <n v="0"/>
    <n v="0"/>
    <d v="2022-06-20T20:29:11"/>
    <n v="0"/>
  </r>
  <r>
    <x v="64"/>
    <x v="12"/>
    <s v="2Q"/>
    <x v="7"/>
    <x v="1"/>
    <x v="10"/>
    <s v="Y"/>
    <s v="202207"/>
    <n v="4494"/>
    <n v="1748.71"/>
    <n v="867.28"/>
    <n v="0.66846968069449797"/>
    <n v="0.33153031930550197"/>
    <n v="2615.9899999999998"/>
    <n v="1"/>
    <n v="0"/>
    <n v="4494"/>
    <n v="0"/>
    <n v="0"/>
    <n v="0"/>
    <d v="2022-06-20T20:29:11"/>
    <n v="0"/>
  </r>
  <r>
    <x v="64"/>
    <x v="12"/>
    <s v="KD"/>
    <x v="15"/>
    <x v="0"/>
    <x v="10"/>
    <s v="Y"/>
    <s v="202207"/>
    <n v="4098"/>
    <n v="1748.71"/>
    <n v="867.28"/>
    <n v="0.66846968069449797"/>
    <n v="0.33153031930550197"/>
    <n v="2615.9899999999998"/>
    <n v="1"/>
    <n v="0"/>
    <n v="4098"/>
    <n v="0"/>
    <n v="0"/>
    <n v="0"/>
    <d v="2022-06-20T20:29:11"/>
    <n v="0"/>
  </r>
  <r>
    <x v="64"/>
    <x v="12"/>
    <s v="KV"/>
    <x v="4"/>
    <x v="0"/>
    <x v="10"/>
    <s v="Y"/>
    <s v="202207"/>
    <n v="1276"/>
    <n v="1748.71"/>
    <n v="867.28"/>
    <n v="0.66846968069449797"/>
    <n v="0.33153031930550197"/>
    <n v="2615.9899999999998"/>
    <n v="1"/>
    <n v="0"/>
    <n v="1276"/>
    <n v="0"/>
    <n v="0"/>
    <n v="0"/>
    <d v="2022-06-20T20:29:11"/>
    <n v="0"/>
  </r>
  <r>
    <x v="65"/>
    <x v="6"/>
    <s v="63"/>
    <x v="0"/>
    <x v="1"/>
    <x v="5"/>
    <s v="Y"/>
    <s v="202207"/>
    <n v="180654"/>
    <n v="1499726.55"/>
    <n v="258535.2"/>
    <n v="0.85295977689328695"/>
    <n v="0.147040223106713"/>
    <n v="1758261.75"/>
    <n v="0.21077953188519499"/>
    <n v="0.97"/>
    <n v="38078"/>
    <n v="29693.119999999999"/>
    <n v="5118.74"/>
    <n v="287.75"/>
    <d v="2022-06-20T20:29:11"/>
    <n v="29980.87"/>
  </r>
  <r>
    <x v="65"/>
    <x v="6"/>
    <s v="66"/>
    <x v="11"/>
    <x v="1"/>
    <x v="5"/>
    <s v="Y"/>
    <s v="202207"/>
    <n v="160404"/>
    <n v="1499726.55"/>
    <n v="258535.2"/>
    <n v="0.85295977689328695"/>
    <n v="0.147040223106713"/>
    <n v="1758261.75"/>
    <n v="0.167329204838784"/>
    <n v="2.06"/>
    <n v="26840"/>
    <n v="44448.76"/>
    <n v="7662.44"/>
    <n v="425.6"/>
    <d v="2022-06-20T20:29:11"/>
    <n v="44874.36"/>
  </r>
  <r>
    <x v="65"/>
    <x v="6"/>
    <s v="67"/>
    <x v="1"/>
    <x v="1"/>
    <x v="5"/>
    <s v="Y"/>
    <s v="202207"/>
    <n v="92669"/>
    <n v="1499726.55"/>
    <n v="258535.2"/>
    <n v="0.85295977689328695"/>
    <n v="0.147040223106713"/>
    <n v="1758261.75"/>
    <n v="0.159778069530982"/>
    <n v="2.09"/>
    <n v="14806"/>
    <n v="24876.77"/>
    <n v="4288.46"/>
    <n v="443.57"/>
    <d v="2022-06-20T20:29:11"/>
    <n v="25320.34"/>
  </r>
  <r>
    <x v="65"/>
    <x v="6"/>
    <s v="69"/>
    <x v="0"/>
    <x v="2"/>
    <x v="5"/>
    <s v="Y"/>
    <s v="202207"/>
    <n v="17042"/>
    <n v="1499726.55"/>
    <n v="258535.2"/>
    <n v="0.85295977689328695"/>
    <n v="0.147040223106713"/>
    <n v="1758261.75"/>
    <n v="0.21077953188519499"/>
    <n v="22.13"/>
    <n v="3592"/>
    <n v="63734.44"/>
    <n v="10987.07"/>
    <n v="35.49"/>
    <d v="2022-06-20T20:29:11"/>
    <n v="63769.93"/>
  </r>
  <r>
    <x v="65"/>
    <x v="6"/>
    <s v="6C"/>
    <x v="8"/>
    <x v="2"/>
    <x v="5"/>
    <s v="Y"/>
    <s v="202207"/>
    <n v="0"/>
    <n v="1499726.55"/>
    <n v="258535.2"/>
    <n v="0.85295977689328695"/>
    <n v="0.147040223106713"/>
    <n v="1758261.75"/>
    <n v="0.39619337336879001"/>
    <n v="5.93"/>
    <n v="0"/>
    <n v="0"/>
    <n v="0"/>
    <n v="-19.010000000000002"/>
    <d v="2022-06-20T20:29:11"/>
    <n v="-19.010000000000002"/>
  </r>
  <r>
    <x v="65"/>
    <x v="6"/>
    <s v="K1"/>
    <x v="1"/>
    <x v="0"/>
    <x v="5"/>
    <s v="Y"/>
    <s v="202207"/>
    <n v="5808"/>
    <n v="1499726.55"/>
    <n v="258535.2"/>
    <n v="0.85295977689328695"/>
    <n v="0.147040223106713"/>
    <n v="1758261.75"/>
    <n v="0.159778069530982"/>
    <n v="2.58"/>
    <n v="927"/>
    <n v="1917.59"/>
    <n v="330.57"/>
    <n v="8.2799999999999994"/>
    <d v="2022-06-20T20:29:11"/>
    <n v="1925.87"/>
  </r>
  <r>
    <x v="65"/>
    <x v="6"/>
    <s v="KB"/>
    <x v="11"/>
    <x v="0"/>
    <x v="5"/>
    <s v="Y"/>
    <s v="202207"/>
    <n v="9789"/>
    <n v="1499726.55"/>
    <n v="258535.2"/>
    <n v="0.85295977689328695"/>
    <n v="0.147040223106713"/>
    <n v="1758261.75"/>
    <n v="0.167329204838784"/>
    <n v="2.54"/>
    <n v="1637"/>
    <n v="3333.79"/>
    <n v="574.71"/>
    <n v="8.14"/>
    <d v="2022-06-20T20:29:11"/>
    <n v="3341.93"/>
  </r>
  <r>
    <x v="66"/>
    <x v="0"/>
    <s v="90"/>
    <x v="0"/>
    <x v="1"/>
    <x v="0"/>
    <s v="Y"/>
    <s v="202207"/>
    <n v="319094"/>
    <n v="2546194.73"/>
    <n v="544680.31999999995"/>
    <n v="0.82377795569574996"/>
    <n v="0.17622204430425001"/>
    <n v="3090875.05"/>
    <n v="1.59111021065973E-2"/>
    <n v="33.78"/>
    <n v="5077"/>
    <n v="133155.26"/>
    <n v="28484.49"/>
    <n v="1311.38"/>
    <d v="2022-06-20T20:29:11"/>
    <n v="134466.64000000001"/>
  </r>
  <r>
    <x v="66"/>
    <x v="0"/>
    <s v="93"/>
    <x v="2"/>
    <x v="1"/>
    <x v="0"/>
    <s v="N"/>
    <s v="202207"/>
    <n v="229014"/>
    <n v="2546194.73"/>
    <n v="544680.31999999995"/>
    <n v="0.82377795569574996"/>
    <n v="0.17622204430425001"/>
    <n v="3090875.05"/>
    <m/>
    <n v="10.98"/>
    <m/>
    <n v="0"/>
    <n v="0"/>
    <n v="0"/>
    <d v="2022-06-20T20:29:11"/>
    <n v="0"/>
  </r>
  <r>
    <x v="66"/>
    <x v="0"/>
    <s v="95"/>
    <x v="3"/>
    <x v="1"/>
    <x v="0"/>
    <s v="Y"/>
    <s v="202207"/>
    <n v="46260"/>
    <n v="2546194.73"/>
    <n v="544680.31999999995"/>
    <n v="0.82377795569574996"/>
    <n v="0.17622204430425001"/>
    <n v="3090875.05"/>
    <n v="1.5908935465030801E-2"/>
    <n v="33.78"/>
    <n v="735"/>
    <n v="19276.96"/>
    <n v="4123.71"/>
    <n v="236.04"/>
    <d v="2022-06-20T20:29:11"/>
    <n v="19513"/>
  </r>
  <r>
    <x v="66"/>
    <x v="0"/>
    <s v="9F"/>
    <x v="3"/>
    <x v="2"/>
    <x v="0"/>
    <s v="Y"/>
    <s v="202207"/>
    <n v="18009"/>
    <n v="2546194.73"/>
    <n v="544680.31999999995"/>
    <n v="0.82377795569574996"/>
    <n v="0.17622204430425001"/>
    <n v="3090875.05"/>
    <n v="1.5908935465030801E-2"/>
    <n v="135.6"/>
    <n v="286"/>
    <n v="30030.58"/>
    <n v="6424.12"/>
    <n v="0"/>
    <d v="2022-06-20T20:29:11"/>
    <n v="30030.58"/>
  </r>
  <r>
    <x v="66"/>
    <x v="0"/>
    <s v="9H"/>
    <x v="4"/>
    <x v="2"/>
    <x v="0"/>
    <s v="N"/>
    <s v="202207"/>
    <n v="16082"/>
    <n v="2546194.73"/>
    <n v="544680.31999999995"/>
    <n v="0.82377795569574996"/>
    <n v="0.17622204430425001"/>
    <n v="3090875.05"/>
    <m/>
    <n v="30.27"/>
    <m/>
    <n v="0"/>
    <n v="0"/>
    <n v="0"/>
    <d v="2022-06-20T20:29:11"/>
    <n v="0"/>
  </r>
  <r>
    <x v="66"/>
    <x v="0"/>
    <s v="K2"/>
    <x v="0"/>
    <x v="0"/>
    <x v="0"/>
    <s v="Y"/>
    <s v="202207"/>
    <n v="15520"/>
    <n v="2546194.73"/>
    <n v="544680.31999999995"/>
    <n v="0.82377795569574996"/>
    <n v="0.17622204430425001"/>
    <n v="3090875.05"/>
    <n v="1.59111021065973E-2"/>
    <n v="90.79"/>
    <n v="246"/>
    <n v="17294.62"/>
    <n v="3699.65"/>
    <n v="70.3"/>
    <d v="2022-06-20T20:29:11"/>
    <n v="17364.919999999998"/>
  </r>
  <r>
    <x v="66"/>
    <x v="0"/>
    <s v="KW"/>
    <x v="1"/>
    <x v="0"/>
    <x v="0"/>
    <s v="Y"/>
    <s v="202207"/>
    <n v="7092"/>
    <n v="2546194.73"/>
    <n v="544680.31999999995"/>
    <n v="0.82377795569574996"/>
    <n v="0.17622204430425001"/>
    <n v="3090875.05"/>
    <n v="1.6749938222365E-2"/>
    <n v="90.77"/>
    <n v="118"/>
    <n v="8293.9699999999993"/>
    <n v="1774.24"/>
    <n v="0"/>
    <d v="2022-06-20T20:29:11"/>
    <n v="8293.9699999999993"/>
  </r>
  <r>
    <x v="67"/>
    <x v="0"/>
    <s v="90"/>
    <x v="0"/>
    <x v="1"/>
    <x v="0"/>
    <s v="Y"/>
    <s v="202207"/>
    <n v="319094"/>
    <n v="5319306.6100000003"/>
    <n v="2632534.44"/>
    <n v="0.66894025880962504"/>
    <n v="0.33105974119037501"/>
    <n v="7951841.0499999998"/>
    <n v="4.0934218574116103E-2"/>
    <n v="33.78"/>
    <n v="13061"/>
    <n v="278166.46000000002"/>
    <n v="137665.07999999999"/>
    <n v="2619.6"/>
    <d v="2022-06-20T20:29:11"/>
    <n v="280786.06"/>
  </r>
  <r>
    <x v="67"/>
    <x v="0"/>
    <s v="93"/>
    <x v="2"/>
    <x v="1"/>
    <x v="0"/>
    <s v="Y"/>
    <s v="202207"/>
    <n v="229014"/>
    <n v="5319306.6100000003"/>
    <n v="2632534.44"/>
    <n v="0.66894025880962504"/>
    <n v="0.33105974119037501"/>
    <n v="7951841.0499999998"/>
    <n v="9.5261405991882597E-2"/>
    <n v="10.98"/>
    <n v="21816"/>
    <n v="151024.07"/>
    <n v="74742.080000000002"/>
    <n v="1592.23"/>
    <d v="2022-06-20T20:29:11"/>
    <n v="152616.30000000002"/>
  </r>
  <r>
    <x v="67"/>
    <x v="0"/>
    <s v="95"/>
    <x v="3"/>
    <x v="1"/>
    <x v="0"/>
    <s v="Y"/>
    <s v="202207"/>
    <n v="46260"/>
    <n v="5319306.6100000003"/>
    <n v="2632534.44"/>
    <n v="0.66894025880962504"/>
    <n v="0.33105974119037501"/>
    <n v="7951841.0499999998"/>
    <n v="4.0928644492643801E-2"/>
    <n v="33.78"/>
    <n v="1893"/>
    <n v="40316.14"/>
    <n v="19952.53"/>
    <n v="511.14"/>
    <d v="2022-06-20T20:29:11"/>
    <n v="40827.279999999999"/>
  </r>
  <r>
    <x v="67"/>
    <x v="0"/>
    <s v="9F"/>
    <x v="3"/>
    <x v="2"/>
    <x v="0"/>
    <s v="Y"/>
    <s v="202207"/>
    <n v="18009"/>
    <n v="5319306.6100000003"/>
    <n v="2632534.44"/>
    <n v="0.66894025880962504"/>
    <n v="0.33105974119037501"/>
    <n v="7951841.0499999998"/>
    <n v="4.0928644492643801E-2"/>
    <n v="135.6"/>
    <n v="737"/>
    <n v="62840.9"/>
    <n v="31100.07"/>
    <n v="170.53"/>
    <d v="2022-06-20T20:29:11"/>
    <n v="63011.43"/>
  </r>
  <r>
    <x v="67"/>
    <x v="0"/>
    <s v="9H"/>
    <x v="4"/>
    <x v="2"/>
    <x v="0"/>
    <s v="N"/>
    <s v="202207"/>
    <n v="16082"/>
    <n v="5319306.6100000003"/>
    <n v="2632534.44"/>
    <n v="0.66894025880962504"/>
    <n v="0.33105974119037501"/>
    <n v="7951841.0499999998"/>
    <m/>
    <n v="30.27"/>
    <m/>
    <n v="0"/>
    <n v="0"/>
    <n v="0"/>
    <d v="2022-06-20T20:29:11"/>
    <n v="0"/>
  </r>
  <r>
    <x v="67"/>
    <x v="0"/>
    <s v="K2"/>
    <x v="0"/>
    <x v="0"/>
    <x v="0"/>
    <s v="Y"/>
    <s v="202207"/>
    <n v="15520"/>
    <n v="5319306.6100000003"/>
    <n v="2632534.44"/>
    <n v="0.66894025880962504"/>
    <n v="0.33105974119037501"/>
    <n v="7951841.0499999998"/>
    <n v="4.0934218574116103E-2"/>
    <n v="90.79"/>
    <n v="635"/>
    <n v="36251.58"/>
    <n v="17940.97"/>
    <n v="114.17"/>
    <d v="2022-06-20T20:29:11"/>
    <n v="36365.75"/>
  </r>
  <r>
    <x v="67"/>
    <x v="0"/>
    <s v="KW"/>
    <x v="1"/>
    <x v="0"/>
    <x v="0"/>
    <s v="Y"/>
    <s v="202207"/>
    <n v="7092"/>
    <n v="5319306.6100000003"/>
    <n v="2632534.44"/>
    <n v="0.66894025880962504"/>
    <n v="0.33105974119037501"/>
    <n v="7951841.0499999998"/>
    <n v="4.3092277813548602E-2"/>
    <n v="90.77"/>
    <n v="305"/>
    <n v="17408.34"/>
    <n v="8615.42"/>
    <n v="-57.08"/>
    <d v="2022-06-20T20:29:11"/>
    <n v="17351.259999999998"/>
  </r>
  <r>
    <x v="68"/>
    <x v="1"/>
    <s v="31"/>
    <x v="3"/>
    <x v="1"/>
    <x v="1"/>
    <s v="Y"/>
    <s v="202207"/>
    <n v="5786"/>
    <n v="93300.96"/>
    <n v="8467.4500000000007"/>
    <n v="0.916796872428291"/>
    <n v="8.3203127571709098E-2"/>
    <n v="101768.41"/>
    <n v="6.7386218953834898E-3"/>
    <n v="4.97"/>
    <n v="38"/>
    <n v="163.19"/>
    <n v="14.81"/>
    <n v="4.3"/>
    <d v="2022-06-20T20:29:11"/>
    <n v="167.49"/>
  </r>
  <r>
    <x v="68"/>
    <x v="1"/>
    <s v="33"/>
    <x v="3"/>
    <x v="2"/>
    <x v="1"/>
    <s v="Y"/>
    <s v="202207"/>
    <n v="3351"/>
    <n v="93300.96"/>
    <n v="8467.4500000000007"/>
    <n v="0.916796872428291"/>
    <n v="8.3203127571709098E-2"/>
    <n v="101768.41"/>
    <n v="6.7386218953834802E-3"/>
    <n v="57.63"/>
    <n v="22"/>
    <n v="1092.6300000000001"/>
    <n v="99.16"/>
    <n v="0"/>
    <d v="2022-06-20T20:29:11"/>
    <n v="1092.6300000000001"/>
  </r>
  <r>
    <x v="68"/>
    <x v="1"/>
    <s v="34"/>
    <x v="0"/>
    <x v="2"/>
    <x v="1"/>
    <s v="Y"/>
    <s v="202207"/>
    <n v="4456"/>
    <n v="93300.96"/>
    <n v="8467.4500000000007"/>
    <n v="0.916796872428291"/>
    <n v="8.3203127571709098E-2"/>
    <n v="101768.41"/>
    <n v="6.7386218953834898E-3"/>
    <n v="57.63"/>
    <n v="30"/>
    <n v="1489.95"/>
    <n v="135.22"/>
    <n v="49.67"/>
    <d v="2022-06-20T20:29:11"/>
    <n v="1539.6200000000001"/>
  </r>
  <r>
    <x v="68"/>
    <x v="1"/>
    <s v="36"/>
    <x v="4"/>
    <x v="1"/>
    <x v="1"/>
    <s v="Y"/>
    <s v="202207"/>
    <n v="65966"/>
    <n v="93300.96"/>
    <n v="8467.4500000000007"/>
    <n v="0.916796872428291"/>
    <n v="8.3203127571709098E-2"/>
    <n v="101768.41"/>
    <n v="6.7386218953834802E-3"/>
    <n v="4.97"/>
    <n v="444"/>
    <n v="1906.75"/>
    <n v="173.05"/>
    <n v="17.18"/>
    <d v="2022-06-20T20:29:11"/>
    <n v="1923.93"/>
  </r>
  <r>
    <x v="68"/>
    <x v="1"/>
    <s v="37"/>
    <x v="5"/>
    <x v="1"/>
    <x v="1"/>
    <s v="Y"/>
    <s v="202207"/>
    <n v="95370"/>
    <n v="93300.96"/>
    <n v="8467.4500000000007"/>
    <n v="0.916796872428291"/>
    <n v="8.3203127571709098E-2"/>
    <n v="101768.41"/>
    <n v="6.7386218953834898E-3"/>
    <n v="4.97"/>
    <n v="642"/>
    <n v="2757.06"/>
    <n v="250.21"/>
    <n v="25.76"/>
    <d v="2022-06-20T20:29:11"/>
    <n v="2782.82"/>
  </r>
  <r>
    <x v="68"/>
    <x v="1"/>
    <s v="K3"/>
    <x v="0"/>
    <x v="0"/>
    <x v="1"/>
    <s v="Y"/>
    <s v="202207"/>
    <n v="1446"/>
    <n v="93300.96"/>
    <n v="8467.4500000000007"/>
    <n v="0.916796872428291"/>
    <n v="8.3203127571709098E-2"/>
    <n v="101768.41"/>
    <n v="6.7386218953834898E-3"/>
    <n v="27.46"/>
    <n v="9"/>
    <n v="212.98"/>
    <n v="19.329999999999998"/>
    <n v="0"/>
    <d v="2022-06-20T20:29:11"/>
    <n v="212.98"/>
  </r>
  <r>
    <x v="68"/>
    <x v="1"/>
    <s v="KF"/>
    <x v="4"/>
    <x v="0"/>
    <x v="1"/>
    <s v="Y"/>
    <s v="202207"/>
    <n v="3589"/>
    <n v="93300.96"/>
    <n v="8467.4500000000007"/>
    <n v="0.916796872428291"/>
    <n v="8.3203127571709098E-2"/>
    <n v="101768.41"/>
    <n v="6.7386218953834898E-3"/>
    <n v="27.46"/>
    <n v="24"/>
    <n v="567.95000000000005"/>
    <n v="51.54"/>
    <n v="0"/>
    <d v="2022-06-20T20:29:11"/>
    <n v="567.95000000000005"/>
  </r>
  <r>
    <x v="69"/>
    <x v="17"/>
    <s v="40"/>
    <x v="4"/>
    <x v="1"/>
    <x v="7"/>
    <s v="Y"/>
    <s v="202207"/>
    <n v="175772"/>
    <n v="19964101.82"/>
    <n v="11342260.810000001"/>
    <n v="0.63770109788701401"/>
    <n v="0.36229890211298599"/>
    <n v="31306362.629999999"/>
    <n v="0.46031021769182201"/>
    <n v="12.15"/>
    <n v="80909"/>
    <n v="590842.37"/>
    <n v="335676.93"/>
    <n v="6404.33"/>
    <d v="2022-06-20T20:29:11"/>
    <n v="597246.69999999995"/>
  </r>
  <r>
    <x v="69"/>
    <x v="17"/>
    <s v="42"/>
    <x v="14"/>
    <x v="1"/>
    <x v="7"/>
    <s v="Y"/>
    <s v="202207"/>
    <n v="165456"/>
    <n v="19964101.82"/>
    <n v="11342260.810000001"/>
    <n v="0.63770109788701401"/>
    <n v="0.36229890211298599"/>
    <n v="31306362.629999999"/>
    <n v="0.46031021769182201"/>
    <n v="12.15"/>
    <n v="76161"/>
    <n v="556169.85"/>
    <n v="315978.32"/>
    <n v="5389.29"/>
    <d v="2022-06-20T20:29:11"/>
    <n v="561559.14"/>
  </r>
  <r>
    <x v="69"/>
    <x v="17"/>
    <s v="43"/>
    <x v="1"/>
    <x v="1"/>
    <x v="7"/>
    <s v="Y"/>
    <s v="202207"/>
    <n v="37309"/>
    <n v="19964101.82"/>
    <n v="11342260.810000001"/>
    <n v="0.63770109788701401"/>
    <n v="0.36229890211298599"/>
    <n v="31306362.629999999"/>
    <n v="0.46031021769182201"/>
    <n v="12.15"/>
    <n v="17173"/>
    <n v="125406.77"/>
    <n v="71247.7"/>
    <n v="1591.96"/>
    <d v="2022-06-20T20:29:11"/>
    <n v="126998.73000000001"/>
  </r>
  <r>
    <x v="69"/>
    <x v="17"/>
    <s v="44"/>
    <x v="0"/>
    <x v="1"/>
    <x v="7"/>
    <s v="Y"/>
    <s v="202207"/>
    <n v="15984"/>
    <n v="19964101.82"/>
    <n v="11342260.810000001"/>
    <n v="0.63770109788701401"/>
    <n v="0.36229890211298599"/>
    <n v="31306362.629999999"/>
    <n v="0.48429282723096201"/>
    <n v="11.3"/>
    <n v="7740"/>
    <n v="52567.57"/>
    <n v="29865.360000000001"/>
    <n v="645.20000000000005"/>
    <d v="2022-06-20T20:29:11"/>
    <n v="53212.77"/>
  </r>
  <r>
    <x v="69"/>
    <x v="17"/>
    <s v="45"/>
    <x v="0"/>
    <x v="2"/>
    <x v="7"/>
    <s v="Y"/>
    <s v="202207"/>
    <n v="4965"/>
    <n v="19964101.82"/>
    <n v="11342260.810000001"/>
    <n v="0.63770109788701401"/>
    <n v="0.36229890211298599"/>
    <n v="31306362.629999999"/>
    <n v="0.48429282723096201"/>
    <n v="49.27"/>
    <n v="2404"/>
    <n v="71000.600000000006"/>
    <n v="40337.769999999997"/>
    <n v="-147.69"/>
    <d v="2022-06-20T20:29:11"/>
    <n v="70852.91"/>
  </r>
  <r>
    <x v="69"/>
    <x v="17"/>
    <s v="46"/>
    <x v="3"/>
    <x v="2"/>
    <x v="7"/>
    <s v="Y"/>
    <s v="202207"/>
    <n v="3119"/>
    <n v="19964101.82"/>
    <n v="11342260.810000001"/>
    <n v="0.63770109788701401"/>
    <n v="0.36229890211298599"/>
    <n v="31306362.629999999"/>
    <n v="0.46031021769182201"/>
    <n v="50"/>
    <n v="1435"/>
    <n v="43009.75"/>
    <n v="24435.25"/>
    <n v="-239.77"/>
    <d v="2022-06-20T20:29:11"/>
    <n v="42769.98"/>
  </r>
  <r>
    <x v="69"/>
    <x v="17"/>
    <s v="47"/>
    <x v="4"/>
    <x v="2"/>
    <x v="7"/>
    <s v="Y"/>
    <s v="202207"/>
    <n v="16736"/>
    <n v="19964101.82"/>
    <n v="11342260.810000001"/>
    <n v="0.63770109788701401"/>
    <n v="0.36229890211298599"/>
    <n v="31306362.629999999"/>
    <n v="0.46031021769182201"/>
    <n v="50"/>
    <n v="7703"/>
    <n v="230873.94"/>
    <n v="131167.06"/>
    <n v="59.94"/>
    <d v="2022-06-20T20:29:11"/>
    <n v="230933.88"/>
  </r>
  <r>
    <x v="69"/>
    <x v="17"/>
    <s v="KA"/>
    <x v="14"/>
    <x v="0"/>
    <x v="7"/>
    <s v="Y"/>
    <s v="202207"/>
    <n v="7807"/>
    <n v="19964101.82"/>
    <n v="11342260.810000001"/>
    <n v="0.63770109788701401"/>
    <n v="0.36229890211298599"/>
    <n v="31306362.629999999"/>
    <n v="0.46031021769182201"/>
    <n v="51.02"/>
    <n v="3593"/>
    <n v="109886.08"/>
    <n v="62429.89"/>
    <n v="519.91"/>
    <d v="2022-06-20T20:29:11"/>
    <n v="110405.99"/>
  </r>
  <r>
    <x v="69"/>
    <x v="17"/>
    <s v="KE"/>
    <x v="4"/>
    <x v="0"/>
    <x v="7"/>
    <s v="Y"/>
    <s v="202207"/>
    <n v="7085"/>
    <n v="19964101.82"/>
    <n v="11342260.810000001"/>
    <n v="0.63770109788701401"/>
    <n v="0.36229890211298599"/>
    <n v="31306362.629999999"/>
    <n v="0.46031021769182201"/>
    <n v="51.02"/>
    <n v="3261"/>
    <n v="99732.4"/>
    <n v="56661.25"/>
    <n v="244.67"/>
    <d v="2022-06-20T20:29:11"/>
    <n v="99977.069999999992"/>
  </r>
  <r>
    <x v="70"/>
    <x v="0"/>
    <s v="90"/>
    <x v="0"/>
    <x v="1"/>
    <x v="0"/>
    <s v="Y"/>
    <s v="202207"/>
    <n v="319094"/>
    <n v="666353.16"/>
    <n v="520151.05"/>
    <n v="0.56161044721451103"/>
    <n v="0.43838955278548902"/>
    <n v="1186504.21"/>
    <n v="6.1078462667772896E-3"/>
    <n v="33.78"/>
    <n v="1948"/>
    <n v="34830.94"/>
    <n v="27188.81"/>
    <n v="339.72"/>
    <d v="2022-06-20T20:29:11"/>
    <n v="35170.660000000003"/>
  </r>
  <r>
    <x v="70"/>
    <x v="0"/>
    <s v="93"/>
    <x v="2"/>
    <x v="1"/>
    <x v="0"/>
    <s v="N"/>
    <s v="202207"/>
    <n v="229014"/>
    <n v="666353.16"/>
    <n v="520151.05"/>
    <n v="0.56161044721451103"/>
    <n v="0.43838955278548902"/>
    <n v="1186504.21"/>
    <m/>
    <n v="10.98"/>
    <m/>
    <n v="0"/>
    <n v="0"/>
    <n v="0"/>
    <d v="2022-06-20T20:29:11"/>
    <n v="0"/>
  </r>
  <r>
    <x v="70"/>
    <x v="0"/>
    <s v="95"/>
    <x v="3"/>
    <x v="1"/>
    <x v="0"/>
    <s v="Y"/>
    <s v="202207"/>
    <n v="46260"/>
    <n v="666353.16"/>
    <n v="520151.05"/>
    <n v="0.56161044721451103"/>
    <n v="0.43838955278548902"/>
    <n v="1186504.21"/>
    <n v="6.1070145510661597E-3"/>
    <n v="33.78"/>
    <n v="282"/>
    <n v="5042.26"/>
    <n v="3935.96"/>
    <n v="53.64"/>
    <d v="2022-06-20T20:29:11"/>
    <n v="5095.9000000000005"/>
  </r>
  <r>
    <x v="70"/>
    <x v="0"/>
    <s v="9F"/>
    <x v="3"/>
    <x v="2"/>
    <x v="0"/>
    <s v="Y"/>
    <s v="202207"/>
    <n v="18009"/>
    <n v="666353.16"/>
    <n v="520151.05"/>
    <n v="0.56161044721451103"/>
    <n v="0.43838955278548902"/>
    <n v="1186504.21"/>
    <n v="6.1070145510661597E-3"/>
    <n v="135.6"/>
    <n v="109"/>
    <n v="7802.78"/>
    <n v="6090.8"/>
    <n v="-143.16"/>
    <d v="2022-06-20T20:29:11"/>
    <n v="7659.62"/>
  </r>
  <r>
    <x v="70"/>
    <x v="0"/>
    <s v="9H"/>
    <x v="4"/>
    <x v="2"/>
    <x v="0"/>
    <s v="N"/>
    <s v="202207"/>
    <n v="16082"/>
    <n v="666353.16"/>
    <n v="520151.05"/>
    <n v="0.56161044721451103"/>
    <n v="0.43838955278548902"/>
    <n v="1186504.21"/>
    <m/>
    <n v="30.27"/>
    <m/>
    <n v="0"/>
    <n v="0"/>
    <n v="0"/>
    <d v="2022-06-20T20:29:11"/>
    <n v="0"/>
  </r>
  <r>
    <x v="70"/>
    <x v="0"/>
    <s v="K2"/>
    <x v="0"/>
    <x v="0"/>
    <x v="0"/>
    <s v="Y"/>
    <s v="202207"/>
    <n v="15520"/>
    <n v="666353.16"/>
    <n v="520151.05"/>
    <n v="0.56161044721451103"/>
    <n v="0.43838955278548902"/>
    <n v="1186504.21"/>
    <n v="6.1078462667772896E-3"/>
    <n v="90.79"/>
    <n v="94"/>
    <n v="4505.3500000000004"/>
    <n v="3516.85"/>
    <n v="0"/>
    <d v="2022-06-20T20:29:11"/>
    <n v="4505.3500000000004"/>
  </r>
  <r>
    <x v="70"/>
    <x v="0"/>
    <s v="KW"/>
    <x v="1"/>
    <x v="0"/>
    <x v="0"/>
    <s v="Y"/>
    <s v="202207"/>
    <n v="7092"/>
    <n v="666353.16"/>
    <n v="520151.05"/>
    <n v="0.56161044721451103"/>
    <n v="0.43838955278548902"/>
    <n v="1186504.21"/>
    <n v="6.4298530016850602E-3"/>
    <n v="90.77"/>
    <n v="45"/>
    <n v="2156.34"/>
    <n v="1683.23"/>
    <n v="0"/>
    <d v="2022-06-20T20:29:11"/>
    <n v="2156.34"/>
  </r>
  <r>
    <x v="71"/>
    <x v="0"/>
    <s v="90"/>
    <x v="0"/>
    <x v="1"/>
    <x v="0"/>
    <s v="Y"/>
    <s v="202207"/>
    <n v="319094"/>
    <n v="32942477.73"/>
    <n v="18392353.199999999"/>
    <n v="0.64171785770406597"/>
    <n v="0.35828214229593403"/>
    <n v="51334830.93"/>
    <n v="0.26425970747414701"/>
    <n v="33.78"/>
    <n v="84323"/>
    <n v="1722785.38"/>
    <n v="961860.78"/>
    <n v="16201.59"/>
    <d v="2022-06-20T20:29:11"/>
    <n v="1738986.97"/>
  </r>
  <r>
    <x v="71"/>
    <x v="0"/>
    <s v="93"/>
    <x v="2"/>
    <x v="1"/>
    <x v="0"/>
    <s v="N"/>
    <s v="202207"/>
    <n v="229014"/>
    <n v="32942477.73"/>
    <n v="18392353.199999999"/>
    <n v="0.64171785770406597"/>
    <n v="0.35828214229593403"/>
    <n v="51334830.93"/>
    <m/>
    <n v="10.98"/>
    <m/>
    <n v="0"/>
    <n v="0"/>
    <n v="0"/>
    <d v="2022-06-20T20:29:11"/>
    <n v="0"/>
  </r>
  <r>
    <x v="71"/>
    <x v="0"/>
    <s v="95"/>
    <x v="3"/>
    <x v="1"/>
    <x v="0"/>
    <s v="Y"/>
    <s v="202207"/>
    <n v="46260"/>
    <n v="32942477.73"/>
    <n v="18392353.199999999"/>
    <n v="0.64171785770406597"/>
    <n v="0.35828214229593403"/>
    <n v="51334830.93"/>
    <n v="0.264223722784794"/>
    <n v="33.78"/>
    <n v="12222"/>
    <n v="249705.1"/>
    <n v="139414.66"/>
    <n v="3105.46"/>
    <d v="2022-06-20T20:29:11"/>
    <n v="252810.56"/>
  </r>
  <r>
    <x v="71"/>
    <x v="0"/>
    <s v="9F"/>
    <x v="3"/>
    <x v="2"/>
    <x v="0"/>
    <s v="Y"/>
    <s v="202207"/>
    <n v="18009"/>
    <n v="32942477.73"/>
    <n v="18392353.199999999"/>
    <n v="0.64171785770406597"/>
    <n v="0.35828214229593403"/>
    <n v="51334830.93"/>
    <n v="0.264223722784794"/>
    <n v="135.6"/>
    <n v="4758"/>
    <n v="389185.01"/>
    <n v="217288.7"/>
    <n v="408.99"/>
    <d v="2022-06-20T20:29:11"/>
    <n v="389594"/>
  </r>
  <r>
    <x v="71"/>
    <x v="0"/>
    <s v="9H"/>
    <x v="4"/>
    <x v="2"/>
    <x v="0"/>
    <s v="N"/>
    <s v="202207"/>
    <n v="16082"/>
    <n v="32942477.73"/>
    <n v="18392353.199999999"/>
    <n v="0.64171785770406597"/>
    <n v="0.35828214229593403"/>
    <n v="51334830.93"/>
    <m/>
    <n v="30.27"/>
    <m/>
    <n v="0"/>
    <n v="0"/>
    <n v="0"/>
    <d v="2022-06-20T20:29:11"/>
    <n v="0"/>
  </r>
  <r>
    <x v="71"/>
    <x v="0"/>
    <s v="K2"/>
    <x v="0"/>
    <x v="0"/>
    <x v="0"/>
    <s v="Y"/>
    <s v="202207"/>
    <n v="15520"/>
    <n v="32942477.73"/>
    <n v="18392353.199999999"/>
    <n v="0.64171785770406597"/>
    <n v="0.35828214229593403"/>
    <n v="51334830.93"/>
    <n v="0.26425970747414701"/>
    <n v="90.79"/>
    <n v="4101"/>
    <n v="224594.83"/>
    <n v="125395.17"/>
    <n v="766.75"/>
    <d v="2022-06-20T20:29:11"/>
    <n v="225361.58"/>
  </r>
  <r>
    <x v="71"/>
    <x v="0"/>
    <s v="KW"/>
    <x v="1"/>
    <x v="0"/>
    <x v="0"/>
    <s v="Y"/>
    <s v="202207"/>
    <n v="7092"/>
    <n v="32942477.73"/>
    <n v="18392353.199999999"/>
    <n v="0.64171785770406597"/>
    <n v="0.35828214229593403"/>
    <n v="51334830.93"/>
    <n v="0.27819152596707197"/>
    <n v="90.77"/>
    <n v="1972"/>
    <n v="107974.51"/>
    <n v="60284.03"/>
    <n v="54.75"/>
    <d v="2022-06-20T20:29:11"/>
    <n v="108029.26"/>
  </r>
  <r>
    <x v="72"/>
    <x v="0"/>
    <s v="90"/>
    <x v="0"/>
    <x v="1"/>
    <x v="0"/>
    <s v="N"/>
    <s v="202207"/>
    <n v="319094"/>
    <n v="24189.14"/>
    <n v="2055.42"/>
    <n v="0.92168205525259295"/>
    <n v="7.8317944747406706E-2"/>
    <n v="26244.560000000001"/>
    <m/>
    <n v="33.78"/>
    <m/>
    <n v="0"/>
    <n v="0"/>
    <n v="0"/>
    <d v="2022-06-20T20:29:11"/>
    <n v="0"/>
  </r>
  <r>
    <x v="72"/>
    <x v="0"/>
    <s v="93"/>
    <x v="2"/>
    <x v="1"/>
    <x v="0"/>
    <s v="Y"/>
    <s v="202207"/>
    <n v="229014"/>
    <n v="24189.14"/>
    <n v="2055.42"/>
    <n v="0.92168205525259295"/>
    <n v="7.8317944747406706E-2"/>
    <n v="26244.560000000001"/>
    <n v="3.1440438377956797E-4"/>
    <n v="10.98"/>
    <n v="72"/>
    <n v="686.75"/>
    <n v="58.35"/>
    <n v="0"/>
    <d v="2022-06-20T20:29:11"/>
    <n v="686.75"/>
  </r>
  <r>
    <x v="72"/>
    <x v="0"/>
    <s v="95"/>
    <x v="3"/>
    <x v="1"/>
    <x v="0"/>
    <s v="N"/>
    <s v="202207"/>
    <n v="46260"/>
    <n v="24189.14"/>
    <n v="2055.42"/>
    <n v="0.92168205525259295"/>
    <n v="7.8317944747406706E-2"/>
    <n v="26244.560000000001"/>
    <m/>
    <n v="33.78"/>
    <m/>
    <n v="0"/>
    <n v="0"/>
    <n v="0"/>
    <d v="2022-06-20T20:29:11"/>
    <n v="0"/>
  </r>
  <r>
    <x v="72"/>
    <x v="0"/>
    <s v="9F"/>
    <x v="3"/>
    <x v="2"/>
    <x v="0"/>
    <s v="N"/>
    <s v="202207"/>
    <n v="18009"/>
    <n v="24189.14"/>
    <n v="2055.42"/>
    <n v="0.92168205525259295"/>
    <n v="7.8317944747406706E-2"/>
    <n v="26244.560000000001"/>
    <m/>
    <n v="135.6"/>
    <m/>
    <n v="0"/>
    <n v="0"/>
    <n v="0"/>
    <d v="2022-06-20T20:29:11"/>
    <n v="0"/>
  </r>
  <r>
    <x v="72"/>
    <x v="0"/>
    <s v="9H"/>
    <x v="4"/>
    <x v="2"/>
    <x v="0"/>
    <s v="N"/>
    <s v="202207"/>
    <n v="16082"/>
    <n v="24189.14"/>
    <n v="2055.42"/>
    <n v="0.92168205525259295"/>
    <n v="7.8317944747406706E-2"/>
    <n v="26244.560000000001"/>
    <m/>
    <n v="30.27"/>
    <m/>
    <n v="0"/>
    <n v="0"/>
    <n v="0"/>
    <d v="2022-06-20T20:29:11"/>
    <n v="0"/>
  </r>
  <r>
    <x v="72"/>
    <x v="0"/>
    <s v="K2"/>
    <x v="0"/>
    <x v="0"/>
    <x v="0"/>
    <s v="N"/>
    <s v="202207"/>
    <n v="15520"/>
    <n v="24189.14"/>
    <n v="2055.42"/>
    <n v="0.92168205525259295"/>
    <n v="7.8317944747406706E-2"/>
    <n v="26244.560000000001"/>
    <m/>
    <n v="90.79"/>
    <m/>
    <n v="0"/>
    <n v="0"/>
    <n v="0"/>
    <d v="2022-06-20T20:29:11"/>
    <n v="0"/>
  </r>
  <r>
    <x v="72"/>
    <x v="0"/>
    <s v="KW"/>
    <x v="1"/>
    <x v="0"/>
    <x v="0"/>
    <s v="Y"/>
    <s v="202207"/>
    <n v="7092"/>
    <n v="24189.14"/>
    <n v="2055.42"/>
    <n v="0.92168205525259295"/>
    <n v="7.8317944747406706E-2"/>
    <n v="26244.560000000001"/>
    <n v="1.4222340002814101E-4"/>
    <n v="90.77"/>
    <n v="1"/>
    <n v="78.64"/>
    <n v="6.68"/>
    <n v="0"/>
    <d v="2022-06-20T20:29:11"/>
    <n v="78.64"/>
  </r>
  <r>
    <x v="73"/>
    <x v="0"/>
    <s v="90"/>
    <x v="0"/>
    <x v="1"/>
    <x v="0"/>
    <s v="Y"/>
    <s v="202207"/>
    <n v="319094"/>
    <n v="1239981.28"/>
    <n v="227941.67"/>
    <n v="0.84471823265655699"/>
    <n v="0.15528176734344301"/>
    <n v="1467922.95"/>
    <n v="7.5565241442120202E-3"/>
    <n v="33.78"/>
    <n v="2411"/>
    <n v="64841.06"/>
    <n v="11919.52"/>
    <n v="564.78"/>
    <d v="2022-06-20T20:29:11"/>
    <n v="65405.84"/>
  </r>
  <r>
    <x v="73"/>
    <x v="0"/>
    <s v="93"/>
    <x v="2"/>
    <x v="1"/>
    <x v="0"/>
    <s v="N"/>
    <s v="202207"/>
    <n v="229014"/>
    <n v="1239981.28"/>
    <n v="227941.67"/>
    <n v="0.84471823265655699"/>
    <n v="0.15528176734344301"/>
    <n v="1467922.95"/>
    <m/>
    <n v="10.98"/>
    <m/>
    <n v="0"/>
    <n v="0"/>
    <n v="0"/>
    <d v="2022-06-20T20:29:11"/>
    <n v="0"/>
  </r>
  <r>
    <x v="73"/>
    <x v="0"/>
    <s v="95"/>
    <x v="3"/>
    <x v="1"/>
    <x v="0"/>
    <s v="Y"/>
    <s v="202207"/>
    <n v="46260"/>
    <n v="1239981.28"/>
    <n v="227941.67"/>
    <n v="0.84471823265655699"/>
    <n v="0.15528176734344301"/>
    <n v="1467922.95"/>
    <n v="7.5554951595949004E-3"/>
    <n v="33.78"/>
    <n v="349"/>
    <n v="9385.9500000000007"/>
    <n v="1725.39"/>
    <n v="107.57"/>
    <d v="2022-06-20T20:29:11"/>
    <n v="9493.52"/>
  </r>
  <r>
    <x v="73"/>
    <x v="0"/>
    <s v="9F"/>
    <x v="3"/>
    <x v="2"/>
    <x v="0"/>
    <s v="Y"/>
    <s v="202207"/>
    <n v="18009"/>
    <n v="1239981.28"/>
    <n v="227941.67"/>
    <n v="0.84471823265655699"/>
    <n v="0.15528176734344301"/>
    <n v="1467922.95"/>
    <n v="7.55549515959489E-3"/>
    <n v="135.6"/>
    <n v="136"/>
    <n v="14643.28"/>
    <n v="2691.83"/>
    <n v="107.67"/>
    <d v="2022-06-20T20:29:11"/>
    <n v="14750.95"/>
  </r>
  <r>
    <x v="73"/>
    <x v="0"/>
    <s v="9H"/>
    <x v="4"/>
    <x v="2"/>
    <x v="0"/>
    <s v="N"/>
    <s v="202207"/>
    <n v="16082"/>
    <n v="1239981.28"/>
    <n v="227941.67"/>
    <n v="0.84471823265655699"/>
    <n v="0.15528176734344301"/>
    <n v="1467922.95"/>
    <m/>
    <n v="30.27"/>
    <m/>
    <n v="0"/>
    <n v="0"/>
    <n v="0"/>
    <d v="2022-06-20T20:29:11"/>
    <n v="0"/>
  </r>
  <r>
    <x v="73"/>
    <x v="0"/>
    <s v="K2"/>
    <x v="0"/>
    <x v="0"/>
    <x v="0"/>
    <s v="Y"/>
    <s v="202207"/>
    <n v="15520"/>
    <n v="1239981.28"/>
    <n v="227941.67"/>
    <n v="0.84471823265655699"/>
    <n v="0.15528176734344301"/>
    <n v="1467922.95"/>
    <n v="7.5565241442120202E-3"/>
    <n v="90.79"/>
    <n v="117"/>
    <n v="8434.58"/>
    <n v="1550.5"/>
    <n v="0"/>
    <d v="2022-06-20T20:29:11"/>
    <n v="8434.58"/>
  </r>
  <r>
    <x v="73"/>
    <x v="0"/>
    <s v="KW"/>
    <x v="1"/>
    <x v="0"/>
    <x v="0"/>
    <s v="Y"/>
    <s v="202207"/>
    <n v="7092"/>
    <n v="1239981.28"/>
    <n v="227941.67"/>
    <n v="0.84471823265655699"/>
    <n v="0.15528176734344301"/>
    <n v="1467922.95"/>
    <n v="7.9549054329102597E-3"/>
    <n v="90.77"/>
    <n v="56"/>
    <n v="4036.18"/>
    <n v="741.96"/>
    <n v="0"/>
    <d v="2022-06-20T20:29:11"/>
    <n v="4036.18"/>
  </r>
  <r>
    <x v="74"/>
    <x v="0"/>
    <s v="90"/>
    <x v="0"/>
    <x v="1"/>
    <x v="0"/>
    <s v="Y"/>
    <s v="202207"/>
    <n v="319094"/>
    <n v="4827460.8099999996"/>
    <n v="1587376.12"/>
    <n v="0.75254614617304105"/>
    <n v="0.247453853826959"/>
    <n v="6414836.9299999997"/>
    <n v="3.3022080718015802E-2"/>
    <n v="33.78"/>
    <n v="10537"/>
    <n v="252459.15"/>
    <n v="83014.17"/>
    <n v="2395.9299999999998"/>
    <d v="2022-06-20T20:29:11"/>
    <n v="254855.08"/>
  </r>
  <r>
    <x v="74"/>
    <x v="0"/>
    <s v="93"/>
    <x v="2"/>
    <x v="1"/>
    <x v="0"/>
    <s v="Y"/>
    <s v="202207"/>
    <n v="229014"/>
    <n v="4827460.8099999996"/>
    <n v="1587376.12"/>
    <n v="0.75254614617304105"/>
    <n v="0.247453853826959"/>
    <n v="6414836.9299999997"/>
    <n v="7.6848415520133107E-2"/>
    <n v="10.98"/>
    <n v="17599"/>
    <n v="137058.14000000001"/>
    <n v="45067.75"/>
    <n v="1448.53"/>
    <d v="2022-06-20T20:29:11"/>
    <n v="138506.67000000001"/>
  </r>
  <r>
    <x v="74"/>
    <x v="0"/>
    <s v="95"/>
    <x v="3"/>
    <x v="1"/>
    <x v="0"/>
    <s v="Y"/>
    <s v="202207"/>
    <n v="46260"/>
    <n v="4827460.8099999996"/>
    <n v="1587376.12"/>
    <n v="0.75254614617304105"/>
    <n v="0.247453853826959"/>
    <n v="6414836.9299999997"/>
    <n v="3.30175840456787E-2"/>
    <n v="33.78"/>
    <n v="1527"/>
    <n v="36585.85"/>
    <n v="12030.24"/>
    <n v="431.28"/>
    <d v="2022-06-20T20:29:11"/>
    <n v="37017.129999999997"/>
  </r>
  <r>
    <x v="74"/>
    <x v="0"/>
    <s v="9F"/>
    <x v="3"/>
    <x v="2"/>
    <x v="0"/>
    <s v="Y"/>
    <s v="202207"/>
    <n v="18009"/>
    <n v="4827460.8099999996"/>
    <n v="1587376.12"/>
    <n v="0.75254614617304105"/>
    <n v="0.247453853826959"/>
    <n v="6414836.9299999997"/>
    <n v="3.30175840456787E-2"/>
    <n v="135.6"/>
    <n v="594"/>
    <n v="56977.99"/>
    <n v="18735.63"/>
    <n v="95.92"/>
    <d v="2022-06-20T20:29:11"/>
    <n v="57073.909999999996"/>
  </r>
  <r>
    <x v="74"/>
    <x v="0"/>
    <s v="9H"/>
    <x v="4"/>
    <x v="2"/>
    <x v="0"/>
    <s v="N"/>
    <s v="202207"/>
    <n v="16082"/>
    <n v="4827460.8099999996"/>
    <n v="1587376.12"/>
    <n v="0.75254614617304105"/>
    <n v="0.247453853826959"/>
    <n v="6414836.9299999997"/>
    <m/>
    <n v="30.27"/>
    <m/>
    <n v="0"/>
    <n v="0"/>
    <n v="0"/>
    <d v="2022-06-20T20:29:11"/>
    <n v="0"/>
  </r>
  <r>
    <x v="74"/>
    <x v="0"/>
    <s v="K2"/>
    <x v="0"/>
    <x v="0"/>
    <x v="0"/>
    <s v="Y"/>
    <s v="202207"/>
    <n v="15520"/>
    <n v="4827460.8099999996"/>
    <n v="1587376.12"/>
    <n v="0.75254614617304105"/>
    <n v="0.247453853826959"/>
    <n v="6414836.9299999997"/>
    <n v="3.3022080718015802E-2"/>
    <n v="90.79"/>
    <n v="512"/>
    <n v="32882.81"/>
    <n v="10812.6"/>
    <n v="64.22"/>
    <d v="2022-06-20T20:29:11"/>
    <n v="32947.03"/>
  </r>
  <r>
    <x v="74"/>
    <x v="0"/>
    <s v="KW"/>
    <x v="1"/>
    <x v="0"/>
    <x v="0"/>
    <s v="Y"/>
    <s v="202207"/>
    <n v="7092"/>
    <n v="4827460.8099999996"/>
    <n v="1587376.12"/>
    <n v="0.75254614617304105"/>
    <n v="0.247453853826959"/>
    <n v="6414836.9299999997"/>
    <n v="3.4763010650995199E-2"/>
    <n v="90.77"/>
    <n v="246"/>
    <n v="15795.68"/>
    <n v="5193.97"/>
    <n v="-64.209999999999994"/>
    <d v="2022-06-20T20:29:11"/>
    <n v="15731.470000000001"/>
  </r>
  <r>
    <x v="75"/>
    <x v="0"/>
    <s v="90"/>
    <x v="0"/>
    <x v="1"/>
    <x v="0"/>
    <s v="Y"/>
    <s v="202207"/>
    <n v="319094"/>
    <n v="251106.29"/>
    <n v="96336.21"/>
    <n v="0.72272761679990205"/>
    <n v="0.277272383200098"/>
    <n v="347442.5"/>
    <n v="1.78855275746958E-3"/>
    <n v="33.78"/>
    <n v="570"/>
    <n v="13115.67"/>
    <n v="5031.79"/>
    <n v="138.06"/>
    <d v="2022-06-20T20:29:11"/>
    <n v="13253.73"/>
  </r>
  <r>
    <x v="75"/>
    <x v="0"/>
    <s v="93"/>
    <x v="2"/>
    <x v="1"/>
    <x v="0"/>
    <s v="N"/>
    <s v="202207"/>
    <n v="229014"/>
    <n v="251106.29"/>
    <n v="96336.21"/>
    <n v="0.72272761679990205"/>
    <n v="0.277272383200098"/>
    <n v="347442.5"/>
    <m/>
    <n v="10.98"/>
    <m/>
    <n v="0"/>
    <n v="0"/>
    <n v="0"/>
    <d v="2022-06-20T20:29:11"/>
    <n v="0"/>
  </r>
  <r>
    <x v="75"/>
    <x v="0"/>
    <s v="95"/>
    <x v="3"/>
    <x v="1"/>
    <x v="0"/>
    <s v="Y"/>
    <s v="202207"/>
    <n v="46260"/>
    <n v="251106.29"/>
    <n v="96336.21"/>
    <n v="0.72272761679990205"/>
    <n v="0.277272383200098"/>
    <n v="347442.5"/>
    <n v="1.78830920722886E-3"/>
    <n v="33.78"/>
    <n v="82"/>
    <n v="1886.82"/>
    <n v="723.87"/>
    <n v="23.01"/>
    <d v="2022-06-20T20:29:11"/>
    <n v="1909.83"/>
  </r>
  <r>
    <x v="75"/>
    <x v="0"/>
    <s v="9F"/>
    <x v="3"/>
    <x v="2"/>
    <x v="0"/>
    <s v="Y"/>
    <s v="202207"/>
    <n v="18009"/>
    <n v="251106.29"/>
    <n v="96336.21"/>
    <n v="0.72272761679990205"/>
    <n v="0.277272383200098"/>
    <n v="347442.5"/>
    <n v="1.78830920722886E-3"/>
    <n v="135.6"/>
    <n v="32"/>
    <n v="2947.9"/>
    <n v="1130.95"/>
    <n v="0"/>
    <d v="2022-06-20T20:29:11"/>
    <n v="2947.9"/>
  </r>
  <r>
    <x v="75"/>
    <x v="0"/>
    <s v="9H"/>
    <x v="4"/>
    <x v="2"/>
    <x v="0"/>
    <s v="N"/>
    <s v="202207"/>
    <n v="16082"/>
    <n v="251106.29"/>
    <n v="96336.21"/>
    <n v="0.72272761679990205"/>
    <n v="0.277272383200098"/>
    <n v="347442.5"/>
    <m/>
    <n v="30.27"/>
    <m/>
    <n v="0"/>
    <n v="0"/>
    <n v="0"/>
    <d v="2022-06-20T20:29:11"/>
    <n v="0"/>
  </r>
  <r>
    <x v="75"/>
    <x v="0"/>
    <s v="K2"/>
    <x v="0"/>
    <x v="0"/>
    <x v="0"/>
    <s v="Y"/>
    <s v="202207"/>
    <n v="15520"/>
    <n v="251106.29"/>
    <n v="96336.21"/>
    <n v="0.72272761679990205"/>
    <n v="0.277272383200098"/>
    <n v="347442.5"/>
    <n v="1.78855275746958E-3"/>
    <n v="90.79"/>
    <n v="27"/>
    <n v="1665.35"/>
    <n v="638.9"/>
    <n v="0"/>
    <d v="2022-06-20T20:29:11"/>
    <n v="1665.35"/>
  </r>
  <r>
    <x v="75"/>
    <x v="0"/>
    <s v="KW"/>
    <x v="1"/>
    <x v="0"/>
    <x v="0"/>
    <s v="Y"/>
    <s v="202207"/>
    <n v="7092"/>
    <n v="251106.29"/>
    <n v="96336.21"/>
    <n v="0.72272761679990205"/>
    <n v="0.277272383200098"/>
    <n v="347442.5"/>
    <n v="1.8828455750173501E-3"/>
    <n v="90.77"/>
    <n v="13"/>
    <n v="801.66"/>
    <n v="307.55"/>
    <n v="0"/>
    <d v="2022-06-20T20:29:11"/>
    <n v="801.66"/>
  </r>
  <r>
    <x v="76"/>
    <x v="0"/>
    <s v="90"/>
    <x v="0"/>
    <x v="1"/>
    <x v="0"/>
    <s v="Y"/>
    <s v="202207"/>
    <n v="319094"/>
    <n v="1151.8599999999999"/>
    <n v="224.81"/>
    <n v="0.83670015326839398"/>
    <n v="0.163299846731606"/>
    <n v="1376.67"/>
    <n v="7.0867752926762002E-6"/>
    <n v="33.78"/>
    <n v="2"/>
    <n v="53.28"/>
    <n v="10.4"/>
    <n v="0"/>
    <d v="2022-06-20T20:29:11"/>
    <n v="53.28"/>
  </r>
  <r>
    <x v="76"/>
    <x v="0"/>
    <s v="93"/>
    <x v="2"/>
    <x v="1"/>
    <x v="0"/>
    <s v="N"/>
    <s v="202207"/>
    <n v="229014"/>
    <n v="1151.8599999999999"/>
    <n v="224.81"/>
    <n v="0.83670015326839398"/>
    <n v="0.163299846731606"/>
    <n v="1376.67"/>
    <m/>
    <n v="10.98"/>
    <m/>
    <n v="0"/>
    <n v="0"/>
    <n v="0"/>
    <d v="2022-06-20T20:29:11"/>
    <n v="0"/>
  </r>
  <r>
    <x v="76"/>
    <x v="0"/>
    <s v="95"/>
    <x v="3"/>
    <x v="1"/>
    <x v="0"/>
    <s v="Y"/>
    <s v="202207"/>
    <n v="46260"/>
    <n v="1151.8599999999999"/>
    <n v="224.81"/>
    <n v="0.83670015326839398"/>
    <n v="0.163299846731606"/>
    <n v="1376.67"/>
    <n v="7.0858102745511997E-6"/>
    <n v="33.78"/>
    <n v="0"/>
    <n v="0"/>
    <n v="0"/>
    <n v="0"/>
    <d v="2022-06-20T20:29:11"/>
    <n v="0"/>
  </r>
  <r>
    <x v="76"/>
    <x v="0"/>
    <s v="9F"/>
    <x v="3"/>
    <x v="2"/>
    <x v="0"/>
    <s v="Y"/>
    <s v="202207"/>
    <n v="18009"/>
    <n v="1151.8599999999999"/>
    <n v="224.81"/>
    <n v="0.83670015326839398"/>
    <n v="0.163299846731606"/>
    <n v="1376.67"/>
    <n v="7.0858102745511997E-6"/>
    <n v="135.6"/>
    <n v="0"/>
    <n v="0"/>
    <n v="0"/>
    <n v="0"/>
    <d v="2022-06-20T20:29:11"/>
    <n v="0"/>
  </r>
  <r>
    <x v="76"/>
    <x v="0"/>
    <s v="9H"/>
    <x v="4"/>
    <x v="2"/>
    <x v="0"/>
    <s v="N"/>
    <s v="202207"/>
    <n v="16082"/>
    <n v="1151.8599999999999"/>
    <n v="224.81"/>
    <n v="0.83670015326839398"/>
    <n v="0.163299846731606"/>
    <n v="1376.67"/>
    <m/>
    <n v="30.27"/>
    <m/>
    <n v="0"/>
    <n v="0"/>
    <n v="0"/>
    <d v="2022-06-20T20:29:11"/>
    <n v="0"/>
  </r>
  <r>
    <x v="76"/>
    <x v="0"/>
    <s v="K2"/>
    <x v="0"/>
    <x v="0"/>
    <x v="0"/>
    <s v="Y"/>
    <s v="202207"/>
    <n v="15520"/>
    <n v="1151.8599999999999"/>
    <n v="224.81"/>
    <n v="0.83670015326839398"/>
    <n v="0.163299846731606"/>
    <n v="1376.67"/>
    <n v="7.0867752926762002E-6"/>
    <n v="90.79"/>
    <n v="0"/>
    <n v="0"/>
    <n v="0"/>
    <n v="0"/>
    <d v="2022-06-20T20:29:11"/>
    <n v="0"/>
  </r>
  <r>
    <x v="76"/>
    <x v="0"/>
    <s v="KW"/>
    <x v="1"/>
    <x v="0"/>
    <x v="0"/>
    <s v="Y"/>
    <s v="202207"/>
    <n v="7092"/>
    <n v="1151.8599999999999"/>
    <n v="224.81"/>
    <n v="0.83670015326839398"/>
    <n v="0.163299846731606"/>
    <n v="1376.67"/>
    <n v="7.46039133888094E-6"/>
    <n v="90.77"/>
    <n v="0"/>
    <n v="0"/>
    <n v="0"/>
    <n v="0"/>
    <d v="2022-06-20T20:29:11"/>
    <n v="0"/>
  </r>
  <r>
    <x v="77"/>
    <x v="0"/>
    <s v="90"/>
    <x v="0"/>
    <x v="1"/>
    <x v="0"/>
    <s v="Y"/>
    <s v="202207"/>
    <n v="319094"/>
    <n v="199848.35"/>
    <n v="204551.66"/>
    <n v="0.49418482952065201"/>
    <n v="0.50581517047934799"/>
    <n v="404400.01"/>
    <n v="2.08175670220605E-3"/>
    <n v="33.78"/>
    <n v="664"/>
    <n v="10447.17"/>
    <n v="10693.03"/>
    <n v="110.13"/>
    <d v="2022-06-20T20:29:11"/>
    <n v="10557.3"/>
  </r>
  <r>
    <x v="77"/>
    <x v="0"/>
    <s v="93"/>
    <x v="2"/>
    <x v="1"/>
    <x v="0"/>
    <s v="N"/>
    <s v="202207"/>
    <n v="229014"/>
    <n v="199848.35"/>
    <n v="204551.66"/>
    <n v="0.49418482952065201"/>
    <n v="0.50581517047934799"/>
    <n v="404400.01"/>
    <m/>
    <n v="10.98"/>
    <m/>
    <n v="0"/>
    <n v="0"/>
    <n v="0"/>
    <d v="2022-06-20T20:29:11"/>
    <n v="0"/>
  </r>
  <r>
    <x v="77"/>
    <x v="0"/>
    <s v="95"/>
    <x v="3"/>
    <x v="1"/>
    <x v="0"/>
    <s v="Y"/>
    <s v="202207"/>
    <n v="46260"/>
    <n v="199848.35"/>
    <n v="204551.66"/>
    <n v="0.49418482952065201"/>
    <n v="0.50581517047934799"/>
    <n v="404400.01"/>
    <n v="2.0814732258904499E-3"/>
    <n v="33.78"/>
    <n v="96"/>
    <n v="1510.43"/>
    <n v="1545.98"/>
    <n v="15.73"/>
    <d v="2022-06-20T20:29:11"/>
    <n v="1526.16"/>
  </r>
  <r>
    <x v="77"/>
    <x v="0"/>
    <s v="9F"/>
    <x v="3"/>
    <x v="2"/>
    <x v="0"/>
    <s v="Y"/>
    <s v="202207"/>
    <n v="18009"/>
    <n v="199848.35"/>
    <n v="204551.66"/>
    <n v="0.49418482952065201"/>
    <n v="0.50581517047934799"/>
    <n v="404400.01"/>
    <n v="2.0814732258904499E-3"/>
    <n v="135.6"/>
    <n v="37"/>
    <n v="2330.66"/>
    <n v="2385.5100000000002"/>
    <n v="0"/>
    <d v="2022-06-20T20:29:11"/>
    <n v="2330.66"/>
  </r>
  <r>
    <x v="77"/>
    <x v="0"/>
    <s v="9H"/>
    <x v="4"/>
    <x v="2"/>
    <x v="0"/>
    <s v="N"/>
    <s v="202207"/>
    <n v="16082"/>
    <n v="199848.35"/>
    <n v="204551.66"/>
    <n v="0.49418482952065201"/>
    <n v="0.50581517047934799"/>
    <n v="404400.01"/>
    <m/>
    <n v="30.27"/>
    <m/>
    <n v="0"/>
    <n v="0"/>
    <n v="0"/>
    <d v="2022-06-20T20:29:11"/>
    <n v="0"/>
  </r>
  <r>
    <x v="77"/>
    <x v="0"/>
    <s v="K2"/>
    <x v="0"/>
    <x v="0"/>
    <x v="0"/>
    <s v="Y"/>
    <s v="202207"/>
    <n v="15520"/>
    <n v="199848.35"/>
    <n v="204551.66"/>
    <n v="0.49418482952065201"/>
    <n v="0.50581517047934799"/>
    <n v="404400.01"/>
    <n v="2.08175670220605E-3"/>
    <n v="90.79"/>
    <n v="32"/>
    <n v="1349.6"/>
    <n v="1381.36"/>
    <n v="0"/>
    <d v="2022-06-20T20:29:11"/>
    <n v="1349.6"/>
  </r>
  <r>
    <x v="77"/>
    <x v="0"/>
    <s v="KW"/>
    <x v="1"/>
    <x v="0"/>
    <x v="0"/>
    <s v="Y"/>
    <s v="202207"/>
    <n v="7092"/>
    <n v="199848.35"/>
    <n v="204551.66"/>
    <n v="0.49418482952065201"/>
    <n v="0.50581517047934799"/>
    <n v="404400.01"/>
    <n v="2.19150728355188E-3"/>
    <n v="90.77"/>
    <n v="15"/>
    <n v="632.49"/>
    <n v="647.37"/>
    <n v="0"/>
    <d v="2022-06-20T20:29:11"/>
    <n v="632.49"/>
  </r>
  <r>
    <x v="78"/>
    <x v="0"/>
    <s v="90"/>
    <x v="0"/>
    <x v="1"/>
    <x v="0"/>
    <s v="Y"/>
    <s v="202207"/>
    <n v="319094"/>
    <n v="805152.73"/>
    <n v="200373.98"/>
    <n v="0.80072734219064201"/>
    <n v="0.19927265780935799"/>
    <n v="1005526.71"/>
    <n v="5.1762164095636503E-3"/>
    <n v="33.78"/>
    <n v="1651"/>
    <n v="42089.4"/>
    <n v="10474.56"/>
    <n v="382.4"/>
    <d v="2022-06-20T20:29:11"/>
    <n v="42471.8"/>
  </r>
  <r>
    <x v="78"/>
    <x v="0"/>
    <s v="93"/>
    <x v="2"/>
    <x v="1"/>
    <x v="0"/>
    <s v="N"/>
    <s v="202207"/>
    <n v="229014"/>
    <n v="805152.73"/>
    <n v="200373.98"/>
    <n v="0.80072734219064201"/>
    <n v="0.19927265780935799"/>
    <n v="1005526.71"/>
    <m/>
    <n v="10.98"/>
    <m/>
    <n v="0"/>
    <n v="0"/>
    <n v="0"/>
    <d v="2022-06-20T20:29:11"/>
    <n v="0"/>
  </r>
  <r>
    <x v="78"/>
    <x v="0"/>
    <s v="95"/>
    <x v="3"/>
    <x v="1"/>
    <x v="0"/>
    <s v="Y"/>
    <s v="202207"/>
    <n v="46260"/>
    <n v="805152.73"/>
    <n v="200373.98"/>
    <n v="0.80072734219064201"/>
    <n v="0.19927265780935799"/>
    <n v="1005526.71"/>
    <n v="5.17551155545894E-3"/>
    <n v="33.78"/>
    <n v="239"/>
    <n v="6092.89"/>
    <n v="1516.31"/>
    <n v="101.97"/>
    <d v="2022-06-20T20:29:11"/>
    <n v="6194.8600000000006"/>
  </r>
  <r>
    <x v="78"/>
    <x v="0"/>
    <s v="9F"/>
    <x v="3"/>
    <x v="2"/>
    <x v="0"/>
    <s v="Y"/>
    <s v="202207"/>
    <n v="18009"/>
    <n v="805152.73"/>
    <n v="200373.98"/>
    <n v="0.80072734219064201"/>
    <n v="0.19927265780935799"/>
    <n v="1005526.71"/>
    <n v="5.17551155545894E-3"/>
    <n v="135.6"/>
    <n v="93"/>
    <n v="9491.94"/>
    <n v="2362.21"/>
    <n v="0"/>
    <d v="2022-06-20T20:29:11"/>
    <n v="9491.94"/>
  </r>
  <r>
    <x v="78"/>
    <x v="0"/>
    <s v="9H"/>
    <x v="4"/>
    <x v="2"/>
    <x v="0"/>
    <s v="N"/>
    <s v="202207"/>
    <n v="16082"/>
    <n v="805152.73"/>
    <n v="200373.98"/>
    <n v="0.80072734219064201"/>
    <n v="0.19927265780935799"/>
    <n v="1005526.71"/>
    <m/>
    <n v="30.27"/>
    <m/>
    <n v="0"/>
    <n v="0"/>
    <n v="0"/>
    <d v="2022-06-20T20:29:11"/>
    <n v="0"/>
  </r>
  <r>
    <x v="78"/>
    <x v="0"/>
    <s v="K2"/>
    <x v="0"/>
    <x v="0"/>
    <x v="0"/>
    <s v="Y"/>
    <s v="202207"/>
    <n v="15520"/>
    <n v="805152.73"/>
    <n v="200373.98"/>
    <n v="0.80072734219064201"/>
    <n v="0.19927265780935799"/>
    <n v="1005526.71"/>
    <n v="5.1762164095636503E-3"/>
    <n v="90.79"/>
    <n v="80"/>
    <n v="5466.89"/>
    <n v="1360.52"/>
    <n v="68.33"/>
    <d v="2022-06-20T20:29:11"/>
    <n v="5535.22"/>
  </r>
  <r>
    <x v="78"/>
    <x v="0"/>
    <s v="KW"/>
    <x v="1"/>
    <x v="0"/>
    <x v="0"/>
    <s v="Y"/>
    <s v="202207"/>
    <n v="7092"/>
    <n v="805152.73"/>
    <n v="200373.98"/>
    <n v="0.80072734219064201"/>
    <n v="0.19927265780935799"/>
    <n v="1005526.71"/>
    <n v="5.4491074537089098E-3"/>
    <n v="90.77"/>
    <n v="38"/>
    <n v="2596.1999999999998"/>
    <n v="646.1"/>
    <n v="0"/>
    <d v="2022-06-20T20:29:11"/>
    <n v="2596.1999999999998"/>
  </r>
  <r>
    <x v="79"/>
    <x v="10"/>
    <s v="50"/>
    <x v="9"/>
    <x v="1"/>
    <x v="3"/>
    <s v="Y"/>
    <s v="202207"/>
    <n v="51548"/>
    <n v="590330.15"/>
    <n v="92565.99"/>
    <n v="0.86445085192603399"/>
    <n v="0.13554914807396601"/>
    <n v="682896.14"/>
    <n v="1.89082480604666E-2"/>
    <n v="26.16"/>
    <n v="974"/>
    <n v="20759.57"/>
    <n v="3255.18"/>
    <n v="255.77"/>
    <d v="2022-06-20T20:29:11"/>
    <n v="21015.34"/>
  </r>
  <r>
    <x v="79"/>
    <x v="10"/>
    <s v="52"/>
    <x v="4"/>
    <x v="1"/>
    <x v="3"/>
    <s v="Y"/>
    <s v="202207"/>
    <n v="49257"/>
    <n v="590330.15"/>
    <n v="92565.99"/>
    <n v="0.86445085192603399"/>
    <n v="0.13554914807396601"/>
    <n v="682896.14"/>
    <n v="2.0296386318432901E-2"/>
    <n v="24.2"/>
    <n v="999"/>
    <n v="19697.11"/>
    <n v="3088.58"/>
    <n v="216.88"/>
    <d v="2022-06-20T20:29:11"/>
    <n v="19913.990000000002"/>
  </r>
  <r>
    <x v="79"/>
    <x v="10"/>
    <s v="53"/>
    <x v="0"/>
    <x v="1"/>
    <x v="3"/>
    <s v="Y"/>
    <s v="202207"/>
    <n v="13801"/>
    <n v="590330.15"/>
    <n v="92565.99"/>
    <n v="0.86445085192603399"/>
    <n v="0.13554914807396601"/>
    <n v="682896.14"/>
    <n v="1.89082480604666E-2"/>
    <n v="26.16"/>
    <n v="260"/>
    <n v="5541.57"/>
    <n v="868.94"/>
    <n v="42.63"/>
    <d v="2022-06-20T20:29:11"/>
    <n v="5584.2"/>
  </r>
  <r>
    <x v="79"/>
    <x v="10"/>
    <s v="5A"/>
    <x v="0"/>
    <x v="2"/>
    <x v="3"/>
    <s v="Y"/>
    <s v="202207"/>
    <n v="2506"/>
    <n v="590330.15"/>
    <n v="92565.99"/>
    <n v="0.86445085192603399"/>
    <n v="0.13554914807396601"/>
    <n v="682896.14"/>
    <n v="1.89082480604666E-2"/>
    <n v="107.29"/>
    <n v="47"/>
    <n v="4097.5600000000004"/>
    <n v="642.51"/>
    <n v="0"/>
    <d v="2022-06-20T20:29:11"/>
    <n v="4097.5600000000004"/>
  </r>
  <r>
    <x v="79"/>
    <x v="10"/>
    <s v="5B"/>
    <x v="4"/>
    <x v="2"/>
    <x v="3"/>
    <s v="Y"/>
    <s v="202207"/>
    <n v="3584"/>
    <n v="590330.15"/>
    <n v="92565.99"/>
    <n v="0.86445085192603399"/>
    <n v="0.13554914807396601"/>
    <n v="682896.14"/>
    <n v="2.0296386318432901E-2"/>
    <n v="67.69"/>
    <n v="72"/>
    <n v="3960.27"/>
    <n v="620.99"/>
    <n v="0"/>
    <d v="2022-06-20T20:29:11"/>
    <n v="3960.27"/>
  </r>
  <r>
    <x v="79"/>
    <x v="10"/>
    <s v="K5"/>
    <x v="0"/>
    <x v="0"/>
    <x v="3"/>
    <s v="Y"/>
    <s v="202207"/>
    <n v="1474"/>
    <n v="590330.15"/>
    <n v="92565.99"/>
    <n v="0.86445085192603399"/>
    <n v="0.13554914807396601"/>
    <n v="682896.14"/>
    <n v="1.89082480604666E-2"/>
    <n v="58.75"/>
    <n v="27"/>
    <n v="1288.96"/>
    <n v="202.11"/>
    <n v="0"/>
    <d v="2022-06-20T20:29:11"/>
    <n v="1288.96"/>
  </r>
  <r>
    <x v="79"/>
    <x v="10"/>
    <s v="KH"/>
    <x v="4"/>
    <x v="0"/>
    <x v="3"/>
    <s v="Y"/>
    <s v="202207"/>
    <n v="2077"/>
    <n v="590330.15"/>
    <n v="92565.99"/>
    <n v="0.86445085192603399"/>
    <n v="0.13554914807396601"/>
    <n v="682896.14"/>
    <n v="1.89843143644246E-2"/>
    <n v="58.69"/>
    <n v="39"/>
    <n v="1859.93"/>
    <n v="291.64"/>
    <n v="0"/>
    <d v="2022-06-20T20:29:11"/>
    <n v="1859.93"/>
  </r>
  <r>
    <x v="80"/>
    <x v="4"/>
    <s v="71"/>
    <x v="0"/>
    <x v="1"/>
    <x v="4"/>
    <s v="Y"/>
    <s v="202207"/>
    <n v="113116"/>
    <n v="3479204.34"/>
    <n v="608481.89"/>
    <n v="0.85114271111753104"/>
    <n v="0.14885728888246899"/>
    <n v="4087686.23"/>
    <n v="2.8058798848767001E-2"/>
    <n v="10.74"/>
    <n v="3173"/>
    <n v="27337.46"/>
    <n v="4781.08"/>
    <n v="275.69"/>
    <d v="2022-06-20T20:29:11"/>
    <n v="27613.149999999998"/>
  </r>
  <r>
    <x v="80"/>
    <x v="4"/>
    <s v="72"/>
    <x v="6"/>
    <x v="1"/>
    <x v="4"/>
    <s v="Y"/>
    <s v="202207"/>
    <n v="483948"/>
    <n v="3479204.34"/>
    <n v="608481.89"/>
    <n v="0.85114271111753104"/>
    <n v="0.14885728888246899"/>
    <n v="4087686.23"/>
    <n v="2.66226802444453E-2"/>
    <n v="10.86"/>
    <n v="12883"/>
    <n v="112235.59"/>
    <n v="19629.009999999998"/>
    <n v="827.62"/>
    <d v="2022-06-20T20:29:11"/>
    <n v="113063.20999999999"/>
  </r>
  <r>
    <x v="80"/>
    <x v="4"/>
    <s v="79"/>
    <x v="10"/>
    <x v="1"/>
    <x v="4"/>
    <s v="Y"/>
    <s v="202207"/>
    <n v="351182"/>
    <n v="3479204.34"/>
    <n v="608481.89"/>
    <n v="0.85114271111753104"/>
    <n v="0.14885728888246899"/>
    <n v="4087686.23"/>
    <n v="2.8972759458608301E-2"/>
    <n v="10.15"/>
    <n v="10174"/>
    <n v="82840.27"/>
    <n v="14488.03"/>
    <n v="749.11"/>
    <d v="2022-06-20T20:29:11"/>
    <n v="83589.38"/>
  </r>
  <r>
    <x v="80"/>
    <x v="4"/>
    <s v="7G"/>
    <x v="3"/>
    <x v="1"/>
    <x v="4"/>
    <s v="Y"/>
    <s v="202207"/>
    <n v="17279"/>
    <n v="3479204.34"/>
    <n v="608481.89"/>
    <n v="0.85114271111753104"/>
    <n v="0.14885728888246899"/>
    <n v="4087686.23"/>
    <n v="2.6548518365382402E-2"/>
    <n v="10.9"/>
    <n v="458"/>
    <n v="4004.75"/>
    <n v="700.4"/>
    <n v="78.7"/>
    <d v="2022-06-20T20:29:11"/>
    <n v="4083.45"/>
  </r>
  <r>
    <x v="80"/>
    <x v="4"/>
    <s v="7H"/>
    <x v="7"/>
    <x v="1"/>
    <x v="4"/>
    <s v="Y"/>
    <s v="202207"/>
    <n v="135645"/>
    <n v="3479204.34"/>
    <n v="608481.89"/>
    <n v="0.85114271111753104"/>
    <n v="0.14885728888246899"/>
    <n v="4087686.23"/>
    <n v="2.6548518365382402E-2"/>
    <n v="10.9"/>
    <n v="3601"/>
    <n v="31487.15"/>
    <n v="5506.82"/>
    <n v="419.7"/>
    <d v="2022-06-20T20:29:11"/>
    <n v="31906.850000000002"/>
  </r>
  <r>
    <x v="80"/>
    <x v="4"/>
    <s v="7P"/>
    <x v="0"/>
    <x v="2"/>
    <x v="4"/>
    <s v="Y"/>
    <s v="202207"/>
    <n v="17623"/>
    <n v="3479204.34"/>
    <n v="608481.89"/>
    <n v="0.85114271111753104"/>
    <n v="0.14885728888246899"/>
    <n v="4087686.23"/>
    <n v="2.8058798848767001E-2"/>
    <n v="48.11"/>
    <n v="494"/>
    <n v="19014.830000000002"/>
    <n v="3325.53"/>
    <n v="-76.98"/>
    <d v="2022-06-20T20:29:11"/>
    <n v="18937.850000000002"/>
  </r>
  <r>
    <x v="80"/>
    <x v="4"/>
    <s v="7R"/>
    <x v="7"/>
    <x v="2"/>
    <x v="4"/>
    <s v="Y"/>
    <s v="202207"/>
    <n v="30992"/>
    <n v="3479204.34"/>
    <n v="608481.89"/>
    <n v="0.85114271111753104"/>
    <n v="0.14885728888246899"/>
    <n v="4087686.23"/>
    <n v="2.6548518365382402E-2"/>
    <n v="65.03"/>
    <n v="822"/>
    <n v="42767.69"/>
    <n v="7479.69"/>
    <n v="-364.21"/>
    <d v="2022-06-20T20:29:11"/>
    <n v="42403.48"/>
  </r>
  <r>
    <x v="80"/>
    <x v="4"/>
    <s v="7S"/>
    <x v="3"/>
    <x v="2"/>
    <x v="4"/>
    <s v="N"/>
    <s v="202207"/>
    <n v="5515"/>
    <n v="3479204.34"/>
    <n v="608481.89"/>
    <n v="0.85114271111753104"/>
    <n v="0.14885728888246899"/>
    <n v="4087686.23"/>
    <m/>
    <n v="61.83"/>
    <m/>
    <n v="0"/>
    <n v="0"/>
    <n v="0"/>
    <d v="2022-06-20T20:29:11"/>
    <n v="0"/>
  </r>
  <r>
    <x v="80"/>
    <x v="4"/>
    <s v="K4"/>
    <x v="0"/>
    <x v="0"/>
    <x v="4"/>
    <s v="Y"/>
    <s v="202207"/>
    <n v="7043"/>
    <n v="3479204.34"/>
    <n v="608481.89"/>
    <n v="0.85114271111753104"/>
    <n v="0.14885728888246899"/>
    <n v="4087686.23"/>
    <n v="2.8058798848767001E-2"/>
    <n v="22.74"/>
    <n v="197"/>
    <n v="3584.16"/>
    <n v="626.84"/>
    <n v="0"/>
    <d v="2022-06-20T20:29:11"/>
    <n v="3584.16"/>
  </r>
  <r>
    <x v="80"/>
    <x v="4"/>
    <s v="KM"/>
    <x v="6"/>
    <x v="0"/>
    <x v="4"/>
    <s v="Y"/>
    <s v="202207"/>
    <n v="21968"/>
    <n v="3479204.34"/>
    <n v="608481.89"/>
    <n v="0.85114271111753104"/>
    <n v="0.14885728888246899"/>
    <n v="4087686.23"/>
    <n v="2.66226802444453E-2"/>
    <n v="23.79"/>
    <n v="584"/>
    <n v="11115.72"/>
    <n v="1944.04"/>
    <n v="0"/>
    <d v="2022-06-20T20:29:11"/>
    <n v="11115.72"/>
  </r>
  <r>
    <x v="80"/>
    <x v="4"/>
    <s v="KQ"/>
    <x v="7"/>
    <x v="0"/>
    <x v="4"/>
    <s v="Y"/>
    <s v="202207"/>
    <n v="10158"/>
    <n v="3479204.34"/>
    <n v="608481.89"/>
    <n v="0.85114271111753104"/>
    <n v="0.14885728888246899"/>
    <n v="4087686.23"/>
    <n v="2.6548518365382402E-2"/>
    <n v="23.86"/>
    <n v="269"/>
    <n v="5135.1499999999996"/>
    <n v="898.09"/>
    <n v="38.18"/>
    <d v="2022-06-20T20:29:11"/>
    <n v="5173.33"/>
  </r>
  <r>
    <x v="81"/>
    <x v="0"/>
    <s v="90"/>
    <x v="0"/>
    <x v="1"/>
    <x v="0"/>
    <s v="Y"/>
    <s v="202207"/>
    <n v="319094"/>
    <n v="4424884.4400000004"/>
    <n v="155026.97"/>
    <n v="0.96615066185308596"/>
    <n v="3.3849338146914099E-2"/>
    <n v="4579911.41"/>
    <n v="2.3576313149145298E-2"/>
    <n v="33.78"/>
    <n v="7523"/>
    <n v="231407.23"/>
    <n v="8107.41"/>
    <n v="2183.96"/>
    <d v="2022-06-20T20:29:11"/>
    <n v="233591.19"/>
  </r>
  <r>
    <x v="81"/>
    <x v="0"/>
    <s v="93"/>
    <x v="2"/>
    <x v="1"/>
    <x v="0"/>
    <s v="N"/>
    <s v="202207"/>
    <n v="229014"/>
    <n v="4424884.4400000004"/>
    <n v="155026.97"/>
    <n v="0.96615066185308596"/>
    <n v="3.3849338146914099E-2"/>
    <n v="4579911.41"/>
    <m/>
    <n v="10.98"/>
    <m/>
    <n v="0"/>
    <n v="0"/>
    <n v="0"/>
    <d v="2022-06-20T20:29:11"/>
    <n v="0"/>
  </r>
  <r>
    <x v="81"/>
    <x v="0"/>
    <s v="95"/>
    <x v="3"/>
    <x v="1"/>
    <x v="0"/>
    <s v="Y"/>
    <s v="202207"/>
    <n v="46260"/>
    <n v="4424884.4400000004"/>
    <n v="155026.97"/>
    <n v="0.96615066185308596"/>
    <n v="3.3849338146914099E-2"/>
    <n v="4579911.41"/>
    <n v="2.3573102722883699E-2"/>
    <n v="33.78"/>
    <n v="1090"/>
    <n v="33528.36"/>
    <n v="1174.67"/>
    <n v="369.12"/>
    <d v="2022-06-20T20:29:11"/>
    <n v="33897.480000000003"/>
  </r>
  <r>
    <x v="81"/>
    <x v="0"/>
    <s v="9F"/>
    <x v="3"/>
    <x v="2"/>
    <x v="0"/>
    <s v="Y"/>
    <s v="202207"/>
    <n v="18009"/>
    <n v="4424884.4400000004"/>
    <n v="155026.97"/>
    <n v="0.96615066185308596"/>
    <n v="3.3849338146914099E-2"/>
    <n v="4579911.41"/>
    <n v="2.3573102722883699E-2"/>
    <n v="135.6"/>
    <n v="424"/>
    <n v="52215.360000000001"/>
    <n v="1829.38"/>
    <n v="123.15"/>
    <d v="2022-06-20T20:29:11"/>
    <n v="52338.51"/>
  </r>
  <r>
    <x v="81"/>
    <x v="0"/>
    <s v="9H"/>
    <x v="4"/>
    <x v="2"/>
    <x v="0"/>
    <s v="N"/>
    <s v="202207"/>
    <n v="16082"/>
    <n v="4424884.4400000004"/>
    <n v="155026.97"/>
    <n v="0.96615066185308596"/>
    <n v="3.3849338146914099E-2"/>
    <n v="4579911.41"/>
    <m/>
    <n v="30.27"/>
    <m/>
    <n v="0"/>
    <n v="0"/>
    <n v="0"/>
    <d v="2022-06-20T20:29:11"/>
    <n v="0"/>
  </r>
  <r>
    <x v="81"/>
    <x v="0"/>
    <s v="K2"/>
    <x v="0"/>
    <x v="0"/>
    <x v="0"/>
    <s v="Y"/>
    <s v="202207"/>
    <n v="15520"/>
    <n v="4424884.4400000004"/>
    <n v="155026.97"/>
    <n v="0.96615066185308596"/>
    <n v="3.3849338146914099E-2"/>
    <n v="4579911.41"/>
    <n v="2.3576313149145298E-2"/>
    <n v="90.79"/>
    <n v="365"/>
    <n v="30095.64"/>
    <n v="1054.4100000000001"/>
    <n v="82.45"/>
    <d v="2022-06-20T20:29:11"/>
    <n v="30178.09"/>
  </r>
  <r>
    <x v="81"/>
    <x v="0"/>
    <s v="KW"/>
    <x v="1"/>
    <x v="0"/>
    <x v="0"/>
    <s v="Y"/>
    <s v="202207"/>
    <n v="7092"/>
    <n v="4424884.4400000004"/>
    <n v="155026.97"/>
    <n v="0.96615066185308596"/>
    <n v="3.3849338146914099E-2"/>
    <n v="4579911.41"/>
    <n v="2.4819260546104699E-2"/>
    <n v="90.77"/>
    <n v="176"/>
    <n v="14508.67"/>
    <n v="508.32"/>
    <n v="0"/>
    <d v="2022-06-20T20:29:11"/>
    <n v="14508.67"/>
  </r>
  <r>
    <x v="82"/>
    <x v="0"/>
    <s v="90"/>
    <x v="0"/>
    <x v="1"/>
    <x v="0"/>
    <s v="Y"/>
    <s v="202207"/>
    <n v="319094"/>
    <n v="4254984.54"/>
    <n v="894429.36"/>
    <n v="0.82630462857141895"/>
    <n v="0.17369537142858099"/>
    <n v="5149413.9000000004"/>
    <n v="2.6507978817206301E-2"/>
    <n v="33.78"/>
    <n v="8458"/>
    <n v="222509.66"/>
    <n v="46773.18"/>
    <n v="2078.31"/>
    <d v="2022-06-20T20:29:11"/>
    <n v="224587.97"/>
  </r>
  <r>
    <x v="82"/>
    <x v="0"/>
    <s v="93"/>
    <x v="2"/>
    <x v="1"/>
    <x v="0"/>
    <s v="N"/>
    <s v="202207"/>
    <n v="229014"/>
    <n v="4254984.54"/>
    <n v="894429.36"/>
    <n v="0.82630462857141895"/>
    <n v="0.17369537142858099"/>
    <n v="5149413.9000000004"/>
    <m/>
    <n v="10.98"/>
    <m/>
    <n v="0"/>
    <n v="0"/>
    <n v="0"/>
    <d v="2022-06-20T20:29:11"/>
    <n v="0"/>
  </r>
  <r>
    <x v="82"/>
    <x v="0"/>
    <s v="95"/>
    <x v="3"/>
    <x v="1"/>
    <x v="0"/>
    <s v="Y"/>
    <s v="202207"/>
    <n v="46260"/>
    <n v="4254984.54"/>
    <n v="894429.36"/>
    <n v="0.82630462857141895"/>
    <n v="0.17369537142858099"/>
    <n v="5149413.9000000004"/>
    <n v="2.6504369181094101E-2"/>
    <n v="33.78"/>
    <n v="1226"/>
    <n v="32253.11"/>
    <n v="6779.84"/>
    <n v="394.62"/>
    <d v="2022-06-20T20:29:11"/>
    <n v="32647.73"/>
  </r>
  <r>
    <x v="82"/>
    <x v="0"/>
    <s v="9F"/>
    <x v="3"/>
    <x v="2"/>
    <x v="0"/>
    <s v="Y"/>
    <s v="202207"/>
    <n v="18009"/>
    <n v="4254984.54"/>
    <n v="894429.36"/>
    <n v="0.82630462857141895"/>
    <n v="0.17369537142858099"/>
    <n v="5149413.9000000004"/>
    <n v="2.6504369181094101E-2"/>
    <n v="135.6"/>
    <n v="477"/>
    <n v="50239.59"/>
    <n v="10560.74"/>
    <n v="105.33"/>
    <d v="2022-06-20T20:29:11"/>
    <n v="50344.92"/>
  </r>
  <r>
    <x v="82"/>
    <x v="0"/>
    <s v="9H"/>
    <x v="4"/>
    <x v="2"/>
    <x v="0"/>
    <s v="N"/>
    <s v="202207"/>
    <n v="16082"/>
    <n v="4254984.54"/>
    <n v="894429.36"/>
    <n v="0.82630462857141895"/>
    <n v="0.17369537142858099"/>
    <n v="5149413.9000000004"/>
    <m/>
    <n v="30.27"/>
    <m/>
    <n v="0"/>
    <n v="0"/>
    <n v="0"/>
    <d v="2022-06-20T20:29:11"/>
    <n v="0"/>
  </r>
  <r>
    <x v="82"/>
    <x v="0"/>
    <s v="K2"/>
    <x v="0"/>
    <x v="0"/>
    <x v="0"/>
    <s v="Y"/>
    <s v="202207"/>
    <n v="15520"/>
    <n v="4254984.54"/>
    <n v="894429.36"/>
    <n v="0.82630462857141895"/>
    <n v="0.17369537142858099"/>
    <n v="5149413.9000000004"/>
    <n v="2.6507978817206301E-2"/>
    <n v="90.79"/>
    <n v="411"/>
    <n v="28983.3"/>
    <n v="6092.51"/>
    <n v="70.52"/>
    <d v="2022-06-20T20:29:11"/>
    <n v="29053.82"/>
  </r>
  <r>
    <x v="82"/>
    <x v="0"/>
    <s v="KW"/>
    <x v="1"/>
    <x v="0"/>
    <x v="0"/>
    <s v="Y"/>
    <s v="202207"/>
    <n v="7092"/>
    <n v="4254984.54"/>
    <n v="894429.36"/>
    <n v="0.82630462857141895"/>
    <n v="0.17369537142858099"/>
    <n v="5149413.9000000004"/>
    <n v="2.7905484146435299E-2"/>
    <n v="90.77"/>
    <n v="197"/>
    <n v="13889.18"/>
    <n v="2919.61"/>
    <n v="0"/>
    <d v="2022-06-20T20:29:11"/>
    <n v="13889.18"/>
  </r>
  <r>
    <x v="83"/>
    <x v="18"/>
    <s v="40"/>
    <x v="4"/>
    <x v="1"/>
    <x v="7"/>
    <s v="Y"/>
    <s v="202207"/>
    <n v="175772"/>
    <n v="5595.88"/>
    <n v="1553.03"/>
    <n v="0.78275988926983298"/>
    <n v="0.217240110730167"/>
    <n v="7148.91"/>
    <n v="1.05113339331406E-4"/>
    <n v="12.15"/>
    <n v="18"/>
    <n v="161.35"/>
    <n v="44.78"/>
    <n v="0"/>
    <d v="2022-06-20T20:29:11"/>
    <n v="161.35"/>
  </r>
  <r>
    <x v="83"/>
    <x v="18"/>
    <s v="42"/>
    <x v="14"/>
    <x v="1"/>
    <x v="7"/>
    <s v="Y"/>
    <s v="202207"/>
    <n v="165456"/>
    <n v="5595.88"/>
    <n v="1553.03"/>
    <n v="0.78275988926983298"/>
    <n v="0.217240110730167"/>
    <n v="7148.91"/>
    <n v="1.05113339331406E-4"/>
    <n v="12.15"/>
    <n v="17"/>
    <n v="152.38"/>
    <n v="42.29"/>
    <n v="0"/>
    <d v="2022-06-20T20:29:11"/>
    <n v="152.38"/>
  </r>
  <r>
    <x v="83"/>
    <x v="18"/>
    <s v="43"/>
    <x v="1"/>
    <x v="1"/>
    <x v="7"/>
    <s v="Y"/>
    <s v="202207"/>
    <n v="37309"/>
    <n v="5595.88"/>
    <n v="1553.03"/>
    <n v="0.78275988926983298"/>
    <n v="0.217240110730167"/>
    <n v="7148.91"/>
    <n v="1.05113339331406E-4"/>
    <n v="12.15"/>
    <n v="3"/>
    <n v="26.89"/>
    <n v="7.46"/>
    <n v="0"/>
    <d v="2022-06-20T20:29:11"/>
    <n v="26.89"/>
  </r>
  <r>
    <x v="83"/>
    <x v="18"/>
    <s v="44"/>
    <x v="0"/>
    <x v="1"/>
    <x v="7"/>
    <s v="N"/>
    <s v="202207"/>
    <n v="15984"/>
    <n v="5595.88"/>
    <n v="1553.03"/>
    <n v="0.78275988926983298"/>
    <n v="0.217240110730167"/>
    <n v="7148.91"/>
    <m/>
    <n v="11.3"/>
    <m/>
    <n v="0"/>
    <n v="0"/>
    <n v="0"/>
    <d v="2022-06-20T20:29:11"/>
    <n v="0"/>
  </r>
  <r>
    <x v="83"/>
    <x v="18"/>
    <s v="45"/>
    <x v="0"/>
    <x v="2"/>
    <x v="7"/>
    <s v="N"/>
    <s v="202207"/>
    <n v="4965"/>
    <n v="5595.88"/>
    <n v="1553.03"/>
    <n v="0.78275988926983298"/>
    <n v="0.217240110730167"/>
    <n v="7148.91"/>
    <m/>
    <n v="49.27"/>
    <m/>
    <n v="0"/>
    <n v="0"/>
    <n v="0"/>
    <d v="2022-06-20T20:29:11"/>
    <n v="0"/>
  </r>
  <r>
    <x v="83"/>
    <x v="18"/>
    <s v="46"/>
    <x v="3"/>
    <x v="2"/>
    <x v="7"/>
    <s v="Y"/>
    <s v="202207"/>
    <n v="3119"/>
    <n v="5595.88"/>
    <n v="1553.03"/>
    <n v="0.78275988926983298"/>
    <n v="0.217240110730167"/>
    <n v="7148.91"/>
    <n v="1.05113339331406E-4"/>
    <n v="50"/>
    <n v="0"/>
    <n v="0"/>
    <n v="0"/>
    <n v="0"/>
    <d v="2022-06-20T20:29:11"/>
    <n v="0"/>
  </r>
  <r>
    <x v="83"/>
    <x v="18"/>
    <s v="47"/>
    <x v="4"/>
    <x v="2"/>
    <x v="7"/>
    <s v="Y"/>
    <s v="202207"/>
    <n v="16736"/>
    <n v="5595.88"/>
    <n v="1553.03"/>
    <n v="0.78275988926983298"/>
    <n v="0.217240110730167"/>
    <n v="7148.91"/>
    <n v="1.05113339331406E-4"/>
    <n v="50"/>
    <n v="1"/>
    <n v="36.79"/>
    <n v="10.210000000000001"/>
    <n v="0"/>
    <d v="2022-06-20T20:29:11"/>
    <n v="36.79"/>
  </r>
  <r>
    <x v="83"/>
    <x v="18"/>
    <s v="KA"/>
    <x v="14"/>
    <x v="0"/>
    <x v="7"/>
    <s v="Y"/>
    <s v="202207"/>
    <n v="7807"/>
    <n v="5595.88"/>
    <n v="1553.03"/>
    <n v="0.78275988926983298"/>
    <n v="0.217240110730167"/>
    <n v="7148.91"/>
    <n v="1.05113339331406E-4"/>
    <n v="51.02"/>
    <n v="0"/>
    <n v="0"/>
    <n v="0"/>
    <n v="0"/>
    <d v="2022-06-20T20:29:11"/>
    <n v="0"/>
  </r>
  <r>
    <x v="83"/>
    <x v="18"/>
    <s v="KE"/>
    <x v="4"/>
    <x v="0"/>
    <x v="7"/>
    <s v="Y"/>
    <s v="202207"/>
    <n v="7085"/>
    <n v="5595.88"/>
    <n v="1553.03"/>
    <n v="0.78275988926983298"/>
    <n v="0.217240110730167"/>
    <n v="7148.91"/>
    <n v="1.05113339331406E-4"/>
    <n v="51.02"/>
    <n v="0"/>
    <n v="0"/>
    <n v="0"/>
    <n v="0"/>
    <d v="2022-06-20T20:29:11"/>
    <n v="0"/>
  </r>
  <r>
    <x v="84"/>
    <x v="19"/>
    <s v="40"/>
    <x v="4"/>
    <x v="1"/>
    <x v="7"/>
    <s v="Y"/>
    <s v="202207"/>
    <n v="175772"/>
    <n v="3259601.15"/>
    <n v="99158.720000000001"/>
    <n v="0.97047757986938199"/>
    <n v="2.9522420130618E-2"/>
    <n v="3358759.87"/>
    <n v="4.9385216200514503E-2"/>
    <n v="12.15"/>
    <n v="8680"/>
    <n v="96463.47"/>
    <n v="2934.47"/>
    <n v="1011.3"/>
    <d v="2022-06-20T20:29:11"/>
    <n v="97474.77"/>
  </r>
  <r>
    <x v="84"/>
    <x v="19"/>
    <s v="42"/>
    <x v="14"/>
    <x v="1"/>
    <x v="7"/>
    <s v="Y"/>
    <s v="202207"/>
    <n v="165456"/>
    <n v="3259601.15"/>
    <n v="99158.720000000001"/>
    <n v="0.97047757986938199"/>
    <n v="2.9522420130618E-2"/>
    <n v="3358759.87"/>
    <n v="4.9385216200514503E-2"/>
    <n v="12.15"/>
    <n v="8171"/>
    <n v="90806.8"/>
    <n v="2762.39"/>
    <n v="877.95"/>
    <d v="2022-06-20T20:29:11"/>
    <n v="91684.75"/>
  </r>
  <r>
    <x v="84"/>
    <x v="19"/>
    <s v="43"/>
    <x v="1"/>
    <x v="1"/>
    <x v="7"/>
    <s v="Y"/>
    <s v="202207"/>
    <n v="37309"/>
    <n v="3259601.15"/>
    <n v="99158.720000000001"/>
    <n v="0.97047757986938199"/>
    <n v="2.9522420130618E-2"/>
    <n v="3358759.87"/>
    <n v="4.9385216200514503E-2"/>
    <n v="12.15"/>
    <n v="1842"/>
    <n v="20470.7"/>
    <n v="622.73"/>
    <n v="244.5"/>
    <d v="2022-06-20T20:29:11"/>
    <n v="20715.2"/>
  </r>
  <r>
    <x v="84"/>
    <x v="19"/>
    <s v="44"/>
    <x v="0"/>
    <x v="1"/>
    <x v="7"/>
    <s v="N"/>
    <s v="202207"/>
    <n v="15984"/>
    <n v="3259601.15"/>
    <n v="99158.720000000001"/>
    <n v="0.97047757986938199"/>
    <n v="2.9522420130618E-2"/>
    <n v="3358759.87"/>
    <m/>
    <n v="11.3"/>
    <m/>
    <n v="0"/>
    <n v="0"/>
    <n v="0"/>
    <d v="2022-06-20T20:29:11"/>
    <n v="0"/>
  </r>
  <r>
    <x v="84"/>
    <x v="19"/>
    <s v="45"/>
    <x v="0"/>
    <x v="2"/>
    <x v="7"/>
    <s v="N"/>
    <s v="202207"/>
    <n v="4965"/>
    <n v="3259601.15"/>
    <n v="99158.720000000001"/>
    <n v="0.97047757986938199"/>
    <n v="2.9522420130618E-2"/>
    <n v="3358759.87"/>
    <m/>
    <n v="49.27"/>
    <m/>
    <n v="0"/>
    <n v="0"/>
    <n v="0"/>
    <d v="2022-06-20T20:29:11"/>
    <n v="0"/>
  </r>
  <r>
    <x v="84"/>
    <x v="19"/>
    <s v="46"/>
    <x v="3"/>
    <x v="2"/>
    <x v="7"/>
    <s v="Y"/>
    <s v="202207"/>
    <n v="3119"/>
    <n v="3259601.15"/>
    <n v="99158.720000000001"/>
    <n v="0.97047757986938199"/>
    <n v="2.9522420130618E-2"/>
    <n v="3358759.87"/>
    <n v="4.9385216200514503E-2"/>
    <n v="50"/>
    <n v="154"/>
    <n v="7024.32"/>
    <n v="213.68"/>
    <n v="0"/>
    <d v="2022-06-20T20:29:11"/>
    <n v="7024.32"/>
  </r>
  <r>
    <x v="84"/>
    <x v="19"/>
    <s v="47"/>
    <x v="4"/>
    <x v="2"/>
    <x v="7"/>
    <s v="Y"/>
    <s v="202207"/>
    <n v="16736"/>
    <n v="3259601.15"/>
    <n v="99158.720000000001"/>
    <n v="0.97047757986938199"/>
    <n v="2.9522420130618E-2"/>
    <n v="3358759.87"/>
    <n v="4.9385216200514503E-2"/>
    <n v="50"/>
    <n v="826"/>
    <n v="37675.879999999997"/>
    <n v="1146.1199999999999"/>
    <n v="45.61"/>
    <d v="2022-06-20T20:29:11"/>
    <n v="37721.49"/>
  </r>
  <r>
    <x v="84"/>
    <x v="19"/>
    <s v="KA"/>
    <x v="14"/>
    <x v="0"/>
    <x v="7"/>
    <s v="Y"/>
    <s v="202207"/>
    <n v="7807"/>
    <n v="3259601.15"/>
    <n v="99158.720000000001"/>
    <n v="0.97047757986938199"/>
    <n v="2.9522420130618E-2"/>
    <n v="3358759.87"/>
    <n v="4.9385216200514503E-2"/>
    <n v="51.02"/>
    <n v="385"/>
    <n v="17919.03"/>
    <n v="545.11"/>
    <n v="93.08"/>
    <d v="2022-06-20T20:29:11"/>
    <n v="18012.11"/>
  </r>
  <r>
    <x v="84"/>
    <x v="19"/>
    <s v="KE"/>
    <x v="4"/>
    <x v="0"/>
    <x v="7"/>
    <s v="Y"/>
    <s v="202207"/>
    <n v="7085"/>
    <n v="3259601.15"/>
    <n v="99158.720000000001"/>
    <n v="0.97047757986938199"/>
    <n v="2.9522420130618E-2"/>
    <n v="3358759.87"/>
    <n v="4.9385216200514503E-2"/>
    <n v="51.02"/>
    <n v="349"/>
    <n v="16243.49"/>
    <n v="494.14"/>
    <n v="0"/>
    <d v="2022-06-20T20:29:11"/>
    <n v="16243.49"/>
  </r>
  <r>
    <x v="85"/>
    <x v="0"/>
    <s v="90"/>
    <x v="0"/>
    <x v="1"/>
    <x v="0"/>
    <s v="Y"/>
    <s v="202207"/>
    <n v="319094"/>
    <n v="1727.8"/>
    <n v="1158.4100000000001"/>
    <n v="0.59863973861915798"/>
    <n v="0.40136026138084202"/>
    <n v="2886.21"/>
    <n v="1.48575342801652E-5"/>
    <n v="33.78"/>
    <n v="4"/>
    <n v="76.239999999999995"/>
    <n v="51.11"/>
    <n v="0"/>
    <d v="2022-06-20T20:29:11"/>
    <n v="76.239999999999995"/>
  </r>
  <r>
    <x v="85"/>
    <x v="0"/>
    <s v="93"/>
    <x v="2"/>
    <x v="1"/>
    <x v="0"/>
    <s v="N"/>
    <s v="202207"/>
    <n v="229014"/>
    <n v="1727.8"/>
    <n v="1158.4100000000001"/>
    <n v="0.59863973861915798"/>
    <n v="0.40136026138084202"/>
    <n v="2886.21"/>
    <m/>
    <n v="10.98"/>
    <m/>
    <n v="0"/>
    <n v="0"/>
    <n v="0"/>
    <d v="2022-06-20T20:29:11"/>
    <n v="0"/>
  </r>
  <r>
    <x v="85"/>
    <x v="0"/>
    <s v="95"/>
    <x v="3"/>
    <x v="1"/>
    <x v="0"/>
    <s v="Y"/>
    <s v="202207"/>
    <n v="46260"/>
    <n v="1727.8"/>
    <n v="1158.4100000000001"/>
    <n v="0.59863973861915798"/>
    <n v="0.40136026138084202"/>
    <n v="2886.21"/>
    <n v="1.48555111047037E-5"/>
    <n v="33.78"/>
    <n v="0"/>
    <n v="0"/>
    <n v="0"/>
    <n v="0"/>
    <d v="2022-06-20T20:29:11"/>
    <n v="0"/>
  </r>
  <r>
    <x v="85"/>
    <x v="0"/>
    <s v="9F"/>
    <x v="3"/>
    <x v="2"/>
    <x v="0"/>
    <s v="Y"/>
    <s v="202207"/>
    <n v="18009"/>
    <n v="1727.8"/>
    <n v="1158.4100000000001"/>
    <n v="0.59863973861915798"/>
    <n v="0.40136026138084202"/>
    <n v="2886.21"/>
    <n v="1.48555111047037E-5"/>
    <n v="135.6"/>
    <n v="0"/>
    <n v="0"/>
    <n v="0"/>
    <n v="0"/>
    <d v="2022-06-20T20:29:11"/>
    <n v="0"/>
  </r>
  <r>
    <x v="85"/>
    <x v="0"/>
    <s v="9H"/>
    <x v="4"/>
    <x v="2"/>
    <x v="0"/>
    <s v="N"/>
    <s v="202207"/>
    <n v="16082"/>
    <n v="1727.8"/>
    <n v="1158.4100000000001"/>
    <n v="0.59863973861915798"/>
    <n v="0.40136026138084202"/>
    <n v="2886.21"/>
    <m/>
    <n v="30.27"/>
    <m/>
    <n v="0"/>
    <n v="0"/>
    <n v="0"/>
    <d v="2022-06-20T20:29:11"/>
    <n v="0"/>
  </r>
  <r>
    <x v="85"/>
    <x v="0"/>
    <s v="K2"/>
    <x v="0"/>
    <x v="0"/>
    <x v="0"/>
    <s v="Y"/>
    <s v="202207"/>
    <n v="15520"/>
    <n v="1727.8"/>
    <n v="1158.4100000000001"/>
    <n v="0.59863973861915798"/>
    <n v="0.40136026138084202"/>
    <n v="2886.21"/>
    <n v="1.48575342801652E-5"/>
    <n v="90.79"/>
    <n v="0"/>
    <n v="0"/>
    <n v="0"/>
    <n v="0"/>
    <d v="2022-06-20T20:29:11"/>
    <n v="0"/>
  </r>
  <r>
    <x v="85"/>
    <x v="0"/>
    <s v="KW"/>
    <x v="1"/>
    <x v="0"/>
    <x v="0"/>
    <s v="Y"/>
    <s v="202207"/>
    <n v="7092"/>
    <n v="1727.8"/>
    <n v="1158.4100000000001"/>
    <n v="0.59863973861915798"/>
    <n v="0.40136026138084202"/>
    <n v="2886.21"/>
    <n v="1.5640826113877399E-5"/>
    <n v="90.77"/>
    <n v="0"/>
    <n v="0"/>
    <n v="0"/>
    <n v="0"/>
    <d v="2022-06-20T20:29:11"/>
    <n v="0"/>
  </r>
  <r>
    <x v="86"/>
    <x v="0"/>
    <s v="90"/>
    <x v="0"/>
    <x v="1"/>
    <x v="0"/>
    <s v="Y"/>
    <s v="202207"/>
    <n v="319094"/>
    <n v="4135190.72"/>
    <n v="1092306.94"/>
    <n v="0.79104592463844403"/>
    <n v="0.208954075361556"/>
    <n v="5227497.66"/>
    <n v="2.69099357575967E-2"/>
    <n v="33.78"/>
    <n v="8586"/>
    <n v="216238.78"/>
    <n v="57119.28"/>
    <n v="2014.8"/>
    <d v="2022-06-20T20:29:11"/>
    <n v="218253.58"/>
  </r>
  <r>
    <x v="86"/>
    <x v="0"/>
    <s v="93"/>
    <x v="2"/>
    <x v="1"/>
    <x v="0"/>
    <s v="N"/>
    <s v="202207"/>
    <n v="229014"/>
    <n v="4135190.72"/>
    <n v="1092306.94"/>
    <n v="0.79104592463844403"/>
    <n v="0.208954075361556"/>
    <n v="5227497.66"/>
    <m/>
    <n v="10.98"/>
    <m/>
    <n v="0"/>
    <n v="0"/>
    <n v="0"/>
    <d v="2022-06-20T20:29:11"/>
    <n v="0"/>
  </r>
  <r>
    <x v="86"/>
    <x v="0"/>
    <s v="95"/>
    <x v="3"/>
    <x v="1"/>
    <x v="0"/>
    <s v="Y"/>
    <s v="202207"/>
    <n v="46260"/>
    <n v="4135190.72"/>
    <n v="1092306.94"/>
    <n v="0.79104592463844403"/>
    <n v="0.208954075361556"/>
    <n v="5227497.66"/>
    <n v="2.6906271386331001E-2"/>
    <n v="33.78"/>
    <n v="1244"/>
    <n v="31330.19"/>
    <n v="8275.84"/>
    <n v="428.15"/>
    <d v="2022-06-20T20:29:11"/>
    <n v="31758.34"/>
  </r>
  <r>
    <x v="86"/>
    <x v="0"/>
    <s v="9F"/>
    <x v="3"/>
    <x v="2"/>
    <x v="0"/>
    <s v="Y"/>
    <s v="202207"/>
    <n v="18009"/>
    <n v="4135190.72"/>
    <n v="1092306.94"/>
    <n v="0.79104592463844403"/>
    <n v="0.208954075361556"/>
    <n v="5227497.66"/>
    <n v="2.6906271386331001E-2"/>
    <n v="135.6"/>
    <n v="484"/>
    <n v="48801.66"/>
    <n v="12890.92"/>
    <n v="100.83"/>
    <d v="2022-06-20T20:29:11"/>
    <n v="48902.490000000005"/>
  </r>
  <r>
    <x v="86"/>
    <x v="0"/>
    <s v="9H"/>
    <x v="4"/>
    <x v="2"/>
    <x v="0"/>
    <s v="N"/>
    <s v="202207"/>
    <n v="16082"/>
    <n v="4135190.72"/>
    <n v="1092306.94"/>
    <n v="0.79104592463844403"/>
    <n v="0.208954075361556"/>
    <n v="5227497.66"/>
    <m/>
    <n v="30.27"/>
    <m/>
    <n v="0"/>
    <n v="0"/>
    <n v="0"/>
    <d v="2022-06-20T20:29:11"/>
    <n v="0"/>
  </r>
  <r>
    <x v="86"/>
    <x v="0"/>
    <s v="K2"/>
    <x v="0"/>
    <x v="0"/>
    <x v="0"/>
    <s v="Y"/>
    <s v="202207"/>
    <n v="15520"/>
    <n v="4135190.72"/>
    <n v="1092306.94"/>
    <n v="0.79104592463844403"/>
    <n v="0.208954075361556"/>
    <n v="5227497.66"/>
    <n v="2.69099357575967E-2"/>
    <n v="90.79"/>
    <n v="417"/>
    <n v="28151.63"/>
    <n v="7436.23"/>
    <n v="202.51"/>
    <d v="2022-06-20T20:29:11"/>
    <n v="28354.14"/>
  </r>
  <r>
    <x v="86"/>
    <x v="0"/>
    <s v="KW"/>
    <x v="1"/>
    <x v="0"/>
    <x v="0"/>
    <s v="Y"/>
    <s v="202207"/>
    <n v="7092"/>
    <n v="4135190.72"/>
    <n v="1092306.94"/>
    <n v="0.79104592463844403"/>
    <n v="0.208954075361556"/>
    <n v="5227497.66"/>
    <n v="2.8328632327779601E-2"/>
    <n v="90.77"/>
    <n v="200"/>
    <n v="13499.01"/>
    <n v="3565.75"/>
    <n v="0"/>
    <d v="2022-06-20T20:29:11"/>
    <n v="13499.01"/>
  </r>
  <r>
    <x v="87"/>
    <x v="3"/>
    <s v="50"/>
    <x v="9"/>
    <x v="1"/>
    <x v="3"/>
    <s v="Y"/>
    <s v="202207"/>
    <n v="51548"/>
    <n v="440011.94"/>
    <n v="166639.82"/>
    <n v="0.72531222855102195"/>
    <n v="0.27468777144897799"/>
    <n v="606651.76"/>
    <n v="1.6797169133799299E-2"/>
    <n v="26.16"/>
    <n v="865"/>
    <n v="15468.93"/>
    <n v="5858.34"/>
    <n v="214.59"/>
    <d v="2022-06-20T20:29:11"/>
    <n v="15683.52"/>
  </r>
  <r>
    <x v="87"/>
    <x v="3"/>
    <s v="52"/>
    <x v="4"/>
    <x v="1"/>
    <x v="3"/>
    <s v="Y"/>
    <s v="202207"/>
    <n v="49257"/>
    <n v="440011.94"/>
    <n v="166639.82"/>
    <n v="0.72531222855102195"/>
    <n v="0.27468777144897799"/>
    <n v="606651.76"/>
    <n v="1.8030323735198198E-2"/>
    <n v="24.2"/>
    <n v="888"/>
    <n v="14690.44"/>
    <n v="5563.51"/>
    <n v="165.43"/>
    <d v="2022-06-20T20:29:11"/>
    <n v="14855.87"/>
  </r>
  <r>
    <x v="87"/>
    <x v="3"/>
    <s v="53"/>
    <x v="0"/>
    <x v="1"/>
    <x v="3"/>
    <s v="Y"/>
    <s v="202207"/>
    <n v="13801"/>
    <n v="440011.94"/>
    <n v="166639.82"/>
    <n v="0.72531222855102195"/>
    <n v="0.27468777144897799"/>
    <n v="606651.76"/>
    <n v="1.6797169133799299E-2"/>
    <n v="26.16"/>
    <n v="231"/>
    <n v="4131.01"/>
    <n v="1564.48"/>
    <n v="53.65"/>
    <d v="2022-06-20T20:29:11"/>
    <n v="4184.66"/>
  </r>
  <r>
    <x v="87"/>
    <x v="3"/>
    <s v="5A"/>
    <x v="0"/>
    <x v="2"/>
    <x v="3"/>
    <s v="Y"/>
    <s v="202207"/>
    <n v="2506"/>
    <n v="440011.94"/>
    <n v="166639.82"/>
    <n v="0.72531222855102195"/>
    <n v="0.27468777144897799"/>
    <n v="606651.76"/>
    <n v="1.6797169133799299E-2"/>
    <n v="107.29"/>
    <n v="42"/>
    <n v="3072.28"/>
    <n v="1163.52"/>
    <n v="-73.150000000000006"/>
    <d v="2022-06-20T20:29:11"/>
    <n v="2999.13"/>
  </r>
  <r>
    <x v="87"/>
    <x v="3"/>
    <s v="5B"/>
    <x v="4"/>
    <x v="2"/>
    <x v="3"/>
    <s v="Y"/>
    <s v="202207"/>
    <n v="3584"/>
    <n v="440011.94"/>
    <n v="166639.82"/>
    <n v="0.72531222855102195"/>
    <n v="0.27468777144897799"/>
    <n v="606651.76"/>
    <n v="1.8030323735198198E-2"/>
    <n v="67.69"/>
    <n v="64"/>
    <n v="2953.64"/>
    <n v="1118.5899999999999"/>
    <n v="0"/>
    <d v="2022-06-20T20:29:11"/>
    <n v="2953.64"/>
  </r>
  <r>
    <x v="87"/>
    <x v="3"/>
    <s v="K5"/>
    <x v="0"/>
    <x v="0"/>
    <x v="3"/>
    <s v="Y"/>
    <s v="202207"/>
    <n v="1474"/>
    <n v="440011.94"/>
    <n v="166639.82"/>
    <n v="0.72531222855102195"/>
    <n v="0.27468777144897799"/>
    <n v="606651.76"/>
    <n v="1.6797169133799299E-2"/>
    <n v="58.75"/>
    <n v="24"/>
    <n v="961.33"/>
    <n v="364.07"/>
    <n v="0"/>
    <d v="2022-06-20T20:29:11"/>
    <n v="961.33"/>
  </r>
  <r>
    <x v="87"/>
    <x v="3"/>
    <s v="KH"/>
    <x v="4"/>
    <x v="0"/>
    <x v="3"/>
    <s v="Y"/>
    <s v="202207"/>
    <n v="2077"/>
    <n v="440011.94"/>
    <n v="166639.82"/>
    <n v="0.72531222855102195"/>
    <n v="0.27468777144897799"/>
    <n v="606651.76"/>
    <n v="1.6864742743415501E-2"/>
    <n v="58.69"/>
    <n v="35"/>
    <n v="1400.51"/>
    <n v="530.39"/>
    <n v="0"/>
    <d v="2022-06-20T20:29:11"/>
    <n v="1400.51"/>
  </r>
  <r>
    <x v="88"/>
    <x v="0"/>
    <s v="90"/>
    <x v="0"/>
    <x v="1"/>
    <x v="0"/>
    <s v="Y"/>
    <s v="202207"/>
    <n v="319094"/>
    <n v="1439829.64"/>
    <n v="393995.92"/>
    <n v="0.785150818816158"/>
    <n v="0.214849181183842"/>
    <n v="1833825.56"/>
    <n v="9.4401052319626998E-3"/>
    <n v="33.78"/>
    <n v="3012"/>
    <n v="75292.039999999994"/>
    <n v="20602.96"/>
    <n v="724.91"/>
    <d v="2022-06-20T20:29:11"/>
    <n v="76016.95"/>
  </r>
  <r>
    <x v="88"/>
    <x v="0"/>
    <s v="93"/>
    <x v="2"/>
    <x v="1"/>
    <x v="0"/>
    <s v="Y"/>
    <s v="202207"/>
    <n v="229014"/>
    <n v="1439829.64"/>
    <n v="393995.92"/>
    <n v="0.785150818816158"/>
    <n v="0.214849181183842"/>
    <n v="1833825.56"/>
    <n v="2.1968849740709E-2"/>
    <n v="10.98"/>
    <n v="5031"/>
    <n v="40878.14"/>
    <n v="11185.92"/>
    <n v="422.52"/>
    <d v="2022-06-20T20:29:11"/>
    <n v="41300.659999999996"/>
  </r>
  <r>
    <x v="88"/>
    <x v="0"/>
    <s v="95"/>
    <x v="3"/>
    <x v="1"/>
    <x v="0"/>
    <s v="Y"/>
    <s v="202207"/>
    <n v="46260"/>
    <n v="1439829.64"/>
    <n v="393995.92"/>
    <n v="0.785150818816158"/>
    <n v="0.214849181183842"/>
    <n v="1833825.56"/>
    <n v="9.4388197569370991E-3"/>
    <n v="33.78"/>
    <n v="436"/>
    <n v="10898.85"/>
    <n v="2982.37"/>
    <n v="124.98"/>
    <d v="2022-06-20T20:29:11"/>
    <n v="11023.83"/>
  </r>
  <r>
    <x v="88"/>
    <x v="0"/>
    <s v="9F"/>
    <x v="3"/>
    <x v="2"/>
    <x v="0"/>
    <s v="Y"/>
    <s v="202207"/>
    <n v="18009"/>
    <n v="1439829.64"/>
    <n v="393995.92"/>
    <n v="0.785150818816158"/>
    <n v="0.214849181183842"/>
    <n v="1833825.56"/>
    <n v="9.4388197569370991E-3"/>
    <n v="135.6"/>
    <n v="169"/>
    <n v="16913.259999999998"/>
    <n v="4628.16"/>
    <n v="-100.08"/>
    <d v="2022-06-20T20:29:11"/>
    <n v="16813.179999999997"/>
  </r>
  <r>
    <x v="88"/>
    <x v="0"/>
    <s v="9H"/>
    <x v="4"/>
    <x v="2"/>
    <x v="0"/>
    <s v="N"/>
    <s v="202207"/>
    <n v="16082"/>
    <n v="1439829.64"/>
    <n v="393995.92"/>
    <n v="0.785150818816158"/>
    <n v="0.214849181183842"/>
    <n v="1833825.56"/>
    <m/>
    <n v="30.27"/>
    <m/>
    <n v="0"/>
    <n v="0"/>
    <n v="0"/>
    <d v="2022-06-20T20:29:11"/>
    <n v="0"/>
  </r>
  <r>
    <x v="88"/>
    <x v="0"/>
    <s v="K2"/>
    <x v="0"/>
    <x v="0"/>
    <x v="0"/>
    <s v="Y"/>
    <s v="202207"/>
    <n v="15520"/>
    <n v="1439829.64"/>
    <n v="393995.92"/>
    <n v="0.785150818816158"/>
    <n v="0.214849181183842"/>
    <n v="1833825.56"/>
    <n v="9.4401052319626998E-3"/>
    <n v="90.79"/>
    <n v="146"/>
    <n v="9782.99"/>
    <n v="2677.03"/>
    <n v="0"/>
    <d v="2022-06-20T20:29:11"/>
    <n v="9782.99"/>
  </r>
  <r>
    <x v="88"/>
    <x v="0"/>
    <s v="KW"/>
    <x v="1"/>
    <x v="0"/>
    <x v="0"/>
    <s v="Y"/>
    <s v="202207"/>
    <n v="7092"/>
    <n v="1439829.64"/>
    <n v="393995.92"/>
    <n v="0.785150818816158"/>
    <n v="0.214849181183842"/>
    <n v="1833825.56"/>
    <n v="9.9377892485799004E-3"/>
    <n v="90.77"/>
    <n v="70"/>
    <n v="4689.4399999999996"/>
    <n v="1283.22"/>
    <n v="0"/>
    <d v="2022-06-20T20:29:11"/>
    <n v="4689.4399999999996"/>
  </r>
  <r>
    <x v="89"/>
    <x v="5"/>
    <s v="71"/>
    <x v="0"/>
    <x v="1"/>
    <x v="4"/>
    <s v="N"/>
    <s v="202207"/>
    <n v="113116"/>
    <n v="4278021.82"/>
    <n v="4009521.24"/>
    <n v="0.51619904584845699"/>
    <n v="0.48380095415154301"/>
    <n v="8287543.0599999996"/>
    <m/>
    <n v="10.74"/>
    <m/>
    <n v="0"/>
    <n v="0"/>
    <n v="0"/>
    <d v="2022-06-20T20:29:11"/>
    <n v="0"/>
  </r>
  <r>
    <x v="89"/>
    <x v="5"/>
    <s v="72"/>
    <x v="6"/>
    <x v="1"/>
    <x v="4"/>
    <s v="Y"/>
    <s v="202207"/>
    <n v="483948"/>
    <n v="4278021.82"/>
    <n v="4009521.24"/>
    <n v="0.51619904584845699"/>
    <n v="0.48380095415154301"/>
    <n v="8287543.0599999996"/>
    <n v="5.3975916076721898E-2"/>
    <n v="10.86"/>
    <n v="26121"/>
    <n v="138012.42000000001"/>
    <n v="129350.38"/>
    <n v="1035.58"/>
    <d v="2022-06-20T20:29:11"/>
    <n v="139048"/>
  </r>
  <r>
    <x v="89"/>
    <x v="5"/>
    <s v="79"/>
    <x v="10"/>
    <x v="1"/>
    <x v="4"/>
    <s v="Y"/>
    <s v="202207"/>
    <n v="351182"/>
    <n v="4278021.82"/>
    <n v="4009521.24"/>
    <n v="0.51619904584845699"/>
    <n v="0.48380095415154301"/>
    <n v="8287543.0599999996"/>
    <n v="5.8740563259973802E-2"/>
    <n v="10.15"/>
    <n v="20628"/>
    <n v="101864.23"/>
    <n v="95470.95"/>
    <n v="918.49"/>
    <d v="2022-06-20T20:29:11"/>
    <n v="102782.72"/>
  </r>
  <r>
    <x v="89"/>
    <x v="5"/>
    <s v="7G"/>
    <x v="3"/>
    <x v="1"/>
    <x v="4"/>
    <s v="Y"/>
    <s v="202207"/>
    <n v="17279"/>
    <n v="4278021.82"/>
    <n v="4009521.24"/>
    <n v="0.51619904584845699"/>
    <n v="0.48380095415154301"/>
    <n v="8287543.0599999996"/>
    <n v="5.3825557235176402E-2"/>
    <n v="10.9"/>
    <n v="930"/>
    <n v="4931.83"/>
    <n v="4622.29"/>
    <n v="74.23"/>
    <d v="2022-06-20T20:29:11"/>
    <n v="5006.0599999999995"/>
  </r>
  <r>
    <x v="89"/>
    <x v="5"/>
    <s v="7H"/>
    <x v="7"/>
    <x v="1"/>
    <x v="4"/>
    <s v="Y"/>
    <s v="202207"/>
    <n v="135645"/>
    <n v="4278021.82"/>
    <n v="4009521.24"/>
    <n v="0.51619904584845699"/>
    <n v="0.48380095415154301"/>
    <n v="8287543.0599999996"/>
    <n v="5.3825557235176402E-2"/>
    <n v="10.9"/>
    <n v="7301"/>
    <n v="38717.51"/>
    <n v="36287.49"/>
    <n v="514.39"/>
    <d v="2022-06-20T20:29:11"/>
    <n v="39231.9"/>
  </r>
  <r>
    <x v="89"/>
    <x v="5"/>
    <s v="7P"/>
    <x v="0"/>
    <x v="2"/>
    <x v="4"/>
    <s v="N"/>
    <s v="202207"/>
    <n v="17623"/>
    <n v="4278021.82"/>
    <n v="4009521.24"/>
    <n v="0.51619904584845699"/>
    <n v="0.48380095415154301"/>
    <n v="8287543.0599999996"/>
    <m/>
    <n v="48.11"/>
    <m/>
    <n v="0"/>
    <n v="0"/>
    <n v="0"/>
    <d v="2022-06-20T20:29:11"/>
    <n v="0"/>
  </r>
  <r>
    <x v="89"/>
    <x v="5"/>
    <s v="7R"/>
    <x v="7"/>
    <x v="2"/>
    <x v="4"/>
    <s v="Y"/>
    <s v="202207"/>
    <n v="30992"/>
    <n v="4278021.82"/>
    <n v="4009521.24"/>
    <n v="0.51619904584845699"/>
    <n v="0.48380095415154301"/>
    <n v="8287543.0599999996"/>
    <n v="5.3825557235176402E-2"/>
    <n v="65.03"/>
    <n v="1668"/>
    <n v="52632.6"/>
    <n v="49329.23"/>
    <n v="-220.89"/>
    <d v="2022-06-20T20:29:11"/>
    <n v="52411.71"/>
  </r>
  <r>
    <x v="89"/>
    <x v="5"/>
    <s v="7S"/>
    <x v="3"/>
    <x v="2"/>
    <x v="4"/>
    <s v="Y"/>
    <s v="202207"/>
    <n v="5515"/>
    <n v="4278021.82"/>
    <n v="4009521.24"/>
    <n v="0.51619904584845699"/>
    <n v="0.48380095415154301"/>
    <n v="8287543.0599999996"/>
    <n v="5.5293518219102902E-2"/>
    <n v="61.83"/>
    <n v="304"/>
    <n v="9120.48"/>
    <n v="8548.06"/>
    <n v="60"/>
    <d v="2022-06-20T20:29:11"/>
    <n v="9180.48"/>
  </r>
  <r>
    <x v="89"/>
    <x v="5"/>
    <s v="K4"/>
    <x v="0"/>
    <x v="0"/>
    <x v="4"/>
    <s v="N"/>
    <s v="202207"/>
    <n v="7043"/>
    <n v="4278021.82"/>
    <n v="4009521.24"/>
    <n v="0.51619904584845699"/>
    <n v="0.48380095415154301"/>
    <n v="8287543.0599999996"/>
    <m/>
    <n v="22.74"/>
    <m/>
    <n v="0"/>
    <n v="0"/>
    <n v="0"/>
    <d v="2022-06-20T20:29:11"/>
    <n v="0"/>
  </r>
  <r>
    <x v="89"/>
    <x v="5"/>
    <s v="KM"/>
    <x v="6"/>
    <x v="0"/>
    <x v="4"/>
    <s v="Y"/>
    <s v="202207"/>
    <n v="21968"/>
    <n v="4278021.82"/>
    <n v="4009521.24"/>
    <n v="0.51619904584845699"/>
    <n v="0.48380095415154301"/>
    <n v="8287543.0599999996"/>
    <n v="5.3975916076721898E-2"/>
    <n v="23.79"/>
    <n v="1185"/>
    <n v="13679.11"/>
    <n v="12820.57"/>
    <n v="23.08"/>
    <d v="2022-06-20T20:29:11"/>
    <n v="13702.19"/>
  </r>
  <r>
    <x v="89"/>
    <x v="5"/>
    <s v="KQ"/>
    <x v="7"/>
    <x v="0"/>
    <x v="4"/>
    <s v="Y"/>
    <s v="202207"/>
    <n v="10158"/>
    <n v="4278021.82"/>
    <n v="4009521.24"/>
    <n v="0.51619904584845699"/>
    <n v="0.48380095415154301"/>
    <n v="8287543.0599999996"/>
    <n v="5.3825557235176402E-2"/>
    <n v="23.86"/>
    <n v="546"/>
    <n v="6321.33"/>
    <n v="5924.58"/>
    <n v="46.31"/>
    <d v="2022-06-20T20:29:11"/>
    <n v="6367.64"/>
  </r>
  <r>
    <x v="90"/>
    <x v="10"/>
    <s v="50"/>
    <x v="9"/>
    <x v="1"/>
    <x v="3"/>
    <s v="Y"/>
    <s v="202207"/>
    <n v="51548"/>
    <n v="258593.4"/>
    <n v="43994.559999999998"/>
    <n v="0.85460571531002105"/>
    <n v="0.145394284689979"/>
    <n v="302587.96000000002"/>
    <n v="8.3781528004984104E-3"/>
    <n v="26.16"/>
    <n v="431"/>
    <n v="9081.6"/>
    <n v="1545.05"/>
    <n v="126.42"/>
    <d v="2022-06-20T20:29:11"/>
    <n v="9208.02"/>
  </r>
  <r>
    <x v="90"/>
    <x v="10"/>
    <s v="52"/>
    <x v="4"/>
    <x v="1"/>
    <x v="3"/>
    <s v="Y"/>
    <s v="202207"/>
    <n v="49257"/>
    <n v="258593.4"/>
    <n v="43994.559999999998"/>
    <n v="0.85460571531002105"/>
    <n v="0.145394284689979"/>
    <n v="302587.96000000002"/>
    <n v="8.9932301147090006E-3"/>
    <n v="24.2"/>
    <n v="442"/>
    <n v="8615.59"/>
    <n v="1465.77"/>
    <n v="97.46"/>
    <d v="2022-06-20T20:29:11"/>
    <n v="8713.0499999999993"/>
  </r>
  <r>
    <x v="90"/>
    <x v="10"/>
    <s v="53"/>
    <x v="0"/>
    <x v="1"/>
    <x v="3"/>
    <s v="Y"/>
    <s v="202207"/>
    <n v="13801"/>
    <n v="258593.4"/>
    <n v="43994.559999999998"/>
    <n v="0.85460571531002105"/>
    <n v="0.145394284689979"/>
    <n v="302587.96000000002"/>
    <n v="8.3781528004984104E-3"/>
    <n v="26.16"/>
    <n v="115"/>
    <n v="2423.16"/>
    <n v="412.25"/>
    <n v="21.07"/>
    <d v="2022-06-20T20:29:11"/>
    <n v="2444.23"/>
  </r>
  <r>
    <x v="90"/>
    <x v="10"/>
    <s v="5A"/>
    <x v="0"/>
    <x v="2"/>
    <x v="3"/>
    <s v="Y"/>
    <s v="202207"/>
    <n v="2506"/>
    <n v="258593.4"/>
    <n v="43994.559999999998"/>
    <n v="0.85460571531002105"/>
    <n v="0.145394284689979"/>
    <n v="302587.96000000002"/>
    <n v="8.3781528004984104E-3"/>
    <n v="107.29"/>
    <n v="20"/>
    <n v="1723.78"/>
    <n v="293.27"/>
    <n v="-86.19"/>
    <d v="2022-06-20T20:29:11"/>
    <n v="1637.59"/>
  </r>
  <r>
    <x v="90"/>
    <x v="10"/>
    <s v="5B"/>
    <x v="4"/>
    <x v="2"/>
    <x v="3"/>
    <s v="Y"/>
    <s v="202207"/>
    <n v="3584"/>
    <n v="258593.4"/>
    <n v="43994.559999999998"/>
    <n v="0.85460571531002105"/>
    <n v="0.145394284689979"/>
    <n v="302587.96000000002"/>
    <n v="8.9932301147090006E-3"/>
    <n v="67.69"/>
    <n v="32"/>
    <n v="1740.08"/>
    <n v="296.04000000000002"/>
    <n v="0"/>
    <d v="2022-06-20T20:29:11"/>
    <n v="1740.08"/>
  </r>
  <r>
    <x v="90"/>
    <x v="10"/>
    <s v="K5"/>
    <x v="0"/>
    <x v="0"/>
    <x v="3"/>
    <s v="Y"/>
    <s v="202207"/>
    <n v="1474"/>
    <n v="258593.4"/>
    <n v="43994.559999999998"/>
    <n v="0.85460571531002105"/>
    <n v="0.145394284689979"/>
    <n v="302587.96000000002"/>
    <n v="8.3781528004984104E-3"/>
    <n v="58.75"/>
    <n v="12"/>
    <n v="566.35"/>
    <n v="96.35"/>
    <n v="0"/>
    <d v="2022-06-20T20:29:11"/>
    <n v="566.35"/>
  </r>
  <r>
    <x v="90"/>
    <x v="10"/>
    <s v="KH"/>
    <x v="4"/>
    <x v="0"/>
    <x v="3"/>
    <s v="Y"/>
    <s v="202207"/>
    <n v="2077"/>
    <n v="258593.4"/>
    <n v="43994.559999999998"/>
    <n v="0.85460571531002105"/>
    <n v="0.145394284689979"/>
    <n v="302587.96000000002"/>
    <n v="8.4118574100154105E-3"/>
    <n v="58.69"/>
    <n v="17"/>
    <n v="801.51"/>
    <n v="136.36000000000001"/>
    <n v="0"/>
    <d v="2022-06-20T20:29:11"/>
    <n v="801.51"/>
  </r>
  <r>
    <x v="91"/>
    <x v="20"/>
    <s v="90"/>
    <x v="0"/>
    <x v="1"/>
    <x v="0"/>
    <s v="Y"/>
    <s v="202207"/>
    <n v="319094"/>
    <n v="5456684.2400000002"/>
    <n v="4324498.8899999997"/>
    <n v="0.55787568512685604"/>
    <n v="0.44212431487314402"/>
    <n v="9781183.1300000008"/>
    <n v="5.03512438992825E-2"/>
    <n v="33.78"/>
    <n v="16066"/>
    <n v="285355.46999999997"/>
    <n v="226148.22"/>
    <n v="2664.22"/>
    <d v="2022-06-20T20:29:11"/>
    <n v="288019.68999999994"/>
  </r>
  <r>
    <x v="91"/>
    <x v="20"/>
    <s v="93"/>
    <x v="2"/>
    <x v="1"/>
    <x v="0"/>
    <s v="Y"/>
    <s v="202207"/>
    <n v="229014"/>
    <n v="5456684.2400000002"/>
    <n v="4324498.8899999997"/>
    <n v="0.55787568512685604"/>
    <n v="0.44212431487314402"/>
    <n v="9781183.1300000008"/>
    <n v="0.11717654457239"/>
    <n v="10.98"/>
    <n v="26835"/>
    <n v="154925.44"/>
    <n v="122780.59"/>
    <n v="1645.4"/>
    <d v="2022-06-20T20:29:11"/>
    <n v="156570.84"/>
  </r>
  <r>
    <x v="91"/>
    <x v="20"/>
    <s v="95"/>
    <x v="3"/>
    <x v="1"/>
    <x v="0"/>
    <s v="Y"/>
    <s v="202207"/>
    <n v="46260"/>
    <n v="5456684.2400000002"/>
    <n v="4324498.8899999997"/>
    <n v="0.55787568512685604"/>
    <n v="0.44212431487314402"/>
    <n v="9781183.1300000008"/>
    <n v="5.03443874856144E-2"/>
    <n v="33.78"/>
    <n v="2328"/>
    <n v="41348.660000000003"/>
    <n v="32769.39"/>
    <n v="532.84"/>
    <d v="2022-06-20T20:29:11"/>
    <n v="41881.5"/>
  </r>
  <r>
    <x v="91"/>
    <x v="20"/>
    <s v="9F"/>
    <x v="3"/>
    <x v="2"/>
    <x v="0"/>
    <s v="Y"/>
    <s v="202207"/>
    <n v="18009"/>
    <n v="5456684.2400000002"/>
    <n v="4324498.8899999997"/>
    <n v="0.55787568512685604"/>
    <n v="0.44212431487314402"/>
    <n v="9781183.1300000008"/>
    <n v="5.03443874856144E-2"/>
    <n v="135.6"/>
    <n v="906"/>
    <n v="64424.81"/>
    <n v="51057.57"/>
    <n v="-71.11"/>
    <d v="2022-06-20T20:29:11"/>
    <n v="64353.7"/>
  </r>
  <r>
    <x v="91"/>
    <x v="20"/>
    <s v="9H"/>
    <x v="4"/>
    <x v="2"/>
    <x v="0"/>
    <s v="Y"/>
    <s v="202207"/>
    <n v="16082"/>
    <n v="5456684.2400000002"/>
    <n v="4324498.8899999997"/>
    <n v="0.55787568512685604"/>
    <n v="0.44212431487314402"/>
    <n v="9781183.1300000008"/>
    <n v="0.24993094384765899"/>
    <n v="30.27"/>
    <n v="4019"/>
    <n v="63796.33"/>
    <n v="50559.49"/>
    <n v="0.01"/>
    <d v="2022-06-20T20:29:11"/>
    <n v="63796.340000000004"/>
  </r>
  <r>
    <x v="91"/>
    <x v="20"/>
    <s v="K2"/>
    <x v="0"/>
    <x v="0"/>
    <x v="0"/>
    <s v="Y"/>
    <s v="202207"/>
    <n v="15520"/>
    <n v="5456684.2400000002"/>
    <n v="4324498.8899999997"/>
    <n v="0.55787568512685604"/>
    <n v="0.44212431487314402"/>
    <n v="9781183.1300000008"/>
    <n v="5.03512438992825E-2"/>
    <n v="90.79"/>
    <n v="781"/>
    <n v="37183.85"/>
    <n v="29468.720000000001"/>
    <n v="95.22"/>
    <d v="2022-06-20T20:29:11"/>
    <n v="37279.07"/>
  </r>
  <r>
    <x v="91"/>
    <x v="20"/>
    <s v="KW"/>
    <x v="1"/>
    <x v="0"/>
    <x v="0"/>
    <s v="N"/>
    <s v="202207"/>
    <n v="7092"/>
    <n v="5456684.2400000002"/>
    <n v="4324498.8899999997"/>
    <n v="0.55787568512685604"/>
    <n v="0.44212431487314402"/>
    <n v="9781183.1300000008"/>
    <m/>
    <n v="90.77"/>
    <m/>
    <n v="0"/>
    <n v="0"/>
    <n v="0"/>
    <d v="2022-06-20T20:29:11"/>
    <n v="0"/>
  </r>
  <r>
    <x v="92"/>
    <x v="0"/>
    <s v="90"/>
    <x v="0"/>
    <x v="1"/>
    <x v="0"/>
    <s v="Y"/>
    <s v="202207"/>
    <n v="319094"/>
    <n v="1204849.44"/>
    <n v="294393.15000000002"/>
    <n v="0.80363874935009705"/>
    <n v="0.19636125064990301"/>
    <n v="1499242.59"/>
    <n v="7.7177503283574599E-3"/>
    <n v="33.78"/>
    <n v="2462"/>
    <n v="62992.66"/>
    <n v="15391.64"/>
    <n v="588.48"/>
    <d v="2022-06-20T20:29:11"/>
    <n v="63581.140000000007"/>
  </r>
  <r>
    <x v="92"/>
    <x v="0"/>
    <s v="93"/>
    <x v="2"/>
    <x v="1"/>
    <x v="0"/>
    <s v="N"/>
    <s v="202207"/>
    <n v="229014"/>
    <n v="1204849.44"/>
    <n v="294393.15000000002"/>
    <n v="0.80363874935009705"/>
    <n v="0.19636125064990301"/>
    <n v="1499242.59"/>
    <m/>
    <n v="10.98"/>
    <m/>
    <n v="0"/>
    <n v="0"/>
    <n v="0"/>
    <d v="2022-06-20T20:29:11"/>
    <n v="0"/>
  </r>
  <r>
    <x v="92"/>
    <x v="0"/>
    <s v="95"/>
    <x v="3"/>
    <x v="1"/>
    <x v="0"/>
    <s v="Y"/>
    <s v="202207"/>
    <n v="46260"/>
    <n v="1204849.44"/>
    <n v="294393.15000000002"/>
    <n v="0.80363874935009705"/>
    <n v="0.19636125064990301"/>
    <n v="1499242.59"/>
    <n v="7.7166993892993597E-3"/>
    <n v="33.78"/>
    <n v="356"/>
    <n v="9108.61"/>
    <n v="2225.6"/>
    <n v="102.34"/>
    <d v="2022-06-20T20:29:11"/>
    <n v="9210.9500000000007"/>
  </r>
  <r>
    <x v="92"/>
    <x v="0"/>
    <s v="9F"/>
    <x v="3"/>
    <x v="2"/>
    <x v="0"/>
    <s v="Y"/>
    <s v="202207"/>
    <n v="18009"/>
    <n v="1204849.44"/>
    <n v="294393.15000000002"/>
    <n v="0.80363874935009705"/>
    <n v="0.19636125064990301"/>
    <n v="1499242.59"/>
    <n v="7.7166993892993597E-3"/>
    <n v="135.6"/>
    <n v="138"/>
    <n v="14136.03"/>
    <n v="3454"/>
    <n v="-204.88"/>
    <d v="2022-06-20T20:29:11"/>
    <n v="13931.150000000001"/>
  </r>
  <r>
    <x v="92"/>
    <x v="0"/>
    <s v="9H"/>
    <x v="4"/>
    <x v="2"/>
    <x v="0"/>
    <s v="N"/>
    <s v="202207"/>
    <n v="16082"/>
    <n v="1204849.44"/>
    <n v="294393.15000000002"/>
    <n v="0.80363874935009705"/>
    <n v="0.19636125064990301"/>
    <n v="1499242.59"/>
    <m/>
    <n v="30.27"/>
    <m/>
    <n v="0"/>
    <n v="0"/>
    <n v="0"/>
    <d v="2022-06-20T20:29:11"/>
    <n v="0"/>
  </r>
  <r>
    <x v="92"/>
    <x v="0"/>
    <s v="K2"/>
    <x v="0"/>
    <x v="0"/>
    <x v="0"/>
    <s v="Y"/>
    <s v="202207"/>
    <n v="15520"/>
    <n v="1204849.44"/>
    <n v="294393.15000000002"/>
    <n v="0.80363874935009705"/>
    <n v="0.19636125064990301"/>
    <n v="1499242.59"/>
    <n v="7.7177503283574599E-3"/>
    <n v="90.79"/>
    <n v="119"/>
    <n v="8161.57"/>
    <n v="1994.2"/>
    <n v="0"/>
    <d v="2022-06-20T20:29:11"/>
    <n v="8161.57"/>
  </r>
  <r>
    <x v="92"/>
    <x v="0"/>
    <s v="KW"/>
    <x v="1"/>
    <x v="0"/>
    <x v="0"/>
    <s v="Y"/>
    <s v="202207"/>
    <n v="7092"/>
    <n v="1204849.44"/>
    <n v="294393.15000000002"/>
    <n v="0.80363874935009705"/>
    <n v="0.19636125064990301"/>
    <n v="1499242.59"/>
    <n v="8.1246314899848394E-3"/>
    <n v="90.77"/>
    <n v="57"/>
    <n v="3908.46"/>
    <n v="954.99"/>
    <n v="0"/>
    <d v="2022-06-20T20:29:11"/>
    <n v="3908.46"/>
  </r>
  <r>
    <x v="93"/>
    <x v="21"/>
    <s v="71"/>
    <x v="0"/>
    <x v="1"/>
    <x v="4"/>
    <s v="Y"/>
    <s v="202207"/>
    <n v="113116"/>
    <n v="35365671.479999997"/>
    <n v="15177682.17"/>
    <n v="0.69970963392928698"/>
    <n v="0.30029036607071302"/>
    <n v="50543353.649999999"/>
    <n v="0.34694096205310898"/>
    <n v="10.74"/>
    <n v="39244"/>
    <n v="277956.45"/>
    <n v="119288.97"/>
    <n v="2939.36"/>
    <d v="2022-06-20T20:29:11"/>
    <n v="280895.81"/>
  </r>
  <r>
    <x v="93"/>
    <x v="21"/>
    <s v="72"/>
    <x v="6"/>
    <x v="1"/>
    <x v="4"/>
    <s v="Y"/>
    <s v="202207"/>
    <n v="483948"/>
    <n v="35365671.479999997"/>
    <n v="15177682.17"/>
    <n v="0.69970963392928698"/>
    <n v="0.30029036607071302"/>
    <n v="50543353.649999999"/>
    <n v="0.32918366699243101"/>
    <n v="10.86"/>
    <n v="159307"/>
    <n v="1140942.8700000001"/>
    <n v="489651.9"/>
    <n v="8529.84"/>
    <d v="2022-06-20T20:29:11"/>
    <n v="1149472.7100000002"/>
  </r>
  <r>
    <x v="93"/>
    <x v="21"/>
    <s v="79"/>
    <x v="10"/>
    <x v="1"/>
    <x v="4"/>
    <s v="Y"/>
    <s v="202207"/>
    <n v="351182"/>
    <n v="35365671.479999997"/>
    <n v="15177682.17"/>
    <n v="0.69970963392928698"/>
    <n v="0.30029036607071302"/>
    <n v="50543353.649999999"/>
    <n v="0.35824188676360902"/>
    <n v="10.15"/>
    <n v="125808"/>
    <n v="842119.09"/>
    <n v="361407.42"/>
    <n v="7744.59"/>
    <d v="2022-06-20T20:29:11"/>
    <n v="849863.67999999993"/>
  </r>
  <r>
    <x v="93"/>
    <x v="21"/>
    <s v="7G"/>
    <x v="3"/>
    <x v="1"/>
    <x v="4"/>
    <s v="Y"/>
    <s v="202207"/>
    <n v="17279"/>
    <n v="35365671.479999997"/>
    <n v="15177682.17"/>
    <n v="0.69970963392928698"/>
    <n v="0.30029036607071302"/>
    <n v="50543353.649999999"/>
    <n v="0.32826667144289201"/>
    <n v="10.9"/>
    <n v="5672"/>
    <n v="40771.99"/>
    <n v="17497.88"/>
    <n v="654.15"/>
    <d v="2022-06-20T20:29:11"/>
    <n v="41426.14"/>
  </r>
  <r>
    <x v="93"/>
    <x v="21"/>
    <s v="7H"/>
    <x v="7"/>
    <x v="1"/>
    <x v="4"/>
    <s v="Y"/>
    <s v="202207"/>
    <n v="135645"/>
    <n v="35365671.479999997"/>
    <n v="15177682.17"/>
    <n v="0.69970963392928698"/>
    <n v="0.30029036607071302"/>
    <n v="50543353.649999999"/>
    <n v="0.32826667144289201"/>
    <n v="10.9"/>
    <n v="44527"/>
    <n v="320073.08"/>
    <n v="137363.93"/>
    <n v="4312.9799999999996"/>
    <d v="2022-06-20T20:29:11"/>
    <n v="324386.06"/>
  </r>
  <r>
    <x v="93"/>
    <x v="21"/>
    <s v="7P"/>
    <x v="0"/>
    <x v="2"/>
    <x v="4"/>
    <s v="Y"/>
    <s v="202207"/>
    <n v="17623"/>
    <n v="35365671.479999997"/>
    <n v="15177682.17"/>
    <n v="0.69970963392928698"/>
    <n v="0.30029036607071302"/>
    <n v="50543353.649999999"/>
    <n v="0.34694096205310898"/>
    <n v="48.11"/>
    <n v="6114"/>
    <n v="193466.82"/>
    <n v="83029.05"/>
    <n v="-980.92"/>
    <d v="2022-06-20T20:29:11"/>
    <n v="192485.9"/>
  </r>
  <r>
    <x v="93"/>
    <x v="21"/>
    <s v="7R"/>
    <x v="7"/>
    <x v="2"/>
    <x v="4"/>
    <s v="Y"/>
    <s v="202207"/>
    <n v="30992"/>
    <n v="35365671.479999997"/>
    <n v="15177682.17"/>
    <n v="0.69970963392928698"/>
    <n v="0.30029036607071302"/>
    <n v="50543353.649999999"/>
    <n v="0.32826667144289201"/>
    <n v="65.03"/>
    <n v="10173"/>
    <n v="435119.46"/>
    <n v="186737.72"/>
    <n v="-2053.06"/>
    <d v="2022-06-20T20:29:11"/>
    <n v="433066.4"/>
  </r>
  <r>
    <x v="93"/>
    <x v="21"/>
    <s v="7S"/>
    <x v="3"/>
    <x v="2"/>
    <x v="4"/>
    <s v="Y"/>
    <s v="202207"/>
    <n v="5515"/>
    <n v="35365671.479999997"/>
    <n v="15177682.17"/>
    <n v="0.69970963392928698"/>
    <n v="0.30029036607071302"/>
    <n v="50543353.649999999"/>
    <n v="0.33721934542815302"/>
    <n v="61.83"/>
    <n v="1859"/>
    <n v="75600.44"/>
    <n v="32445.01"/>
    <n v="203.33"/>
    <d v="2022-06-20T20:29:11"/>
    <n v="75803.77"/>
  </r>
  <r>
    <x v="93"/>
    <x v="21"/>
    <s v="K4"/>
    <x v="0"/>
    <x v="0"/>
    <x v="4"/>
    <s v="Y"/>
    <s v="202207"/>
    <n v="7043"/>
    <n v="35365671.479999997"/>
    <n v="15177682.17"/>
    <n v="0.69970963392928698"/>
    <n v="0.30029036607071302"/>
    <n v="50543353.649999999"/>
    <n v="0.34694096205310898"/>
    <n v="22.74"/>
    <n v="2443"/>
    <n v="36539.25"/>
    <n v="15681.34"/>
    <n v="89.74"/>
    <d v="2022-06-20T20:29:11"/>
    <n v="36628.99"/>
  </r>
  <r>
    <x v="93"/>
    <x v="21"/>
    <s v="KM"/>
    <x v="6"/>
    <x v="0"/>
    <x v="4"/>
    <s v="Y"/>
    <s v="202207"/>
    <n v="21968"/>
    <n v="35365671.479999997"/>
    <n v="15177682.17"/>
    <n v="0.69970963392928698"/>
    <n v="0.30029036607071302"/>
    <n v="50543353.649999999"/>
    <n v="0.32918366699243101"/>
    <n v="23.79"/>
    <n v="7231"/>
    <n v="113145.82"/>
    <n v="48558.14"/>
    <n v="172.13"/>
    <d v="2022-06-20T20:29:11"/>
    <n v="113317.95000000001"/>
  </r>
  <r>
    <x v="93"/>
    <x v="21"/>
    <s v="KQ"/>
    <x v="7"/>
    <x v="0"/>
    <x v="4"/>
    <s v="Y"/>
    <s v="202207"/>
    <n v="10158"/>
    <n v="35365671.479999997"/>
    <n v="15177682.17"/>
    <n v="0.69970963392928698"/>
    <n v="0.30029036607071302"/>
    <n v="50543353.649999999"/>
    <n v="0.32826667144289201"/>
    <n v="23.86"/>
    <n v="3334"/>
    <n v="52321.69"/>
    <n v="22454.6"/>
    <n v="345.26"/>
    <d v="2022-06-20T20:29:11"/>
    <n v="52666.950000000004"/>
  </r>
  <r>
    <x v="94"/>
    <x v="0"/>
    <s v="90"/>
    <x v="0"/>
    <x v="1"/>
    <x v="0"/>
    <s v="Y"/>
    <s v="202207"/>
    <n v="319094"/>
    <n v="501060.71"/>
    <n v="114149.12"/>
    <n v="0.81445498034386099"/>
    <n v="0.18554501965613901"/>
    <n v="615209.82999999996"/>
    <n v="3.1669563679425899E-3"/>
    <n v="33.78"/>
    <n v="1010"/>
    <n v="26189.64"/>
    <n v="5966.39"/>
    <n v="285.23"/>
    <d v="2022-06-20T20:29:11"/>
    <n v="26474.87"/>
  </r>
  <r>
    <x v="94"/>
    <x v="0"/>
    <s v="93"/>
    <x v="2"/>
    <x v="1"/>
    <x v="0"/>
    <s v="N"/>
    <s v="202207"/>
    <n v="229014"/>
    <n v="501060.71"/>
    <n v="114149.12"/>
    <n v="0.81445498034386099"/>
    <n v="0.18554501965613901"/>
    <n v="615209.82999999996"/>
    <m/>
    <n v="10.98"/>
    <m/>
    <n v="0"/>
    <n v="0"/>
    <n v="0"/>
    <d v="2022-06-20T20:29:11"/>
    <n v="0"/>
  </r>
  <r>
    <x v="94"/>
    <x v="0"/>
    <s v="95"/>
    <x v="3"/>
    <x v="1"/>
    <x v="0"/>
    <s v="Y"/>
    <s v="202207"/>
    <n v="46260"/>
    <n v="501060.71"/>
    <n v="114149.12"/>
    <n v="0.81445498034386099"/>
    <n v="0.18554501965613901"/>
    <n v="615209.82999999996"/>
    <n v="3.1665251181611401E-3"/>
    <n v="33.78"/>
    <n v="146"/>
    <n v="3785.83"/>
    <n v="862.47"/>
    <n v="25.93"/>
    <d v="2022-06-20T20:29:11"/>
    <n v="3811.7599999999998"/>
  </r>
  <r>
    <x v="94"/>
    <x v="0"/>
    <s v="9F"/>
    <x v="3"/>
    <x v="2"/>
    <x v="0"/>
    <s v="Y"/>
    <s v="202207"/>
    <n v="18009"/>
    <n v="501060.71"/>
    <n v="114149.12"/>
    <n v="0.81445498034386099"/>
    <n v="0.18554501965613901"/>
    <n v="615209.82999999996"/>
    <n v="3.1665251181611401E-3"/>
    <n v="135.6"/>
    <n v="57"/>
    <n v="5917.38"/>
    <n v="1348.07"/>
    <n v="103.81"/>
    <d v="2022-06-20T20:29:11"/>
    <n v="6021.1900000000005"/>
  </r>
  <r>
    <x v="94"/>
    <x v="0"/>
    <s v="9H"/>
    <x v="4"/>
    <x v="2"/>
    <x v="0"/>
    <s v="N"/>
    <s v="202207"/>
    <n v="16082"/>
    <n v="501060.71"/>
    <n v="114149.12"/>
    <n v="0.81445498034386099"/>
    <n v="0.18554501965613901"/>
    <n v="615209.82999999996"/>
    <m/>
    <n v="30.27"/>
    <m/>
    <n v="0"/>
    <n v="0"/>
    <n v="0"/>
    <d v="2022-06-20T20:29:11"/>
    <n v="0"/>
  </r>
  <r>
    <x v="94"/>
    <x v="0"/>
    <s v="K2"/>
    <x v="0"/>
    <x v="0"/>
    <x v="0"/>
    <s v="Y"/>
    <s v="202207"/>
    <n v="15520"/>
    <n v="501060.71"/>
    <n v="114149.12"/>
    <n v="0.81445498034386099"/>
    <n v="0.18554501965613901"/>
    <n v="615209.82999999996"/>
    <n v="3.1669563679425899E-3"/>
    <n v="90.79"/>
    <n v="49"/>
    <n v="3405.88"/>
    <n v="775.91"/>
    <n v="0"/>
    <d v="2022-06-20T20:29:11"/>
    <n v="3405.88"/>
  </r>
  <r>
    <x v="94"/>
    <x v="0"/>
    <s v="KW"/>
    <x v="1"/>
    <x v="0"/>
    <x v="0"/>
    <s v="Y"/>
    <s v="202207"/>
    <n v="7092"/>
    <n v="501060.71"/>
    <n v="114149.12"/>
    <n v="0.81445498034386099"/>
    <n v="0.18554501965613901"/>
    <n v="615209.82999999996"/>
    <n v="3.3339188675037702E-3"/>
    <n v="90.77"/>
    <n v="23"/>
    <n v="1598.33"/>
    <n v="364.12"/>
    <n v="0"/>
    <d v="2022-06-20T20:29:11"/>
    <n v="1598.33"/>
  </r>
  <r>
    <x v="95"/>
    <x v="10"/>
    <s v="50"/>
    <x v="9"/>
    <x v="1"/>
    <x v="3"/>
    <s v="Y"/>
    <s v="202207"/>
    <n v="51548"/>
    <n v="5800785.6399999997"/>
    <n v="1586728.31"/>
    <n v="0.78521484754692095"/>
    <n v="0.214785152453079"/>
    <n v="7387513.9500000002"/>
    <n v="0.20454786333505701"/>
    <n v="26.16"/>
    <n v="10544"/>
    <n v="204132.9"/>
    <n v="55837.86"/>
    <n v="2749.13"/>
    <d v="2022-06-20T20:29:11"/>
    <n v="206882.03"/>
  </r>
  <r>
    <x v="95"/>
    <x v="10"/>
    <s v="52"/>
    <x v="4"/>
    <x v="1"/>
    <x v="3"/>
    <s v="Y"/>
    <s v="202207"/>
    <n v="49257"/>
    <n v="5800785.6399999997"/>
    <n v="1586728.31"/>
    <n v="0.78521484754692095"/>
    <n v="0.214785152453079"/>
    <n v="7387513.9500000002"/>
    <n v="0.21956462817612701"/>
    <n v="24.2"/>
    <n v="10815"/>
    <n v="193692.03"/>
    <n v="52981.9"/>
    <n v="2328.25"/>
    <d v="2022-06-20T20:29:11"/>
    <n v="196020.28"/>
  </r>
  <r>
    <x v="95"/>
    <x v="10"/>
    <s v="53"/>
    <x v="0"/>
    <x v="1"/>
    <x v="3"/>
    <s v="Y"/>
    <s v="202207"/>
    <n v="13801"/>
    <n v="5800785.6399999997"/>
    <n v="1586728.31"/>
    <n v="0.78521484754692095"/>
    <n v="0.214785152453079"/>
    <n v="7387513.9500000002"/>
    <n v="0.20454786333505701"/>
    <n v="26.16"/>
    <n v="2822"/>
    <n v="54634.2"/>
    <n v="14944.46"/>
    <n v="619.52"/>
    <d v="2022-06-20T20:29:11"/>
    <n v="55253.719999999994"/>
  </r>
  <r>
    <x v="95"/>
    <x v="10"/>
    <s v="5A"/>
    <x v="0"/>
    <x v="2"/>
    <x v="3"/>
    <s v="Y"/>
    <s v="202207"/>
    <n v="2506"/>
    <n v="5800785.6399999997"/>
    <n v="1586728.31"/>
    <n v="0.78521484754692095"/>
    <n v="0.214785152453079"/>
    <n v="7387513.9500000002"/>
    <n v="0.20454786333505701"/>
    <n v="107.29"/>
    <n v="512"/>
    <n v="40545.769999999997"/>
    <n v="11090.76"/>
    <n v="79.19"/>
    <d v="2022-06-20T20:29:11"/>
    <n v="40624.959999999999"/>
  </r>
  <r>
    <x v="95"/>
    <x v="10"/>
    <s v="5B"/>
    <x v="4"/>
    <x v="2"/>
    <x v="3"/>
    <s v="Y"/>
    <s v="202207"/>
    <n v="3584"/>
    <n v="5800785.6399999997"/>
    <n v="1586728.31"/>
    <n v="0.78521484754692095"/>
    <n v="0.214785152453079"/>
    <n v="7387513.9500000002"/>
    <n v="0.21956462817612701"/>
    <n v="67.69"/>
    <n v="786"/>
    <n v="39270.230000000003"/>
    <n v="10741.85"/>
    <n v="0"/>
    <d v="2022-06-20T20:29:11"/>
    <n v="39270.230000000003"/>
  </r>
  <r>
    <x v="95"/>
    <x v="10"/>
    <s v="K5"/>
    <x v="0"/>
    <x v="0"/>
    <x v="3"/>
    <s v="Y"/>
    <s v="202207"/>
    <n v="1474"/>
    <n v="5800785.6399999997"/>
    <n v="1586728.31"/>
    <n v="0.78521484754692095"/>
    <n v="0.214785152453079"/>
    <n v="7387513.9500000002"/>
    <n v="0.20454786333505701"/>
    <n v="58.75"/>
    <n v="301"/>
    <n v="13052.41"/>
    <n v="3570.31"/>
    <n v="43.36"/>
    <d v="2022-06-20T20:29:11"/>
    <n v="13095.77"/>
  </r>
  <r>
    <x v="95"/>
    <x v="10"/>
    <s v="KH"/>
    <x v="4"/>
    <x v="0"/>
    <x v="3"/>
    <s v="Y"/>
    <s v="202207"/>
    <n v="2077"/>
    <n v="5800785.6399999997"/>
    <n v="1586728.31"/>
    <n v="0.78521484754692095"/>
    <n v="0.214785152453079"/>
    <n v="7387513.9500000002"/>
    <n v="0.20537074231869501"/>
    <n v="58.69"/>
    <n v="426"/>
    <n v="18453.98"/>
    <n v="5047.84"/>
    <n v="43.32"/>
    <d v="2022-06-20T20:29:11"/>
    <n v="18497.3"/>
  </r>
  <r>
    <x v="96"/>
    <x v="0"/>
    <s v="90"/>
    <x v="0"/>
    <x v="1"/>
    <x v="0"/>
    <s v="Y"/>
    <s v="202207"/>
    <n v="319094"/>
    <n v="25791956.260000002"/>
    <n v="2191890.12"/>
    <n v="0.92167302199148204"/>
    <n v="7.8326978008517803E-2"/>
    <n v="27983846.379999999"/>
    <n v="0.144054298502786"/>
    <n v="33.78"/>
    <n v="45966"/>
    <n v="1348821.85"/>
    <n v="114627.57"/>
    <n v="12617.88"/>
    <d v="2022-06-20T20:29:11"/>
    <n v="1361439.73"/>
  </r>
  <r>
    <x v="96"/>
    <x v="0"/>
    <s v="93"/>
    <x v="2"/>
    <x v="1"/>
    <x v="0"/>
    <s v="Y"/>
    <s v="202207"/>
    <n v="229014"/>
    <n v="25791956.260000002"/>
    <n v="2191890.12"/>
    <n v="0.92167302199148204"/>
    <n v="7.8326978008517803E-2"/>
    <n v="27983846.379999999"/>
    <n v="0.33524067375814198"/>
    <n v="10.98"/>
    <n v="76774"/>
    <n v="732275.9"/>
    <n v="62231.35"/>
    <n v="7744.92"/>
    <d v="2022-06-20T20:29:11"/>
    <n v="740020.82000000007"/>
  </r>
  <r>
    <x v="96"/>
    <x v="0"/>
    <s v="95"/>
    <x v="3"/>
    <x v="1"/>
    <x v="0"/>
    <s v="Y"/>
    <s v="202207"/>
    <n v="46260"/>
    <n v="25791956.260000002"/>
    <n v="2191890.12"/>
    <n v="0.92167302199148204"/>
    <n v="7.8326978008517803E-2"/>
    <n v="27983846.379999999"/>
    <n v="0.144034682386386"/>
    <n v="33.78"/>
    <n v="6663"/>
    <n v="195518.43"/>
    <n v="16615.84"/>
    <n v="2406.19"/>
    <d v="2022-06-20T20:29:11"/>
    <n v="197924.62"/>
  </r>
  <r>
    <x v="96"/>
    <x v="0"/>
    <s v="9F"/>
    <x v="3"/>
    <x v="2"/>
    <x v="0"/>
    <s v="Y"/>
    <s v="202207"/>
    <n v="18009"/>
    <n v="25791956.260000002"/>
    <n v="2191890.12"/>
    <n v="0.92167302199148204"/>
    <n v="7.8326978008517803E-2"/>
    <n v="27983846.379999999"/>
    <n v="0.144034682386386"/>
    <n v="135.6"/>
    <n v="2593"/>
    <n v="304625.98"/>
    <n v="25888.17"/>
    <n v="587.4"/>
    <d v="2022-06-20T20:29:11"/>
    <n v="305213.38"/>
  </r>
  <r>
    <x v="96"/>
    <x v="0"/>
    <s v="9H"/>
    <x v="4"/>
    <x v="2"/>
    <x v="0"/>
    <s v="Y"/>
    <s v="202207"/>
    <n v="16082"/>
    <n v="25791956.260000002"/>
    <n v="2191890.12"/>
    <n v="0.92167302199148204"/>
    <n v="7.8326978008517803E-2"/>
    <n v="27983846.379999999"/>
    <n v="0.71504940100649295"/>
    <n v="30.27"/>
    <n v="11499"/>
    <n v="301562.42"/>
    <n v="25627.82"/>
    <n v="78.680000000000007"/>
    <d v="2022-06-20T20:29:11"/>
    <n v="301641.09999999998"/>
  </r>
  <r>
    <x v="96"/>
    <x v="0"/>
    <s v="K2"/>
    <x v="0"/>
    <x v="0"/>
    <x v="0"/>
    <s v="Y"/>
    <s v="202207"/>
    <n v="15520"/>
    <n v="25791956.260000002"/>
    <n v="2191890.12"/>
    <n v="0.92167302199148204"/>
    <n v="7.8326978008517803E-2"/>
    <n v="27983846.379999999"/>
    <n v="0.144054298502786"/>
    <n v="90.79"/>
    <n v="2235"/>
    <n v="175800.57"/>
    <n v="14940.14"/>
    <n v="471.94"/>
    <d v="2022-06-20T20:29:11"/>
    <n v="176272.51"/>
  </r>
  <r>
    <x v="96"/>
    <x v="0"/>
    <s v="KW"/>
    <x v="1"/>
    <x v="0"/>
    <x v="0"/>
    <s v="Y"/>
    <s v="202207"/>
    <n v="7092"/>
    <n v="25791956.260000002"/>
    <n v="2191890.12"/>
    <n v="0.92167302199148204"/>
    <n v="7.8326978008517803E-2"/>
    <n v="27983846.379999999"/>
    <n v="0.151648866585258"/>
    <n v="90.77"/>
    <n v="1075"/>
    <n v="84538.69"/>
    <n v="7184.39"/>
    <n v="-78.64"/>
    <d v="2022-06-20T20:29:11"/>
    <n v="84460.05"/>
  </r>
  <r>
    <x v="97"/>
    <x v="0"/>
    <s v="90"/>
    <x v="0"/>
    <x v="1"/>
    <x v="0"/>
    <s v="Y"/>
    <s v="202207"/>
    <n v="319094"/>
    <n v="817247.3"/>
    <n v="526809.73"/>
    <n v="0.60804510653837396"/>
    <n v="0.39195489346162599"/>
    <n v="1344057.03"/>
    <n v="6.9188913480730703E-3"/>
    <n v="33.78"/>
    <n v="2207"/>
    <n v="42724.71"/>
    <n v="27540.98"/>
    <n v="367.82"/>
    <d v="2022-06-20T20:29:11"/>
    <n v="43092.53"/>
  </r>
  <r>
    <x v="97"/>
    <x v="0"/>
    <s v="93"/>
    <x v="2"/>
    <x v="1"/>
    <x v="0"/>
    <s v="N"/>
    <s v="202207"/>
    <n v="229014"/>
    <n v="817247.3"/>
    <n v="526809.73"/>
    <n v="0.60804510653837396"/>
    <n v="0.39195489346162599"/>
    <n v="1344057.03"/>
    <m/>
    <n v="10.98"/>
    <m/>
    <n v="0"/>
    <n v="0"/>
    <n v="0"/>
    <d v="2022-06-20T20:29:11"/>
    <n v="0"/>
  </r>
  <r>
    <x v="97"/>
    <x v="0"/>
    <s v="95"/>
    <x v="3"/>
    <x v="1"/>
    <x v="0"/>
    <s v="Y"/>
    <s v="202207"/>
    <n v="46260"/>
    <n v="817247.3"/>
    <n v="526809.73"/>
    <n v="0.60804510653837396"/>
    <n v="0.39195489346162599"/>
    <n v="1344057.03"/>
    <n v="6.9179491909874997E-3"/>
    <n v="33.78"/>
    <n v="320"/>
    <n v="6194.79"/>
    <n v="3993.26"/>
    <n v="58.08"/>
    <d v="2022-06-20T20:29:11"/>
    <n v="6252.87"/>
  </r>
  <r>
    <x v="97"/>
    <x v="0"/>
    <s v="9F"/>
    <x v="3"/>
    <x v="2"/>
    <x v="0"/>
    <s v="Y"/>
    <s v="202207"/>
    <n v="18009"/>
    <n v="817247.3"/>
    <n v="526809.73"/>
    <n v="0.60804510653837396"/>
    <n v="0.39195489346162599"/>
    <n v="1344057.03"/>
    <n v="6.9179491909874997E-3"/>
    <n v="135.6"/>
    <n v="124"/>
    <n v="9610.48"/>
    <n v="6195.06"/>
    <n v="0"/>
    <d v="2022-06-20T20:29:11"/>
    <n v="9610.48"/>
  </r>
  <r>
    <x v="97"/>
    <x v="0"/>
    <s v="9H"/>
    <x v="4"/>
    <x v="2"/>
    <x v="0"/>
    <s v="Y"/>
    <s v="202207"/>
    <n v="16082"/>
    <n v="817247.3"/>
    <n v="526809.73"/>
    <n v="0.60804510653837396"/>
    <n v="0.39195489346162599"/>
    <n v="1344057.03"/>
    <n v="3.43436410123713E-2"/>
    <n v="30.27"/>
    <n v="552"/>
    <n v="9550.26"/>
    <n v="6156.24"/>
    <n v="0"/>
    <d v="2022-06-20T20:29:11"/>
    <n v="9550.26"/>
  </r>
  <r>
    <x v="97"/>
    <x v="0"/>
    <s v="K2"/>
    <x v="0"/>
    <x v="0"/>
    <x v="0"/>
    <s v="Y"/>
    <s v="202207"/>
    <n v="15520"/>
    <n v="817247.3"/>
    <n v="526809.73"/>
    <n v="0.60804510653837396"/>
    <n v="0.39195489346162599"/>
    <n v="1344057.03"/>
    <n v="6.9188913480730703E-3"/>
    <n v="90.79"/>
    <n v="107"/>
    <n v="5552.46"/>
    <n v="3579.2"/>
    <n v="0"/>
    <d v="2022-06-20T20:29:11"/>
    <n v="5552.46"/>
  </r>
  <r>
    <x v="97"/>
    <x v="0"/>
    <s v="KW"/>
    <x v="1"/>
    <x v="0"/>
    <x v="0"/>
    <s v="Y"/>
    <s v="202207"/>
    <n v="7092"/>
    <n v="817247.3"/>
    <n v="526809.73"/>
    <n v="0.60804510653837396"/>
    <n v="0.39195489346162599"/>
    <n v="1344057.03"/>
    <n v="7.2836565230404099E-3"/>
    <n v="90.77"/>
    <n v="51"/>
    <n v="2645.92"/>
    <n v="1705.6"/>
    <n v="0"/>
    <d v="2022-06-20T20:29:11"/>
    <n v="2645.92"/>
  </r>
  <r>
    <x v="13"/>
    <x v="7"/>
    <s v="P2"/>
    <x v="3"/>
    <x v="2"/>
    <x v="2"/>
    <s v="Y"/>
    <s v="202207"/>
    <n v="7428"/>
    <n v="3536221.59"/>
    <n v="831061.7"/>
    <n v="0.809707398211853"/>
    <n v="0.190292601788147"/>
    <n v="4367283.29"/>
    <n v="0.244217504942597"/>
    <n v="30.45"/>
    <n v="1814"/>
    <n v="42041.73"/>
    <n v="9880.4"/>
    <n v="-347.63"/>
    <d v="2022-06-20T20:29:11"/>
    <n v="41694.100000000006"/>
  </r>
  <r>
    <x v="4"/>
    <x v="2"/>
    <s v="P2"/>
    <x v="3"/>
    <x v="2"/>
    <x v="2"/>
    <s v="Y"/>
    <s v="202207"/>
    <n v="7428"/>
    <n v="29728.12"/>
    <n v="10534.75"/>
    <n v="0.73835074350139496"/>
    <n v="0.26164925649860499"/>
    <n v="40262.870000000003"/>
    <n v="2.25149068661129E-3"/>
    <n v="30.45"/>
    <n v="16"/>
    <n v="338.14"/>
    <n v="119.83"/>
    <n v="0"/>
    <d v="2022-06-20T20:29:11"/>
    <n v="338.14"/>
  </r>
  <r>
    <x v="31"/>
    <x v="2"/>
    <s v="P2"/>
    <x v="3"/>
    <x v="2"/>
    <x v="2"/>
    <s v="Y"/>
    <s v="202207"/>
    <n v="7428"/>
    <n v="349.74"/>
    <n v="57.69"/>
    <n v="0.85840512480671505"/>
    <n v="0.14159487519328501"/>
    <n v="407.43"/>
    <n v="2.2783394488421701E-5"/>
    <n v="30.45"/>
    <n v="0"/>
    <n v="0"/>
    <n v="0"/>
    <n v="0"/>
    <d v="2022-06-20T20:29:11"/>
    <n v="0"/>
  </r>
  <r>
    <x v="59"/>
    <x v="16"/>
    <s v="P2"/>
    <x v="3"/>
    <x v="2"/>
    <x v="2"/>
    <s v="Y"/>
    <s v="202207"/>
    <n v="7428"/>
    <n v="6613425.4900000002"/>
    <n v="1936866.28"/>
    <n v="0.77347366240813098"/>
    <n v="0.22652633759186899"/>
    <n v="8550291.7699999996"/>
    <n v="0.47813040371846799"/>
    <n v="30.45"/>
    <n v="3551"/>
    <n v="78616.070000000007"/>
    <n v="23024.2"/>
    <n v="-730.6"/>
    <d v="2022-06-20T20:29:11"/>
    <n v="77885.47"/>
  </r>
  <r>
    <x v="63"/>
    <x v="2"/>
    <s v="P2"/>
    <x v="3"/>
    <x v="2"/>
    <x v="2"/>
    <s v="Y"/>
    <s v="202207"/>
    <n v="7428"/>
    <n v="4477754.67"/>
    <n v="446761.04"/>
    <n v="0.90927817752864903"/>
    <n v="9.0721822471351202E-2"/>
    <n v="4924515.71"/>
    <n v="0.275377817257836"/>
    <n v="30.45"/>
    <n v="2045"/>
    <n v="53223.72"/>
    <n v="5310.31"/>
    <n v="-546.54999999999995"/>
    <d v="2022-06-20T20:29:11"/>
    <n v="52677.17"/>
  </r>
  <r>
    <x v="11"/>
    <x v="6"/>
    <s v="P1"/>
    <x v="3"/>
    <x v="2"/>
    <x v="5"/>
    <s v="N"/>
    <s v="202207"/>
    <n v="5447"/>
    <n v="733161.25"/>
    <n v="251578.48"/>
    <n v="0.74452287001764395"/>
    <n v="0.255477129982356"/>
    <n v="984739.73"/>
    <m/>
    <n v="5.93"/>
    <m/>
    <n v="0"/>
    <n v="0"/>
    <n v="0"/>
    <d v="2022-06-20T20:29:11"/>
    <n v="0"/>
  </r>
  <r>
    <x v="20"/>
    <x v="6"/>
    <s v="P1"/>
    <x v="3"/>
    <x v="2"/>
    <x v="5"/>
    <s v="N"/>
    <s v="202207"/>
    <n v="5447"/>
    <n v="12670.5"/>
    <n v="2287.1999999999998"/>
    <n v="0.84708879038889695"/>
    <n v="0.15291120961110299"/>
    <n v="14957.7"/>
    <m/>
    <n v="5.93"/>
    <m/>
    <n v="0"/>
    <n v="0"/>
    <n v="0"/>
    <d v="2022-06-20T20:29:11"/>
    <n v="0"/>
  </r>
  <r>
    <x v="25"/>
    <x v="0"/>
    <s v="P1"/>
    <x v="3"/>
    <x v="2"/>
    <x v="5"/>
    <s v="N"/>
    <s v="202207"/>
    <n v="5447"/>
    <n v="311003.2"/>
    <n v="91477.23"/>
    <n v="0.77271632809575397"/>
    <n v="0.227283671904246"/>
    <n v="402480.43"/>
    <m/>
    <n v="5.93"/>
    <m/>
    <n v="0"/>
    <n v="0"/>
    <n v="0"/>
    <d v="2022-06-20T20:29:11"/>
    <n v="0"/>
  </r>
  <r>
    <x v="29"/>
    <x v="0"/>
    <s v="P1"/>
    <x v="3"/>
    <x v="2"/>
    <x v="5"/>
    <s v="N"/>
    <s v="202207"/>
    <n v="5447"/>
    <n v="92725.03"/>
    <n v="33433.08"/>
    <n v="0.73499063992001801"/>
    <n v="0.26500936007998199"/>
    <n v="126158.11"/>
    <m/>
    <n v="5.93"/>
    <m/>
    <n v="0"/>
    <n v="0"/>
    <n v="0"/>
    <d v="2022-06-20T20:29:11"/>
    <n v="0"/>
  </r>
  <r>
    <x v="35"/>
    <x v="6"/>
    <s v="P1"/>
    <x v="3"/>
    <x v="2"/>
    <x v="5"/>
    <s v="N"/>
    <s v="202207"/>
    <n v="5447"/>
    <n v="26492.87"/>
    <n v="5545.5"/>
    <n v="0.82691066992484297"/>
    <n v="0.17308933007515701"/>
    <n v="32038.37"/>
    <m/>
    <n v="5.93"/>
    <m/>
    <n v="0"/>
    <n v="0"/>
    <n v="0"/>
    <d v="2022-06-20T20:29:11"/>
    <n v="0"/>
  </r>
  <r>
    <x v="36"/>
    <x v="6"/>
    <s v="P1"/>
    <x v="3"/>
    <x v="2"/>
    <x v="5"/>
    <s v="Y"/>
    <s v="202207"/>
    <n v="5447"/>
    <n v="190057.51"/>
    <n v="52645.77"/>
    <n v="0.78308587341712099"/>
    <n v="0.21691412658287901"/>
    <n v="242703.28"/>
    <n v="5.4688917182478702E-2"/>
    <n v="5.93"/>
    <n v="297"/>
    <n v="1296.43"/>
    <n v="359.11"/>
    <n v="-8.73"/>
    <d v="2022-06-20T20:29:11"/>
    <n v="1287.7"/>
  </r>
  <r>
    <x v="40"/>
    <x v="6"/>
    <s v="P1"/>
    <x v="3"/>
    <x v="2"/>
    <x v="5"/>
    <s v="Y"/>
    <s v="202207"/>
    <n v="5447"/>
    <n v="1978901.85"/>
    <n v="233982.93"/>
    <n v="0.89426339224042195"/>
    <n v="0.10573660775957799"/>
    <n v="2212884.7799999998"/>
    <n v="0.498634680453381"/>
    <n v="5.93"/>
    <n v="2716"/>
    <n v="13538.72"/>
    <n v="1600.8"/>
    <n v="-89.74"/>
    <d v="2022-06-20T20:29:11"/>
    <n v="13448.98"/>
  </r>
  <r>
    <x v="50"/>
    <x v="6"/>
    <s v="P1"/>
    <x v="3"/>
    <x v="2"/>
    <x v="5"/>
    <s v="N"/>
    <s v="202207"/>
    <n v="5447"/>
    <n v="2132099.73"/>
    <n v="291594.21000000002"/>
    <n v="0.87969016830565705"/>
    <n v="0.12030983169434301"/>
    <n v="2423693.94"/>
    <m/>
    <n v="5.93"/>
    <m/>
    <n v="0"/>
    <n v="0"/>
    <n v="0"/>
    <d v="2022-06-20T20:29:11"/>
    <n v="0"/>
  </r>
  <r>
    <x v="61"/>
    <x v="6"/>
    <s v="P1"/>
    <x v="3"/>
    <x v="2"/>
    <x v="5"/>
    <s v="Y"/>
    <s v="202207"/>
    <n v="5447"/>
    <n v="202728.01"/>
    <n v="21310.01"/>
    <n v="0.90488217133859705"/>
    <n v="9.51178286614031E-2"/>
    <n v="224038.02"/>
    <n v="5.0483028995349802E-2"/>
    <n v="5.93"/>
    <n v="274"/>
    <n v="1382.05"/>
    <n v="145.28"/>
    <n v="-10.09"/>
    <d v="2022-06-20T20:29:11"/>
    <n v="1371.96"/>
  </r>
  <r>
    <x v="65"/>
    <x v="6"/>
    <s v="P1"/>
    <x v="3"/>
    <x v="2"/>
    <x v="5"/>
    <s v="Y"/>
    <s v="202207"/>
    <n v="5447"/>
    <n v="1499726.55"/>
    <n v="258535.2"/>
    <n v="0.85295977689328695"/>
    <n v="0.147040223106713"/>
    <n v="1758261.75"/>
    <n v="0.39619337336879001"/>
    <n v="5.93"/>
    <n v="2158"/>
    <n v="10260.36"/>
    <n v="1768.77"/>
    <n v="-61.82"/>
    <d v="2022-06-20T20:29:11"/>
    <n v="10198.540000000001"/>
  </r>
  <r>
    <x v="98"/>
    <x v="6"/>
    <s v="63"/>
    <x v="0"/>
    <x v="1"/>
    <x v="5"/>
    <s v="Y"/>
    <s v="202207"/>
    <n v="180654"/>
    <n v="1880993.44"/>
    <n v="733488.58"/>
    <n v="0.71945166408143801"/>
    <n v="0.28054833591856199"/>
    <n v="2614482.02"/>
    <n v="0.31342278605438501"/>
    <n v="0.97"/>
    <n v="56621"/>
    <n v="37241.94"/>
    <n v="14522.4"/>
    <n v="361.75"/>
    <d v="2022-06-20T20:29:11"/>
    <n v="37603.69"/>
  </r>
  <r>
    <x v="98"/>
    <x v="6"/>
    <s v="66"/>
    <x v="11"/>
    <x v="1"/>
    <x v="5"/>
    <s v="Y"/>
    <s v="202207"/>
    <n v="160404"/>
    <n v="1880993.44"/>
    <n v="733488.58"/>
    <n v="0.71945166408143801"/>
    <n v="0.28054833591856199"/>
    <n v="2614482.02"/>
    <n v="0.24881346447529601"/>
    <n v="2.06"/>
    <n v="39910"/>
    <n v="55748.34"/>
    <n v="21738.92"/>
    <n v="530.82000000000005"/>
    <d v="2022-06-20T20:29:11"/>
    <n v="56279.159999999996"/>
  </r>
  <r>
    <x v="98"/>
    <x v="6"/>
    <s v="67"/>
    <x v="1"/>
    <x v="1"/>
    <x v="5"/>
    <s v="Y"/>
    <s v="202207"/>
    <n v="92669"/>
    <n v="1880993.44"/>
    <n v="733488.58"/>
    <n v="0.71945166408143801"/>
    <n v="0.28054833591856199"/>
    <n v="2614482.02"/>
    <n v="0.23758515475813599"/>
    <n v="2.09"/>
    <n v="22016"/>
    <n v="31200.94"/>
    <n v="12166.73"/>
    <n v="549.85"/>
    <d v="2022-06-20T20:29:11"/>
    <n v="31750.789999999997"/>
  </r>
  <r>
    <x v="98"/>
    <x v="6"/>
    <s v="69"/>
    <x v="0"/>
    <x v="2"/>
    <x v="5"/>
    <s v="Y"/>
    <s v="202207"/>
    <n v="17042"/>
    <n v="1880993.44"/>
    <n v="733488.58"/>
    <n v="0.71945166408143801"/>
    <n v="0.28054833591856199"/>
    <n v="2614482.02"/>
    <n v="0.31342278605438501"/>
    <n v="22.13"/>
    <n v="5341"/>
    <n v="79934.350000000006"/>
    <n v="31170.2"/>
    <n v="44.9"/>
    <d v="2022-06-20T20:29:11"/>
    <n v="79979.25"/>
  </r>
  <r>
    <x v="98"/>
    <x v="6"/>
    <s v="6C"/>
    <x v="8"/>
    <x v="2"/>
    <x v="5"/>
    <s v="N"/>
    <s v="202207"/>
    <n v="0"/>
    <n v="1880993.44"/>
    <n v="733488.58"/>
    <n v="0.71945166408143801"/>
    <n v="0.28054833591856199"/>
    <n v="2614482.02"/>
    <m/>
    <n v="5.93"/>
    <m/>
    <n v="0"/>
    <n v="0"/>
    <n v="0"/>
    <d v="2022-06-20T20:29:11"/>
    <n v="0"/>
  </r>
  <r>
    <x v="98"/>
    <x v="6"/>
    <s v="K1"/>
    <x v="1"/>
    <x v="0"/>
    <x v="5"/>
    <s v="Y"/>
    <s v="202207"/>
    <n v="5808"/>
    <n v="1880993.44"/>
    <n v="733488.58"/>
    <n v="0.71945166408143801"/>
    <n v="0.28054833591856199"/>
    <n v="2614482.02"/>
    <n v="0.23758515475813599"/>
    <n v="2.58"/>
    <n v="1379"/>
    <n v="2406.1"/>
    <n v="938.25"/>
    <n v="12.23"/>
    <d v="2022-06-20T20:29:11"/>
    <n v="2418.33"/>
  </r>
  <r>
    <x v="98"/>
    <x v="6"/>
    <s v="KB"/>
    <x v="11"/>
    <x v="0"/>
    <x v="5"/>
    <s v="Y"/>
    <s v="202207"/>
    <n v="9789"/>
    <n v="1880993.44"/>
    <n v="733488.58"/>
    <n v="0.71945166408143801"/>
    <n v="0.28054833591856199"/>
    <n v="2614482.02"/>
    <n v="0.24881346447529601"/>
    <n v="2.54"/>
    <n v="2435"/>
    <n v="4182.75"/>
    <n v="1631.05"/>
    <n v="3.43"/>
    <d v="2022-06-20T20:29:11"/>
    <n v="4186.18"/>
  </r>
  <r>
    <x v="98"/>
    <x v="6"/>
    <s v="P1"/>
    <x v="3"/>
    <x v="2"/>
    <x v="5"/>
    <s v="N"/>
    <s v="202207"/>
    <n v="5447"/>
    <n v="1880993.44"/>
    <n v="733488.58"/>
    <n v="0.71945166408143801"/>
    <n v="0.28054833591856199"/>
    <n v="2614482.02"/>
    <m/>
    <n v="5.93"/>
    <m/>
    <n v="0"/>
    <n v="0"/>
    <n v="0"/>
    <d v="2022-06-20T20:29: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0A9E66-94B0-4FF9-B5CB-0E55EC1A8E04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MCO">
  <location ref="A1:D1370" firstHeaderRow="0" firstDataRow="1" firstDataCol="1"/>
  <pivotFields count="22">
    <pivotField axis="axisRow" showAll="0">
      <items count="100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"/>
        <item x="2"/>
        <item x="3"/>
        <item x="4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3"/>
        <item x="56"/>
        <item x="57"/>
        <item x="58"/>
        <item x="59"/>
        <item x="60"/>
        <item x="98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t="default"/>
      </items>
    </pivotField>
    <pivotField axis="axisRow" showAll="0">
      <items count="23">
        <item x="5"/>
        <item x="19"/>
        <item x="12"/>
        <item x="11"/>
        <item x="18"/>
        <item x="2"/>
        <item x="20"/>
        <item x="13"/>
        <item x="16"/>
        <item x="8"/>
        <item x="9"/>
        <item x="10"/>
        <item x="3"/>
        <item x="1"/>
        <item x="14"/>
        <item x="17"/>
        <item x="15"/>
        <item x="6"/>
        <item x="0"/>
        <item x="7"/>
        <item x="21"/>
        <item x="4"/>
        <item t="default"/>
      </items>
    </pivotField>
    <pivotField showAll="0"/>
    <pivotField axis="axisRow" showAll="0">
      <items count="17">
        <item x="1"/>
        <item x="0"/>
        <item x="13"/>
        <item x="8"/>
        <item x="14"/>
        <item x="10"/>
        <item x="11"/>
        <item x="15"/>
        <item x="5"/>
        <item x="9"/>
        <item x="3"/>
        <item x="2"/>
        <item x="12"/>
        <item x="4"/>
        <item x="6"/>
        <item x="7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2">
        <item x="7"/>
        <item x="0"/>
        <item x="1"/>
        <item x="4"/>
        <item x="9"/>
        <item x="3"/>
        <item x="6"/>
        <item x="2"/>
        <item x="8"/>
        <item x="10"/>
        <item x="5"/>
        <item t="default"/>
      </items>
    </pivotField>
    <pivotField showAll="0"/>
    <pivotField showAll="0"/>
    <pivotField showAll="0"/>
    <pivotField numFmtId="165" showAll="0"/>
    <pivotField numFmtId="165" showAll="0"/>
    <pivotField numFmtId="166" showAll="0"/>
    <pivotField numFmtId="167" showAll="0"/>
    <pivotField numFmtId="165" showAll="0"/>
    <pivotField showAll="0"/>
    <pivotField numFmtId="165" showAll="0"/>
    <pivotField showAll="0"/>
    <pivotField dataField="1" numFmtId="165" showAll="0"/>
    <pivotField numFmtId="165" showAll="0"/>
    <pivotField dataField="1" numFmtId="165" showAll="0"/>
    <pivotField numFmtId="169" showAll="0"/>
    <pivotField dataField="1" numFmtId="165" showAll="0"/>
  </pivotFields>
  <rowFields count="5">
    <field x="3"/>
    <field x="5"/>
    <field x="1"/>
    <field x="0"/>
    <field x="4"/>
  </rowFields>
  <rowItems count="1369">
    <i>
      <x/>
    </i>
    <i r="1">
      <x/>
    </i>
    <i r="2">
      <x/>
    </i>
    <i r="3">
      <x v="30"/>
    </i>
    <i r="4">
      <x/>
    </i>
    <i r="2">
      <x v="1"/>
    </i>
    <i r="3">
      <x v="85"/>
    </i>
    <i r="4">
      <x/>
    </i>
    <i r="2">
      <x v="2"/>
    </i>
    <i r="3">
      <x v="22"/>
    </i>
    <i r="4">
      <x/>
    </i>
    <i r="2">
      <x v="4"/>
    </i>
    <i r="3">
      <x v="84"/>
    </i>
    <i r="4">
      <x/>
    </i>
    <i r="2">
      <x v="15"/>
    </i>
    <i r="3">
      <x v="70"/>
    </i>
    <i r="4">
      <x/>
    </i>
    <i r="1">
      <x v="1"/>
    </i>
    <i r="2">
      <x v="3"/>
    </i>
    <i r="3">
      <x v="21"/>
    </i>
    <i r="4">
      <x v="1"/>
    </i>
    <i r="2">
      <x v="6"/>
    </i>
    <i r="3">
      <x v="92"/>
    </i>
    <i r="4">
      <x v="1"/>
    </i>
    <i r="2">
      <x v="18"/>
    </i>
    <i r="3">
      <x v="7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8"/>
    </i>
    <i r="4">
      <x v="1"/>
    </i>
    <i r="3">
      <x v="23"/>
    </i>
    <i r="4">
      <x v="1"/>
    </i>
    <i r="3">
      <x v="26"/>
    </i>
    <i r="4">
      <x v="1"/>
    </i>
    <i r="3">
      <x v="32"/>
    </i>
    <i r="4">
      <x v="1"/>
    </i>
    <i r="3">
      <x v="38"/>
    </i>
    <i r="4">
      <x v="1"/>
    </i>
    <i r="3">
      <x v="47"/>
    </i>
    <i r="4">
      <x v="1"/>
    </i>
    <i r="3">
      <x v="51"/>
    </i>
    <i r="4">
      <x v="1"/>
    </i>
    <i r="3">
      <x v="55"/>
    </i>
    <i r="4">
      <x v="1"/>
    </i>
    <i r="3">
      <x v="58"/>
    </i>
    <i r="4">
      <x v="1"/>
    </i>
    <i r="3">
      <x v="60"/>
    </i>
    <i r="4">
      <x v="1"/>
    </i>
    <i r="3">
      <x v="63"/>
    </i>
    <i r="4">
      <x v="1"/>
    </i>
    <i r="3">
      <x v="67"/>
    </i>
    <i r="4">
      <x v="1"/>
    </i>
    <i r="3">
      <x v="68"/>
    </i>
    <i r="4">
      <x v="1"/>
    </i>
    <i r="3">
      <x v="71"/>
    </i>
    <i r="4">
      <x v="1"/>
    </i>
    <i r="3">
      <x v="72"/>
    </i>
    <i r="4">
      <x v="1"/>
    </i>
    <i r="3">
      <x v="73"/>
    </i>
    <i r="4">
      <x v="1"/>
    </i>
    <i r="3">
      <x v="74"/>
    </i>
    <i r="4">
      <x v="1"/>
    </i>
    <i r="3">
      <x v="75"/>
    </i>
    <i r="4">
      <x v="1"/>
    </i>
    <i r="3">
      <x v="76"/>
    </i>
    <i r="4">
      <x v="1"/>
    </i>
    <i r="3">
      <x v="77"/>
    </i>
    <i r="4">
      <x v="1"/>
    </i>
    <i r="3">
      <x v="78"/>
    </i>
    <i r="4">
      <x v="1"/>
    </i>
    <i r="3">
      <x v="79"/>
    </i>
    <i r="4">
      <x v="1"/>
    </i>
    <i r="3">
      <x v="82"/>
    </i>
    <i r="4">
      <x v="1"/>
    </i>
    <i r="3">
      <x v="83"/>
    </i>
    <i r="4">
      <x v="1"/>
    </i>
    <i r="3">
      <x v="86"/>
    </i>
    <i r="4">
      <x v="1"/>
    </i>
    <i r="3">
      <x v="87"/>
    </i>
    <i r="4">
      <x v="1"/>
    </i>
    <i r="3">
      <x v="89"/>
    </i>
    <i r="4">
      <x v="1"/>
    </i>
    <i r="3">
      <x v="93"/>
    </i>
    <i r="4">
      <x v="1"/>
    </i>
    <i r="3">
      <x v="95"/>
    </i>
    <i r="4">
      <x v="1"/>
    </i>
    <i r="3">
      <x v="97"/>
    </i>
    <i r="4">
      <x v="1"/>
    </i>
    <i r="3">
      <x v="98"/>
    </i>
    <i r="4">
      <x v="1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2"/>
    </i>
    <i r="4">
      <x/>
    </i>
    <i r="4">
      <x v="1"/>
    </i>
    <i r="3">
      <x v="66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1"/>
    </i>
    <i r="1">
      <x/>
    </i>
    <i r="2">
      <x/>
    </i>
    <i r="3">
      <x v="30"/>
    </i>
    <i r="4">
      <x/>
    </i>
    <i r="4">
      <x v="2"/>
    </i>
    <i r="2">
      <x v="1"/>
    </i>
    <i r="3">
      <x v="85"/>
    </i>
    <i r="4">
      <x/>
    </i>
    <i r="4">
      <x v="2"/>
    </i>
    <i r="2">
      <x v="2"/>
    </i>
    <i r="3">
      <x v="22"/>
    </i>
    <i r="4">
      <x/>
    </i>
    <i r="4">
      <x v="2"/>
    </i>
    <i r="2">
      <x v="4"/>
    </i>
    <i r="3">
      <x v="84"/>
    </i>
    <i r="4">
      <x/>
    </i>
    <i r="4">
      <x v="2"/>
    </i>
    <i r="2">
      <x v="15"/>
    </i>
    <i r="3">
      <x v="70"/>
    </i>
    <i r="4">
      <x/>
    </i>
    <i r="4">
      <x v="2"/>
    </i>
    <i r="1">
      <x v="1"/>
    </i>
    <i r="2">
      <x v="3"/>
    </i>
    <i r="3">
      <x v="21"/>
    </i>
    <i r="4">
      <x/>
    </i>
    <i r="4">
      <x v="1"/>
    </i>
    <i r="2">
      <x v="6"/>
    </i>
    <i r="3">
      <x v="92"/>
    </i>
    <i r="4">
      <x/>
    </i>
    <i r="4">
      <x v="1"/>
    </i>
    <i r="2">
      <x v="18"/>
    </i>
    <i r="3">
      <x v="7"/>
    </i>
    <i r="4">
      <x/>
    </i>
    <i r="4">
      <x v="1"/>
    </i>
    <i r="3">
      <x v="12"/>
    </i>
    <i r="4">
      <x/>
    </i>
    <i r="4">
      <x v="1"/>
    </i>
    <i r="3">
      <x v="13"/>
    </i>
    <i r="4">
      <x/>
    </i>
    <i r="4">
      <x v="1"/>
    </i>
    <i r="3">
      <x v="14"/>
    </i>
    <i r="4">
      <x/>
    </i>
    <i r="4">
      <x v="1"/>
    </i>
    <i r="3">
      <x v="18"/>
    </i>
    <i r="4">
      <x/>
    </i>
    <i r="4">
      <x v="1"/>
    </i>
    <i r="3">
      <x v="23"/>
    </i>
    <i r="4">
      <x/>
    </i>
    <i r="4">
      <x v="1"/>
    </i>
    <i r="3">
      <x v="26"/>
    </i>
    <i r="4">
      <x/>
    </i>
    <i r="4">
      <x v="1"/>
    </i>
    <i r="3">
      <x v="32"/>
    </i>
    <i r="4">
      <x/>
    </i>
    <i r="4">
      <x v="1"/>
    </i>
    <i r="3">
      <x v="38"/>
    </i>
    <i r="4">
      <x/>
    </i>
    <i r="4">
      <x v="1"/>
    </i>
    <i r="3">
      <x v="47"/>
    </i>
    <i r="4">
      <x/>
    </i>
    <i r="4">
      <x v="1"/>
    </i>
    <i r="3">
      <x v="51"/>
    </i>
    <i r="4">
      <x/>
    </i>
    <i r="4">
      <x v="1"/>
    </i>
    <i r="3">
      <x v="55"/>
    </i>
    <i r="4">
      <x/>
    </i>
    <i r="4">
      <x v="1"/>
    </i>
    <i r="3">
      <x v="58"/>
    </i>
    <i r="4">
      <x/>
    </i>
    <i r="4">
      <x v="1"/>
    </i>
    <i r="3">
      <x v="60"/>
    </i>
    <i r="4">
      <x/>
    </i>
    <i r="4">
      <x v="1"/>
    </i>
    <i r="3">
      <x v="63"/>
    </i>
    <i r="4">
      <x/>
    </i>
    <i r="4">
      <x v="1"/>
    </i>
    <i r="3">
      <x v="67"/>
    </i>
    <i r="4">
      <x/>
    </i>
    <i r="4">
      <x v="1"/>
    </i>
    <i r="3">
      <x v="68"/>
    </i>
    <i r="4">
      <x/>
    </i>
    <i r="4">
      <x v="1"/>
    </i>
    <i r="3">
      <x v="71"/>
    </i>
    <i r="4">
      <x/>
    </i>
    <i r="4">
      <x v="1"/>
    </i>
    <i r="3">
      <x v="72"/>
    </i>
    <i r="4">
      <x/>
    </i>
    <i r="4">
      <x v="1"/>
    </i>
    <i r="3">
      <x v="73"/>
    </i>
    <i r="4">
      <x/>
    </i>
    <i r="4">
      <x v="1"/>
    </i>
    <i r="3">
      <x v="74"/>
    </i>
    <i r="4">
      <x/>
    </i>
    <i r="4">
      <x v="1"/>
    </i>
    <i r="3">
      <x v="75"/>
    </i>
    <i r="4">
      <x/>
    </i>
    <i r="4">
      <x v="1"/>
    </i>
    <i r="3">
      <x v="76"/>
    </i>
    <i r="4">
      <x/>
    </i>
    <i r="4">
      <x v="1"/>
    </i>
    <i r="3">
      <x v="77"/>
    </i>
    <i r="4">
      <x/>
    </i>
    <i r="4">
      <x v="1"/>
    </i>
    <i r="3">
      <x v="78"/>
    </i>
    <i r="4">
      <x/>
    </i>
    <i r="4">
      <x v="1"/>
    </i>
    <i r="3">
      <x v="79"/>
    </i>
    <i r="4">
      <x/>
    </i>
    <i r="4">
      <x v="1"/>
    </i>
    <i r="3">
      <x v="82"/>
    </i>
    <i r="4">
      <x/>
    </i>
    <i r="4">
      <x v="1"/>
    </i>
    <i r="3">
      <x v="83"/>
    </i>
    <i r="4">
      <x/>
    </i>
    <i r="4">
      <x v="1"/>
    </i>
    <i r="3">
      <x v="86"/>
    </i>
    <i r="4">
      <x/>
    </i>
    <i r="4">
      <x v="1"/>
    </i>
    <i r="3">
      <x v="87"/>
    </i>
    <i r="4">
      <x/>
    </i>
    <i r="4">
      <x v="1"/>
    </i>
    <i r="3">
      <x v="89"/>
    </i>
    <i r="4">
      <x/>
    </i>
    <i r="4">
      <x v="1"/>
    </i>
    <i r="3">
      <x v="93"/>
    </i>
    <i r="4">
      <x/>
    </i>
    <i r="4">
      <x v="1"/>
    </i>
    <i r="3">
      <x v="95"/>
    </i>
    <i r="4">
      <x/>
    </i>
    <i r="4">
      <x v="1"/>
    </i>
    <i r="3">
      <x v="97"/>
    </i>
    <i r="4">
      <x/>
    </i>
    <i r="4">
      <x v="1"/>
    </i>
    <i r="3">
      <x v="98"/>
    </i>
    <i r="4">
      <x/>
    </i>
    <i r="4">
      <x v="1"/>
    </i>
    <i r="1">
      <x v="2"/>
    </i>
    <i r="2">
      <x v="7"/>
    </i>
    <i r="3">
      <x v="34"/>
    </i>
    <i r="4">
      <x v="1"/>
    </i>
    <i r="4">
      <x v="2"/>
    </i>
    <i r="2">
      <x v="13"/>
    </i>
    <i r="3">
      <x/>
    </i>
    <i r="4">
      <x v="1"/>
    </i>
    <i r="4">
      <x v="2"/>
    </i>
    <i r="3">
      <x v="15"/>
    </i>
    <i r="4">
      <x v="1"/>
    </i>
    <i r="4">
      <x v="2"/>
    </i>
    <i r="3">
      <x v="16"/>
    </i>
    <i r="4">
      <x v="1"/>
    </i>
    <i r="4">
      <x v="2"/>
    </i>
    <i r="3">
      <x v="19"/>
    </i>
    <i r="4">
      <x v="1"/>
    </i>
    <i r="4">
      <x v="2"/>
    </i>
    <i r="3">
      <x v="24"/>
    </i>
    <i r="4">
      <x v="1"/>
    </i>
    <i r="4">
      <x v="2"/>
    </i>
    <i r="3">
      <x v="33"/>
    </i>
    <i r="4">
      <x v="1"/>
    </i>
    <i r="4">
      <x v="2"/>
    </i>
    <i r="3">
      <x v="49"/>
    </i>
    <i r="4">
      <x v="1"/>
    </i>
    <i r="4">
      <x v="2"/>
    </i>
    <i r="3">
      <x v="53"/>
    </i>
    <i r="4">
      <x v="1"/>
    </i>
    <i r="4">
      <x v="2"/>
    </i>
    <i r="3">
      <x v="54"/>
    </i>
    <i r="4">
      <x v="1"/>
    </i>
    <i r="4">
      <x v="2"/>
    </i>
    <i r="3">
      <x v="57"/>
    </i>
    <i r="4">
      <x v="1"/>
    </i>
    <i r="4">
      <x v="2"/>
    </i>
    <i r="3">
      <x v="69"/>
    </i>
    <i r="4">
      <x v="1"/>
    </i>
    <i r="4">
      <x v="2"/>
    </i>
    <i r="1">
      <x v="3"/>
    </i>
    <i r="2">
      <x/>
    </i>
    <i r="3">
      <x v="5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2">
      <x v="20"/>
    </i>
    <i r="3">
      <x v="94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1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1">
      <x v="7"/>
    </i>
    <i r="2">
      <x v="5"/>
    </i>
    <i r="3">
      <x v="17"/>
    </i>
    <i r="4">
      <x/>
    </i>
    <i r="3">
      <x v="31"/>
    </i>
    <i r="4">
      <x/>
    </i>
    <i r="3">
      <x v="64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10"/>
    </i>
    <i r="2">
      <x v="17"/>
    </i>
    <i r="3">
      <x v="6"/>
    </i>
    <i r="4">
      <x/>
    </i>
    <i r="4">
      <x v="2"/>
    </i>
    <i r="3">
      <x v="20"/>
    </i>
    <i r="4">
      <x/>
    </i>
    <i r="4">
      <x v="2"/>
    </i>
    <i r="3">
      <x v="35"/>
    </i>
    <i r="4">
      <x/>
    </i>
    <i r="4">
      <x v="2"/>
    </i>
    <i r="3">
      <x v="36"/>
    </i>
    <i r="4">
      <x/>
    </i>
    <i r="4">
      <x v="2"/>
    </i>
    <i r="3">
      <x v="40"/>
    </i>
    <i r="4">
      <x/>
    </i>
    <i r="4">
      <x v="2"/>
    </i>
    <i r="3">
      <x v="50"/>
    </i>
    <i r="4">
      <x/>
    </i>
    <i r="4">
      <x v="2"/>
    </i>
    <i r="3">
      <x v="61"/>
    </i>
    <i r="4">
      <x/>
    </i>
    <i r="4">
      <x v="2"/>
    </i>
    <i r="3">
      <x v="62"/>
    </i>
    <i r="4">
      <x/>
    </i>
    <i r="4">
      <x v="2"/>
    </i>
    <i r="3">
      <x v="66"/>
    </i>
    <i r="4">
      <x/>
    </i>
    <i r="4">
      <x v="2"/>
    </i>
    <i r="2">
      <x v="18"/>
    </i>
    <i r="3">
      <x v="25"/>
    </i>
    <i r="4">
      <x/>
    </i>
    <i r="4">
      <x v="2"/>
    </i>
    <i r="3">
      <x v="29"/>
    </i>
    <i r="4">
      <x/>
    </i>
    <i r="4">
      <x v="2"/>
    </i>
    <i>
      <x v="2"/>
    </i>
    <i r="1">
      <x v="6"/>
    </i>
    <i r="2">
      <x v="10"/>
    </i>
    <i r="3">
      <x v="10"/>
    </i>
    <i r="4">
      <x v="1"/>
    </i>
    <i>
      <x v="3"/>
    </i>
    <i r="1">
      <x v="4"/>
    </i>
    <i r="2">
      <x v="16"/>
    </i>
    <i r="3">
      <x v="42"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4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2"/>
    </i>
    <i r="4">
      <x v="2"/>
    </i>
    <i r="3">
      <x v="66"/>
    </i>
    <i r="4">
      <x v="2"/>
    </i>
    <i r="2">
      <x v="18"/>
    </i>
    <i r="3">
      <x v="25"/>
    </i>
    <i r="4">
      <x v="2"/>
    </i>
    <i r="3">
      <x v="29"/>
    </i>
    <i r="4">
      <x v="2"/>
    </i>
    <i>
      <x v="4"/>
    </i>
    <i r="1">
      <x/>
    </i>
    <i r="2">
      <x/>
    </i>
    <i r="3">
      <x v="30"/>
    </i>
    <i r="4">
      <x/>
    </i>
    <i r="4">
      <x v="1"/>
    </i>
    <i r="2">
      <x v="1"/>
    </i>
    <i r="3">
      <x v="85"/>
    </i>
    <i r="4">
      <x/>
    </i>
    <i r="4">
      <x v="1"/>
    </i>
    <i r="2">
      <x v="2"/>
    </i>
    <i r="3">
      <x v="22"/>
    </i>
    <i r="4">
      <x/>
    </i>
    <i r="4">
      <x v="1"/>
    </i>
    <i r="2">
      <x v="4"/>
    </i>
    <i r="3">
      <x v="84"/>
    </i>
    <i r="4">
      <x/>
    </i>
    <i r="4">
      <x v="1"/>
    </i>
    <i r="2">
      <x v="15"/>
    </i>
    <i r="3">
      <x v="70"/>
    </i>
    <i r="4">
      <x/>
    </i>
    <i r="4">
      <x v="1"/>
    </i>
    <i>
      <x v="5"/>
    </i>
    <i r="1">
      <x v="3"/>
    </i>
    <i r="2">
      <x/>
    </i>
    <i r="3">
      <x v="5"/>
    </i>
    <i r="4">
      <x/>
    </i>
    <i r="3">
      <x v="90"/>
    </i>
    <i r="4">
      <x/>
    </i>
    <i r="2">
      <x v="20"/>
    </i>
    <i r="3">
      <x v="94"/>
    </i>
    <i r="4">
      <x/>
    </i>
    <i r="2">
      <x v="21"/>
    </i>
    <i r="3">
      <x v="3"/>
    </i>
    <i r="4">
      <x/>
    </i>
    <i r="3">
      <x v="56"/>
    </i>
    <i r="4">
      <x/>
    </i>
    <i r="3">
      <x v="81"/>
    </i>
    <i r="4">
      <x/>
    </i>
    <i>
      <x v="6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2"/>
    </i>
    <i r="4">
      <x/>
    </i>
    <i r="4">
      <x v="1"/>
    </i>
    <i r="3">
      <x v="66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7"/>
    </i>
    <i r="1">
      <x v="4"/>
    </i>
    <i r="2">
      <x v="16"/>
    </i>
    <i r="3">
      <x v="42"/>
    </i>
    <i r="4">
      <x/>
    </i>
    <i r="4">
      <x v="1"/>
    </i>
    <i r="1">
      <x v="9"/>
    </i>
    <i r="2">
      <x v="2"/>
    </i>
    <i r="3">
      <x v="65"/>
    </i>
    <i r="4">
      <x/>
    </i>
    <i r="4">
      <x v="1"/>
    </i>
    <i>
      <x v="8"/>
    </i>
    <i r="1">
      <x v="2"/>
    </i>
    <i r="2">
      <x v="7"/>
    </i>
    <i r="3">
      <x v="34"/>
    </i>
    <i r="4">
      <x/>
    </i>
    <i r="2">
      <x v="13"/>
    </i>
    <i r="3">
      <x/>
    </i>
    <i r="4">
      <x/>
    </i>
    <i r="3">
      <x v="15"/>
    </i>
    <i r="4">
      <x/>
    </i>
    <i r="3">
      <x v="16"/>
    </i>
    <i r="4">
      <x/>
    </i>
    <i r="3">
      <x v="19"/>
    </i>
    <i r="4">
      <x/>
    </i>
    <i r="3">
      <x v="24"/>
    </i>
    <i r="4">
      <x/>
    </i>
    <i r="3">
      <x v="33"/>
    </i>
    <i r="4">
      <x/>
    </i>
    <i r="3">
      <x v="49"/>
    </i>
    <i r="4">
      <x/>
    </i>
    <i r="3">
      <x v="53"/>
    </i>
    <i r="4">
      <x/>
    </i>
    <i r="3">
      <x v="54"/>
    </i>
    <i r="4">
      <x/>
    </i>
    <i r="3">
      <x v="57"/>
    </i>
    <i r="4">
      <x/>
    </i>
    <i r="3">
      <x v="69"/>
    </i>
    <i r="4">
      <x/>
    </i>
    <i>
      <x v="9"/>
    </i>
    <i r="1">
      <x v="5"/>
    </i>
    <i r="2">
      <x v="9"/>
    </i>
    <i r="3">
      <x v="9"/>
    </i>
    <i r="4">
      <x/>
    </i>
    <i r="3">
      <x v="43"/>
    </i>
    <i r="4">
      <x/>
    </i>
    <i r="3">
      <x v="45"/>
    </i>
    <i r="4">
      <x/>
    </i>
    <i r="2">
      <x v="11"/>
    </i>
    <i r="3">
      <x v="11"/>
    </i>
    <i r="4">
      <x/>
    </i>
    <i r="3">
      <x v="27"/>
    </i>
    <i r="4">
      <x/>
    </i>
    <i r="3">
      <x v="41"/>
    </i>
    <i r="4">
      <x/>
    </i>
    <i r="3">
      <x v="44"/>
    </i>
    <i r="4">
      <x/>
    </i>
    <i r="3">
      <x v="46"/>
    </i>
    <i r="4">
      <x/>
    </i>
    <i r="3">
      <x v="48"/>
    </i>
    <i r="4">
      <x/>
    </i>
    <i r="3">
      <x v="52"/>
    </i>
    <i r="4">
      <x/>
    </i>
    <i r="3">
      <x v="80"/>
    </i>
    <i r="4">
      <x/>
    </i>
    <i r="3">
      <x v="91"/>
    </i>
    <i r="4">
      <x/>
    </i>
    <i r="3">
      <x v="96"/>
    </i>
    <i r="4">
      <x/>
    </i>
    <i r="2">
      <x v="12"/>
    </i>
    <i r="3">
      <x v="1"/>
    </i>
    <i r="4">
      <x/>
    </i>
    <i r="3">
      <x v="2"/>
    </i>
    <i r="4">
      <x/>
    </i>
    <i r="3">
      <x v="4"/>
    </i>
    <i r="4">
      <x/>
    </i>
    <i r="3">
      <x v="28"/>
    </i>
    <i r="4">
      <x/>
    </i>
    <i r="3">
      <x v="37"/>
    </i>
    <i r="4">
      <x/>
    </i>
    <i r="3">
      <x v="88"/>
    </i>
    <i r="4">
      <x/>
    </i>
    <i r="1">
      <x v="8"/>
    </i>
    <i r="2">
      <x v="14"/>
    </i>
    <i r="3">
      <x v="39"/>
    </i>
    <i r="4">
      <x/>
    </i>
    <i>
      <x v="10"/>
    </i>
    <i r="1">
      <x/>
    </i>
    <i r="2">
      <x/>
    </i>
    <i r="3">
      <x v="30"/>
    </i>
    <i r="4">
      <x v="2"/>
    </i>
    <i r="2">
      <x v="1"/>
    </i>
    <i r="3">
      <x v="85"/>
    </i>
    <i r="4">
      <x v="2"/>
    </i>
    <i r="2">
      <x v="2"/>
    </i>
    <i r="3">
      <x v="22"/>
    </i>
    <i r="4">
      <x v="2"/>
    </i>
    <i r="2">
      <x v="4"/>
    </i>
    <i r="3">
      <x v="84"/>
    </i>
    <i r="4">
      <x v="2"/>
    </i>
    <i r="2">
      <x v="15"/>
    </i>
    <i r="3">
      <x v="70"/>
    </i>
    <i r="4">
      <x v="2"/>
    </i>
    <i r="1">
      <x v="1"/>
    </i>
    <i r="2">
      <x v="3"/>
    </i>
    <i r="3">
      <x v="21"/>
    </i>
    <i r="4">
      <x/>
    </i>
    <i r="4">
      <x v="2"/>
    </i>
    <i r="2">
      <x v="6"/>
    </i>
    <i r="3">
      <x v="92"/>
    </i>
    <i r="4">
      <x/>
    </i>
    <i r="4">
      <x v="2"/>
    </i>
    <i r="2">
      <x v="18"/>
    </i>
    <i r="3">
      <x v="7"/>
    </i>
    <i r="4">
      <x/>
    </i>
    <i r="4">
      <x v="2"/>
    </i>
    <i r="3">
      <x v="12"/>
    </i>
    <i r="4">
      <x/>
    </i>
    <i r="4">
      <x v="2"/>
    </i>
    <i r="3">
      <x v="13"/>
    </i>
    <i r="4">
      <x/>
    </i>
    <i r="4">
      <x v="2"/>
    </i>
    <i r="3">
      <x v="14"/>
    </i>
    <i r="4">
      <x/>
    </i>
    <i r="4">
      <x v="2"/>
    </i>
    <i r="3">
      <x v="18"/>
    </i>
    <i r="4">
      <x/>
    </i>
    <i r="4">
      <x v="2"/>
    </i>
    <i r="3">
      <x v="23"/>
    </i>
    <i r="4">
      <x/>
    </i>
    <i r="4">
      <x v="2"/>
    </i>
    <i r="3">
      <x v="26"/>
    </i>
    <i r="4">
      <x/>
    </i>
    <i r="4">
      <x v="2"/>
    </i>
    <i r="3">
      <x v="32"/>
    </i>
    <i r="4">
      <x/>
    </i>
    <i r="4">
      <x v="2"/>
    </i>
    <i r="3">
      <x v="38"/>
    </i>
    <i r="4">
      <x/>
    </i>
    <i r="4">
      <x v="2"/>
    </i>
    <i r="3">
      <x v="47"/>
    </i>
    <i r="4">
      <x/>
    </i>
    <i r="4">
      <x v="2"/>
    </i>
    <i r="3">
      <x v="51"/>
    </i>
    <i r="4">
      <x/>
    </i>
    <i r="4">
      <x v="2"/>
    </i>
    <i r="3">
      <x v="55"/>
    </i>
    <i r="4">
      <x/>
    </i>
    <i r="4">
      <x v="2"/>
    </i>
    <i r="3">
      <x v="58"/>
    </i>
    <i r="4">
      <x/>
    </i>
    <i r="4">
      <x v="2"/>
    </i>
    <i r="3">
      <x v="60"/>
    </i>
    <i r="4">
      <x/>
    </i>
    <i r="4">
      <x v="2"/>
    </i>
    <i r="3">
      <x v="63"/>
    </i>
    <i r="4">
      <x/>
    </i>
    <i r="4">
      <x v="2"/>
    </i>
    <i r="3">
      <x v="67"/>
    </i>
    <i r="4">
      <x/>
    </i>
    <i r="4">
      <x v="2"/>
    </i>
    <i r="3">
      <x v="68"/>
    </i>
    <i r="4">
      <x/>
    </i>
    <i r="4">
      <x v="2"/>
    </i>
    <i r="3">
      <x v="71"/>
    </i>
    <i r="4">
      <x/>
    </i>
    <i r="4">
      <x v="2"/>
    </i>
    <i r="3">
      <x v="72"/>
    </i>
    <i r="4">
      <x/>
    </i>
    <i r="4">
      <x v="2"/>
    </i>
    <i r="3">
      <x v="73"/>
    </i>
    <i r="4">
      <x/>
    </i>
    <i r="4">
      <x v="2"/>
    </i>
    <i r="3">
      <x v="74"/>
    </i>
    <i r="4">
      <x/>
    </i>
    <i r="4">
      <x v="2"/>
    </i>
    <i r="3">
      <x v="75"/>
    </i>
    <i r="4">
      <x/>
    </i>
    <i r="4">
      <x v="2"/>
    </i>
    <i r="3">
      <x v="76"/>
    </i>
    <i r="4">
      <x/>
    </i>
    <i r="4">
      <x v="2"/>
    </i>
    <i r="3">
      <x v="77"/>
    </i>
    <i r="4">
      <x/>
    </i>
    <i r="4">
      <x v="2"/>
    </i>
    <i r="3">
      <x v="78"/>
    </i>
    <i r="4">
      <x/>
    </i>
    <i r="4">
      <x v="2"/>
    </i>
    <i r="3">
      <x v="79"/>
    </i>
    <i r="4">
      <x/>
    </i>
    <i r="4">
      <x v="2"/>
    </i>
    <i r="3">
      <x v="82"/>
    </i>
    <i r="4">
      <x/>
    </i>
    <i r="4">
      <x v="2"/>
    </i>
    <i r="3">
      <x v="83"/>
    </i>
    <i r="4">
      <x/>
    </i>
    <i r="4">
      <x v="2"/>
    </i>
    <i r="3">
      <x v="86"/>
    </i>
    <i r="4">
      <x/>
    </i>
    <i r="4">
      <x v="2"/>
    </i>
    <i r="3">
      <x v="87"/>
    </i>
    <i r="4">
      <x/>
    </i>
    <i r="4">
      <x v="2"/>
    </i>
    <i r="3">
      <x v="89"/>
    </i>
    <i r="4">
      <x/>
    </i>
    <i r="4">
      <x v="2"/>
    </i>
    <i r="3">
      <x v="93"/>
    </i>
    <i r="4">
      <x/>
    </i>
    <i r="4">
      <x v="2"/>
    </i>
    <i r="3">
      <x v="95"/>
    </i>
    <i r="4">
      <x/>
    </i>
    <i r="4">
      <x v="2"/>
    </i>
    <i r="3">
      <x v="97"/>
    </i>
    <i r="4">
      <x/>
    </i>
    <i r="4">
      <x v="2"/>
    </i>
    <i r="3">
      <x v="98"/>
    </i>
    <i r="4">
      <x/>
    </i>
    <i r="4">
      <x v="2"/>
    </i>
    <i r="1">
      <x v="2"/>
    </i>
    <i r="2">
      <x v="7"/>
    </i>
    <i r="3">
      <x v="34"/>
    </i>
    <i r="4">
      <x/>
    </i>
    <i r="4">
      <x v="2"/>
    </i>
    <i r="2">
      <x v="13"/>
    </i>
    <i r="3">
      <x/>
    </i>
    <i r="4">
      <x/>
    </i>
    <i r="4">
      <x v="2"/>
    </i>
    <i r="3">
      <x v="15"/>
    </i>
    <i r="4">
      <x/>
    </i>
    <i r="4">
      <x v="2"/>
    </i>
    <i r="3">
      <x v="16"/>
    </i>
    <i r="4">
      <x/>
    </i>
    <i r="4">
      <x v="2"/>
    </i>
    <i r="3">
      <x v="19"/>
    </i>
    <i r="4">
      <x/>
    </i>
    <i r="4">
      <x v="2"/>
    </i>
    <i r="3">
      <x v="24"/>
    </i>
    <i r="4">
      <x/>
    </i>
    <i r="4">
      <x v="2"/>
    </i>
    <i r="3">
      <x v="33"/>
    </i>
    <i r="4">
      <x/>
    </i>
    <i r="4">
      <x v="2"/>
    </i>
    <i r="3">
      <x v="49"/>
    </i>
    <i r="4">
      <x/>
    </i>
    <i r="4">
      <x v="2"/>
    </i>
    <i r="3">
      <x v="53"/>
    </i>
    <i r="4">
      <x/>
    </i>
    <i r="4">
      <x v="2"/>
    </i>
    <i r="3">
      <x v="54"/>
    </i>
    <i r="4">
      <x/>
    </i>
    <i r="4">
      <x v="2"/>
    </i>
    <i r="3">
      <x v="57"/>
    </i>
    <i r="4">
      <x/>
    </i>
    <i r="4">
      <x v="2"/>
    </i>
    <i r="3">
      <x v="69"/>
    </i>
    <i r="4">
      <x/>
    </i>
    <i r="4">
      <x v="2"/>
    </i>
    <i r="1">
      <x v="3"/>
    </i>
    <i r="2">
      <x/>
    </i>
    <i r="3">
      <x v="5"/>
    </i>
    <i r="4">
      <x/>
    </i>
    <i r="4">
      <x v="2"/>
    </i>
    <i r="3">
      <x v="90"/>
    </i>
    <i r="4">
      <x/>
    </i>
    <i r="4">
      <x v="2"/>
    </i>
    <i r="2">
      <x v="20"/>
    </i>
    <i r="3">
      <x v="94"/>
    </i>
    <i r="4">
      <x/>
    </i>
    <i r="4">
      <x v="2"/>
    </i>
    <i r="2">
      <x v="21"/>
    </i>
    <i r="3">
      <x v="3"/>
    </i>
    <i r="4">
      <x/>
    </i>
    <i r="4">
      <x v="2"/>
    </i>
    <i r="3">
      <x v="56"/>
    </i>
    <i r="4">
      <x/>
    </i>
    <i r="4">
      <x v="2"/>
    </i>
    <i r="3">
      <x v="81"/>
    </i>
    <i r="4">
      <x/>
    </i>
    <i r="4">
      <x v="2"/>
    </i>
    <i r="1">
      <x v="4"/>
    </i>
    <i r="2">
      <x v="16"/>
    </i>
    <i r="3">
      <x v="42"/>
    </i>
    <i r="4">
      <x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4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2"/>
    </i>
    <i r="4">
      <x v="2"/>
    </i>
    <i r="3">
      <x v="66"/>
    </i>
    <i r="4">
      <x v="2"/>
    </i>
    <i r="2">
      <x v="18"/>
    </i>
    <i r="3">
      <x v="25"/>
    </i>
    <i r="4">
      <x v="2"/>
    </i>
    <i r="3">
      <x v="29"/>
    </i>
    <i r="4">
      <x v="2"/>
    </i>
    <i>
      <x v="11"/>
    </i>
    <i r="1">
      <x v="1"/>
    </i>
    <i r="2">
      <x v="3"/>
    </i>
    <i r="3">
      <x v="21"/>
    </i>
    <i r="4">
      <x/>
    </i>
    <i r="2">
      <x v="6"/>
    </i>
    <i r="3">
      <x v="92"/>
    </i>
    <i r="4">
      <x/>
    </i>
    <i r="2">
      <x v="18"/>
    </i>
    <i r="3">
      <x v="7"/>
    </i>
    <i r="4">
      <x/>
    </i>
    <i r="3">
      <x v="12"/>
    </i>
    <i r="4">
      <x/>
    </i>
    <i r="3">
      <x v="13"/>
    </i>
    <i r="4">
      <x/>
    </i>
    <i r="3">
      <x v="14"/>
    </i>
    <i r="4">
      <x/>
    </i>
    <i r="3">
      <x v="18"/>
    </i>
    <i r="4">
      <x/>
    </i>
    <i r="3">
      <x v="23"/>
    </i>
    <i r="4">
      <x/>
    </i>
    <i r="3">
      <x v="26"/>
    </i>
    <i r="4">
      <x/>
    </i>
    <i r="3">
      <x v="32"/>
    </i>
    <i r="4">
      <x/>
    </i>
    <i r="3">
      <x v="38"/>
    </i>
    <i r="4">
      <x/>
    </i>
    <i r="3">
      <x v="47"/>
    </i>
    <i r="4">
      <x/>
    </i>
    <i r="3">
      <x v="51"/>
    </i>
    <i r="4">
      <x/>
    </i>
    <i r="3">
      <x v="55"/>
    </i>
    <i r="4">
      <x/>
    </i>
    <i r="3">
      <x v="58"/>
    </i>
    <i r="4">
      <x/>
    </i>
    <i r="3">
      <x v="60"/>
    </i>
    <i r="4">
      <x/>
    </i>
    <i r="3">
      <x v="63"/>
    </i>
    <i r="4">
      <x/>
    </i>
    <i r="3">
      <x v="67"/>
    </i>
    <i r="4">
      <x/>
    </i>
    <i r="3">
      <x v="68"/>
    </i>
    <i r="4">
      <x/>
    </i>
    <i r="3">
      <x v="71"/>
    </i>
    <i r="4">
      <x/>
    </i>
    <i r="3">
      <x v="72"/>
    </i>
    <i r="4">
      <x/>
    </i>
    <i r="3">
      <x v="73"/>
    </i>
    <i r="4">
      <x/>
    </i>
    <i r="3">
      <x v="74"/>
    </i>
    <i r="4">
      <x/>
    </i>
    <i r="3">
      <x v="75"/>
    </i>
    <i r="4">
      <x/>
    </i>
    <i r="3">
      <x v="76"/>
    </i>
    <i r="4">
      <x/>
    </i>
    <i r="3">
      <x v="77"/>
    </i>
    <i r="4">
      <x/>
    </i>
    <i r="3">
      <x v="78"/>
    </i>
    <i r="4">
      <x/>
    </i>
    <i r="3">
      <x v="79"/>
    </i>
    <i r="4">
      <x/>
    </i>
    <i r="3">
      <x v="82"/>
    </i>
    <i r="4">
      <x/>
    </i>
    <i r="3">
      <x v="83"/>
    </i>
    <i r="4">
      <x/>
    </i>
    <i r="3">
      <x v="86"/>
    </i>
    <i r="4">
      <x/>
    </i>
    <i r="3">
      <x v="87"/>
    </i>
    <i r="4">
      <x/>
    </i>
    <i r="3">
      <x v="89"/>
    </i>
    <i r="4">
      <x/>
    </i>
    <i r="3">
      <x v="93"/>
    </i>
    <i r="4">
      <x/>
    </i>
    <i r="3">
      <x v="95"/>
    </i>
    <i r="4">
      <x/>
    </i>
    <i r="3">
      <x v="97"/>
    </i>
    <i r="4">
      <x/>
    </i>
    <i r="3">
      <x v="98"/>
    </i>
    <i r="4">
      <x/>
    </i>
    <i>
      <x v="12"/>
    </i>
    <i r="1">
      <x v="6"/>
    </i>
    <i r="2">
      <x v="10"/>
    </i>
    <i r="3">
      <x v="10"/>
    </i>
    <i r="4">
      <x/>
    </i>
    <i>
      <x v="13"/>
    </i>
    <i r="1">
      <x/>
    </i>
    <i r="2">
      <x/>
    </i>
    <i r="3">
      <x v="30"/>
    </i>
    <i r="4">
      <x/>
    </i>
    <i r="4">
      <x v="1"/>
    </i>
    <i r="4">
      <x v="2"/>
    </i>
    <i r="2">
      <x v="1"/>
    </i>
    <i r="3">
      <x v="85"/>
    </i>
    <i r="4">
      <x/>
    </i>
    <i r="4">
      <x v="1"/>
    </i>
    <i r="4">
      <x v="2"/>
    </i>
    <i r="2">
      <x v="2"/>
    </i>
    <i r="3">
      <x v="22"/>
    </i>
    <i r="4">
      <x/>
    </i>
    <i r="4">
      <x v="1"/>
    </i>
    <i r="4">
      <x v="2"/>
    </i>
    <i r="2">
      <x v="4"/>
    </i>
    <i r="3">
      <x v="84"/>
    </i>
    <i r="4">
      <x/>
    </i>
    <i r="4">
      <x v="1"/>
    </i>
    <i r="4">
      <x v="2"/>
    </i>
    <i r="2">
      <x v="15"/>
    </i>
    <i r="3">
      <x v="70"/>
    </i>
    <i r="4">
      <x/>
    </i>
    <i r="4">
      <x v="1"/>
    </i>
    <i r="4">
      <x v="2"/>
    </i>
    <i r="1">
      <x v="1"/>
    </i>
    <i r="2">
      <x v="3"/>
    </i>
    <i r="3">
      <x v="21"/>
    </i>
    <i r="4">
      <x v="2"/>
    </i>
    <i r="2">
      <x v="6"/>
    </i>
    <i r="3">
      <x v="92"/>
    </i>
    <i r="4">
      <x v="2"/>
    </i>
    <i r="2">
      <x v="18"/>
    </i>
    <i r="3">
      <x v="7"/>
    </i>
    <i r="4">
      <x v="2"/>
    </i>
    <i r="3">
      <x v="12"/>
    </i>
    <i r="4">
      <x v="2"/>
    </i>
    <i r="3">
      <x v="13"/>
    </i>
    <i r="4">
      <x v="2"/>
    </i>
    <i r="3">
      <x v="14"/>
    </i>
    <i r="4">
      <x v="2"/>
    </i>
    <i r="3">
      <x v="18"/>
    </i>
    <i r="4">
      <x v="2"/>
    </i>
    <i r="3">
      <x v="23"/>
    </i>
    <i r="4">
      <x v="2"/>
    </i>
    <i r="3">
      <x v="26"/>
    </i>
    <i r="4">
      <x v="2"/>
    </i>
    <i r="3">
      <x v="32"/>
    </i>
    <i r="4">
      <x v="2"/>
    </i>
    <i r="3">
      <x v="38"/>
    </i>
    <i r="4">
      <x v="2"/>
    </i>
    <i r="3">
      <x v="47"/>
    </i>
    <i r="4">
      <x v="2"/>
    </i>
    <i r="3">
      <x v="51"/>
    </i>
    <i r="4">
      <x v="2"/>
    </i>
    <i r="3">
      <x v="55"/>
    </i>
    <i r="4">
      <x v="2"/>
    </i>
    <i r="3">
      <x v="58"/>
    </i>
    <i r="4">
      <x v="2"/>
    </i>
    <i r="3">
      <x v="60"/>
    </i>
    <i r="4">
      <x v="2"/>
    </i>
    <i r="3">
      <x v="63"/>
    </i>
    <i r="4">
      <x v="2"/>
    </i>
    <i r="3">
      <x v="67"/>
    </i>
    <i r="4">
      <x v="2"/>
    </i>
    <i r="3">
      <x v="68"/>
    </i>
    <i r="4">
      <x v="2"/>
    </i>
    <i r="3">
      <x v="71"/>
    </i>
    <i r="4">
      <x v="2"/>
    </i>
    <i r="3">
      <x v="72"/>
    </i>
    <i r="4">
      <x v="2"/>
    </i>
    <i r="3">
      <x v="73"/>
    </i>
    <i r="4">
      <x v="2"/>
    </i>
    <i r="3">
      <x v="74"/>
    </i>
    <i r="4">
      <x v="2"/>
    </i>
    <i r="3">
      <x v="75"/>
    </i>
    <i r="4">
      <x v="2"/>
    </i>
    <i r="3">
      <x v="76"/>
    </i>
    <i r="4">
      <x v="2"/>
    </i>
    <i r="3">
      <x v="77"/>
    </i>
    <i r="4">
      <x v="2"/>
    </i>
    <i r="3">
      <x v="78"/>
    </i>
    <i r="4">
      <x v="2"/>
    </i>
    <i r="3">
      <x v="79"/>
    </i>
    <i r="4">
      <x v="2"/>
    </i>
    <i r="3">
      <x v="82"/>
    </i>
    <i r="4">
      <x v="2"/>
    </i>
    <i r="3">
      <x v="83"/>
    </i>
    <i r="4">
      <x v="2"/>
    </i>
    <i r="3">
      <x v="86"/>
    </i>
    <i r="4">
      <x v="2"/>
    </i>
    <i r="3">
      <x v="87"/>
    </i>
    <i r="4">
      <x v="2"/>
    </i>
    <i r="3">
      <x v="89"/>
    </i>
    <i r="4">
      <x v="2"/>
    </i>
    <i r="3">
      <x v="93"/>
    </i>
    <i r="4">
      <x v="2"/>
    </i>
    <i r="3">
      <x v="95"/>
    </i>
    <i r="4">
      <x v="2"/>
    </i>
    <i r="3">
      <x v="97"/>
    </i>
    <i r="4">
      <x v="2"/>
    </i>
    <i r="3">
      <x v="98"/>
    </i>
    <i r="4">
      <x v="2"/>
    </i>
    <i r="1">
      <x v="2"/>
    </i>
    <i r="2">
      <x v="7"/>
    </i>
    <i r="3">
      <x v="34"/>
    </i>
    <i r="4">
      <x/>
    </i>
    <i r="4">
      <x v="1"/>
    </i>
    <i r="2">
      <x v="13"/>
    </i>
    <i r="3">
      <x/>
    </i>
    <i r="4">
      <x/>
    </i>
    <i r="4">
      <x v="1"/>
    </i>
    <i r="3">
      <x v="15"/>
    </i>
    <i r="4">
      <x/>
    </i>
    <i r="4">
      <x v="1"/>
    </i>
    <i r="3">
      <x v="16"/>
    </i>
    <i r="4">
      <x/>
    </i>
    <i r="4">
      <x v="1"/>
    </i>
    <i r="3">
      <x v="19"/>
    </i>
    <i r="4">
      <x/>
    </i>
    <i r="4">
      <x v="1"/>
    </i>
    <i r="3">
      <x v="24"/>
    </i>
    <i r="4">
      <x/>
    </i>
    <i r="4">
      <x v="1"/>
    </i>
    <i r="3">
      <x v="33"/>
    </i>
    <i r="4">
      <x/>
    </i>
    <i r="4">
      <x v="1"/>
    </i>
    <i r="3">
      <x v="49"/>
    </i>
    <i r="4">
      <x/>
    </i>
    <i r="4">
      <x v="1"/>
    </i>
    <i r="3">
      <x v="53"/>
    </i>
    <i r="4">
      <x/>
    </i>
    <i r="4">
      <x v="1"/>
    </i>
    <i r="3">
      <x v="54"/>
    </i>
    <i r="4">
      <x/>
    </i>
    <i r="4">
      <x v="1"/>
    </i>
    <i r="3">
      <x v="57"/>
    </i>
    <i r="4">
      <x/>
    </i>
    <i r="4">
      <x v="1"/>
    </i>
    <i r="3">
      <x v="69"/>
    </i>
    <i r="4">
      <x/>
    </i>
    <i r="4">
      <x v="1"/>
    </i>
    <i r="1">
      <x v="4"/>
    </i>
    <i r="2">
      <x v="16"/>
    </i>
    <i r="3">
      <x v="42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4">
      <x v="2"/>
    </i>
    <i r="1">
      <x v="7"/>
    </i>
    <i r="2">
      <x v="5"/>
    </i>
    <i r="3">
      <x v="17"/>
    </i>
    <i r="4">
      <x/>
    </i>
    <i r="3">
      <x v="31"/>
    </i>
    <i r="4">
      <x/>
    </i>
    <i r="3">
      <x v="64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9"/>
    </i>
    <i r="2">
      <x v="2"/>
    </i>
    <i r="3">
      <x v="65"/>
    </i>
    <i r="4">
      <x/>
    </i>
    <i r="4">
      <x v="1"/>
    </i>
    <i r="4">
      <x v="2"/>
    </i>
    <i>
      <x v="14"/>
    </i>
    <i r="1">
      <x v="3"/>
    </i>
    <i r="2">
      <x/>
    </i>
    <i r="3">
      <x v="5"/>
    </i>
    <i r="4">
      <x/>
    </i>
    <i r="4">
      <x v="1"/>
    </i>
    <i r="3">
      <x v="90"/>
    </i>
    <i r="4">
      <x/>
    </i>
    <i r="4">
      <x v="1"/>
    </i>
    <i r="2">
      <x v="20"/>
    </i>
    <i r="3">
      <x v="94"/>
    </i>
    <i r="4">
      <x/>
    </i>
    <i r="4">
      <x v="1"/>
    </i>
    <i r="2">
      <x v="21"/>
    </i>
    <i r="3">
      <x v="3"/>
    </i>
    <i r="4">
      <x/>
    </i>
    <i r="4">
      <x v="1"/>
    </i>
    <i r="3">
      <x v="56"/>
    </i>
    <i r="4">
      <x/>
    </i>
    <i r="4">
      <x v="1"/>
    </i>
    <i r="3">
      <x v="81"/>
    </i>
    <i r="4">
      <x/>
    </i>
    <i r="4">
      <x v="1"/>
    </i>
    <i r="1">
      <x v="7"/>
    </i>
    <i r="2">
      <x v="5"/>
    </i>
    <i r="3">
      <x v="17"/>
    </i>
    <i r="4">
      <x v="1"/>
    </i>
    <i r="3">
      <x v="31"/>
    </i>
    <i r="4">
      <x v="1"/>
    </i>
    <i r="3">
      <x v="64"/>
    </i>
    <i r="4">
      <x v="1"/>
    </i>
    <i r="2">
      <x v="8"/>
    </i>
    <i r="3">
      <x v="59"/>
    </i>
    <i r="4">
      <x v="1"/>
    </i>
    <i r="2">
      <x v="19"/>
    </i>
    <i r="3">
      <x v="8"/>
    </i>
    <i r="4">
      <x v="1"/>
    </i>
    <i>
      <x v="15"/>
    </i>
    <i r="1">
      <x v="3"/>
    </i>
    <i r="2">
      <x/>
    </i>
    <i r="3">
      <x v="5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2">
      <x v="20"/>
    </i>
    <i r="3">
      <x v="94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1"/>
    </i>
    <i r="4">
      <x/>
    </i>
    <i r="4">
      <x v="1"/>
    </i>
    <i r="4">
      <x v="2"/>
    </i>
    <i r="1">
      <x v="4"/>
    </i>
    <i r="2">
      <x v="16"/>
    </i>
    <i r="3">
      <x v="42"/>
    </i>
    <i r="4">
      <x/>
    </i>
    <i r="4">
      <x v="1"/>
    </i>
    <i r="1">
      <x v="6"/>
    </i>
    <i r="2">
      <x v="10"/>
    </i>
    <i r="3">
      <x v="10"/>
    </i>
    <i r="4">
      <x v="1"/>
    </i>
    <i r="4">
      <x v="2"/>
    </i>
    <i r="1">
      <x v="7"/>
    </i>
    <i r="2">
      <x v="5"/>
    </i>
    <i r="3">
      <x v="17"/>
    </i>
    <i r="4">
      <x v="1"/>
    </i>
    <i r="4">
      <x v="2"/>
    </i>
    <i r="3">
      <x v="31"/>
    </i>
    <i r="4">
      <x v="1"/>
    </i>
    <i r="4">
      <x v="2"/>
    </i>
    <i r="3">
      <x v="64"/>
    </i>
    <i r="4">
      <x v="1"/>
    </i>
    <i r="4">
      <x v="2"/>
    </i>
    <i r="2">
      <x v="8"/>
    </i>
    <i r="3">
      <x v="59"/>
    </i>
    <i r="4">
      <x v="1"/>
    </i>
    <i r="4">
      <x v="2"/>
    </i>
    <i r="2">
      <x v="19"/>
    </i>
    <i r="3">
      <x v="8"/>
    </i>
    <i r="4">
      <x v="1"/>
    </i>
    <i r="4">
      <x v="2"/>
    </i>
    <i r="1">
      <x v="9"/>
    </i>
    <i r="2">
      <x v="2"/>
    </i>
    <i r="3">
      <x v="65"/>
    </i>
    <i r="4">
      <x/>
    </i>
    <i r="4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7" baseField="0" baseItem="0" numFmtId="164"/>
    <dataField name="Sum of ENROLLMENT_VAR" fld="19" baseField="0" baseItem="0"/>
    <dataField name="Sum of Adjusted Component 1 Payments" fld="21" baseField="0" baseItem="0" numFmtId="164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6197-C074-4BF5-9B02-2C1240E87685}">
  <sheetPr>
    <tabColor rgb="FF00B0F0"/>
  </sheetPr>
  <dimension ref="A1:AB171"/>
  <sheetViews>
    <sheetView tabSelected="1" zoomScale="115" zoomScaleNormal="115" workbookViewId="0">
      <pane ySplit="3" topLeftCell="A4" activePane="bottomLeft" state="frozen"/>
      <selection activeCell="F11" sqref="F11"/>
      <selection pane="bottomLeft" activeCell="C6" sqref="C6"/>
    </sheetView>
  </sheetViews>
  <sheetFormatPr defaultColWidth="8.7109375" defaultRowHeight="15" x14ac:dyDescent="0.25"/>
  <cols>
    <col min="1" max="1" width="22.28515625" customWidth="1"/>
    <col min="2" max="2" width="54.7109375" customWidth="1"/>
    <col min="3" max="3" width="21" customWidth="1"/>
    <col min="4" max="4" width="16.42578125" customWidth="1"/>
    <col min="5" max="5" width="15.42578125" customWidth="1"/>
    <col min="6" max="6" width="22.7109375" style="34" customWidth="1"/>
    <col min="7" max="7" width="36.28515625" customWidth="1"/>
  </cols>
  <sheetData>
    <row r="1" spans="1:7" ht="18.75" x14ac:dyDescent="0.3">
      <c r="A1" s="1" t="s">
        <v>0</v>
      </c>
      <c r="D1" s="2" t="s">
        <v>1</v>
      </c>
      <c r="E1" s="3"/>
      <c r="F1" s="31"/>
      <c r="G1" s="4"/>
    </row>
    <row r="2" spans="1:7" ht="19.5" thickBot="1" x14ac:dyDescent="0.35">
      <c r="B2" s="1"/>
      <c r="C2" s="1"/>
      <c r="D2" s="5" t="s">
        <v>2</v>
      </c>
      <c r="E2" s="4"/>
      <c r="F2" s="31"/>
      <c r="G2" s="4" t="s">
        <v>3</v>
      </c>
    </row>
    <row r="3" spans="1:7" ht="28.9" customHeight="1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32" t="s">
        <v>9</v>
      </c>
      <c r="G3" s="10" t="s">
        <v>10</v>
      </c>
    </row>
    <row r="4" spans="1:7" ht="15.75" thickBot="1" x14ac:dyDescent="0.3">
      <c r="A4" s="11" t="s">
        <v>11</v>
      </c>
      <c r="B4" s="11" t="s">
        <v>12</v>
      </c>
      <c r="C4" s="11" t="s">
        <v>13</v>
      </c>
      <c r="D4" s="11">
        <v>0</v>
      </c>
      <c r="E4" s="12">
        <f>SUMIFS(Calculations!P:P,Calculations!A:A,A4,Calculations!H:H,202207)</f>
        <v>391295.22</v>
      </c>
      <c r="F4" s="33">
        <f>SUMIFS(Calculations!Q:Q,Calculations!A:A,A4,Calculations!H:H,202207)</f>
        <v>2978.48</v>
      </c>
      <c r="G4" s="12">
        <f>E4+F4</f>
        <v>394273.69999999995</v>
      </c>
    </row>
    <row r="5" spans="1:7" ht="15.75" thickBot="1" x14ac:dyDescent="0.3">
      <c r="A5" s="11" t="s">
        <v>14</v>
      </c>
      <c r="B5" s="11" t="s">
        <v>15</v>
      </c>
      <c r="C5" s="11" t="s">
        <v>16</v>
      </c>
      <c r="D5" s="13">
        <v>0</v>
      </c>
      <c r="E5" s="12">
        <f>SUMIFS(Calculations!P:P,Calculations!A:A,A5,Calculations!H:H,202207)</f>
        <v>183886.34000000003</v>
      </c>
      <c r="F5" s="33">
        <f>SUMIFS(Calculations!Q:Q,Calculations!A:A,A5,Calculations!H:H,202207)</f>
        <v>1855.66</v>
      </c>
      <c r="G5" s="12">
        <f t="shared" ref="G5:G68" si="0">E5+F5</f>
        <v>185742.00000000003</v>
      </c>
    </row>
    <row r="6" spans="1:7" ht="15.75" thickBot="1" x14ac:dyDescent="0.3">
      <c r="A6" s="11" t="s">
        <v>17</v>
      </c>
      <c r="B6" s="11" t="s">
        <v>15</v>
      </c>
      <c r="C6" s="11" t="s">
        <v>16</v>
      </c>
      <c r="D6" s="13">
        <v>0</v>
      </c>
      <c r="E6" s="12">
        <f>SUMIFS(Calculations!P:P,Calculations!A:A,A6,Calculations!H:H,202207)</f>
        <v>30861.33</v>
      </c>
      <c r="F6" s="33">
        <f>SUMIFS(Calculations!Q:Q,Calculations!A:A,A6,Calculations!H:H,202207)</f>
        <v>256.57</v>
      </c>
      <c r="G6" s="12">
        <f t="shared" si="0"/>
        <v>31117.9</v>
      </c>
    </row>
    <row r="7" spans="1:7" ht="15.75" thickBot="1" x14ac:dyDescent="0.3">
      <c r="A7" s="11" t="s">
        <v>18</v>
      </c>
      <c r="B7" s="11" t="s">
        <v>19</v>
      </c>
      <c r="C7" s="11" t="s">
        <v>20</v>
      </c>
      <c r="D7" s="13">
        <v>0</v>
      </c>
      <c r="E7" s="12">
        <f>SUMIFS(Calculations!P:P,Calculations!A:A,A7,Calculations!H:H,202207)</f>
        <v>4713628.92</v>
      </c>
      <c r="F7" s="33">
        <f>SUMIFS(Calculations!Q:Q,Calculations!A:A,A7,Calculations!H:H,202207)</f>
        <v>29544.829999999998</v>
      </c>
      <c r="G7" s="12">
        <f t="shared" si="0"/>
        <v>4743173.75</v>
      </c>
    </row>
    <row r="8" spans="1:7" ht="15.75" thickBot="1" x14ac:dyDescent="0.3">
      <c r="A8" s="11" t="s">
        <v>21</v>
      </c>
      <c r="B8" s="11" t="s">
        <v>15</v>
      </c>
      <c r="C8" s="11" t="s">
        <v>16</v>
      </c>
      <c r="D8" s="13">
        <v>0</v>
      </c>
      <c r="E8" s="12">
        <f>SUMIFS(Calculations!P:P,Calculations!A:A,A8,Calculations!H:H,202207)</f>
        <v>138784.43</v>
      </c>
      <c r="F8" s="33">
        <f>SUMIFS(Calculations!Q:Q,Calculations!A:A,A8,Calculations!H:H,202207)</f>
        <v>1455.33</v>
      </c>
      <c r="G8" s="12">
        <f t="shared" si="0"/>
        <v>140239.75999999998</v>
      </c>
    </row>
    <row r="9" spans="1:7" ht="15.75" thickBot="1" x14ac:dyDescent="0.3">
      <c r="A9" s="11" t="s">
        <v>22</v>
      </c>
      <c r="B9" s="11" t="s">
        <v>23</v>
      </c>
      <c r="C9" s="11" t="s">
        <v>20</v>
      </c>
      <c r="D9" s="13">
        <v>0</v>
      </c>
      <c r="E9" s="12">
        <f>SUMIFS(Calculations!P:P,Calculations!A:A,A9,Calculations!H:H,202207)</f>
        <v>734354.9</v>
      </c>
      <c r="F9" s="33">
        <f>SUMIFS(Calculations!Q:Q,Calculations!A:A,A9,Calculations!H:H,202207)</f>
        <v>3864.62</v>
      </c>
      <c r="G9" s="12">
        <f t="shared" si="0"/>
        <v>738219.52000000002</v>
      </c>
    </row>
    <row r="10" spans="1:7" ht="15.75" thickBot="1" x14ac:dyDescent="0.3">
      <c r="A10" s="11" t="s">
        <v>24</v>
      </c>
      <c r="B10" s="11" t="s">
        <v>25</v>
      </c>
      <c r="C10" s="11" t="s">
        <v>26</v>
      </c>
      <c r="D10" s="13">
        <v>0</v>
      </c>
      <c r="E10" s="12">
        <f>SUMIFS(Calculations!P:P,Calculations!A:A,A10,Calculations!H:H,202207)</f>
        <v>82118.84</v>
      </c>
      <c r="F10" s="33">
        <f>SUMIFS(Calculations!Q:Q,Calculations!A:A,A10,Calculations!H:H,202207)</f>
        <v>558.59999999999991</v>
      </c>
      <c r="G10" s="12">
        <f t="shared" si="0"/>
        <v>82677.440000000002</v>
      </c>
    </row>
    <row r="11" spans="1:7" ht="15.75" thickBot="1" x14ac:dyDescent="0.3">
      <c r="A11" s="11" t="s">
        <v>27</v>
      </c>
      <c r="B11" s="11" t="s">
        <v>28</v>
      </c>
      <c r="C11" s="11" t="s">
        <v>29</v>
      </c>
      <c r="D11" s="13">
        <v>0</v>
      </c>
      <c r="E11" s="12">
        <f>SUMIFS(Calculations!P:P,Calculations!A:A,A11,Calculations!H:H,202207)</f>
        <v>23882.839999999997</v>
      </c>
      <c r="F11" s="33">
        <f>SUMIFS(Calculations!Q:Q,Calculations!A:A,A11,Calculations!H:H,202207)</f>
        <v>241.08</v>
      </c>
      <c r="G11" s="12">
        <f t="shared" si="0"/>
        <v>24123.919999999998</v>
      </c>
    </row>
    <row r="12" spans="1:7" ht="15.75" thickBot="1" x14ac:dyDescent="0.3">
      <c r="A12" s="11" t="s">
        <v>30</v>
      </c>
      <c r="B12" s="11" t="s">
        <v>31</v>
      </c>
      <c r="C12" s="11" t="s">
        <v>32</v>
      </c>
      <c r="D12" s="13">
        <v>0</v>
      </c>
      <c r="E12" s="12">
        <f>SUMIFS(Calculations!P:P,Calculations!A:A,A12,Calculations!H:H,202207)</f>
        <v>324767.21999999997</v>
      </c>
      <c r="F12" s="33">
        <f>SUMIFS(Calculations!Q:Q,Calculations!A:A,A12,Calculations!H:H,202207)</f>
        <v>1423.67</v>
      </c>
      <c r="G12" s="12">
        <f t="shared" si="0"/>
        <v>326190.88999999996</v>
      </c>
    </row>
    <row r="13" spans="1:7" ht="15.75" thickBot="1" x14ac:dyDescent="0.3">
      <c r="A13" s="11" t="s">
        <v>33</v>
      </c>
      <c r="B13" s="11" t="s">
        <v>34</v>
      </c>
      <c r="C13" s="11" t="s">
        <v>16</v>
      </c>
      <c r="D13" s="13">
        <v>0</v>
      </c>
      <c r="E13" s="12">
        <f>SUMIFS(Calculations!P:P,Calculations!A:A,A13,Calculations!H:H,202207)</f>
        <v>126346.40000000001</v>
      </c>
      <c r="F13" s="33">
        <f>SUMIFS(Calculations!Q:Q,Calculations!A:A,A13,Calculations!H:H,202207)</f>
        <v>1220.2399999999998</v>
      </c>
      <c r="G13" s="12">
        <f t="shared" si="0"/>
        <v>127566.64000000001</v>
      </c>
    </row>
    <row r="14" spans="1:7" ht="15.75" thickBot="1" x14ac:dyDescent="0.3">
      <c r="A14" s="11" t="s">
        <v>35</v>
      </c>
      <c r="B14" s="11" t="s">
        <v>36</v>
      </c>
      <c r="C14" s="11" t="s">
        <v>37</v>
      </c>
      <c r="D14" s="13">
        <v>0</v>
      </c>
      <c r="E14" s="12">
        <f>SUMIFS(Calculations!P:P,Calculations!A:A,A14,Calculations!H:H,202207)</f>
        <v>214917.77999999997</v>
      </c>
      <c r="F14" s="33">
        <f>SUMIFS(Calculations!Q:Q,Calculations!A:A,A14,Calculations!H:H,202207)</f>
        <v>1834.33</v>
      </c>
      <c r="G14" s="12">
        <f t="shared" si="0"/>
        <v>216752.10999999996</v>
      </c>
    </row>
    <row r="15" spans="1:7" ht="15.75" thickBot="1" x14ac:dyDescent="0.3">
      <c r="A15" s="11" t="s">
        <v>38</v>
      </c>
      <c r="B15" s="11" t="s">
        <v>39</v>
      </c>
      <c r="C15" s="11" t="s">
        <v>16</v>
      </c>
      <c r="D15" s="13">
        <v>0</v>
      </c>
      <c r="E15" s="12">
        <f>SUMIFS(Calculations!P:P,Calculations!A:A,A15,Calculations!H:H,202207)</f>
        <v>135750.16</v>
      </c>
      <c r="F15" s="33">
        <f>SUMIFS(Calculations!Q:Q,Calculations!A:A,A15,Calculations!H:H,202207)</f>
        <v>1357.1</v>
      </c>
      <c r="G15" s="12">
        <f t="shared" si="0"/>
        <v>137107.26</v>
      </c>
    </row>
    <row r="16" spans="1:7" ht="15.75" thickBot="1" x14ac:dyDescent="0.3">
      <c r="A16" s="11" t="s">
        <v>40</v>
      </c>
      <c r="B16" s="11" t="s">
        <v>28</v>
      </c>
      <c r="C16" s="11" t="s">
        <v>29</v>
      </c>
      <c r="D16" s="13">
        <v>0</v>
      </c>
      <c r="E16" s="12">
        <f>SUMIFS(Calculations!P:P,Calculations!A:A,A16,Calculations!H:H,202207)</f>
        <v>90584.67</v>
      </c>
      <c r="F16" s="33">
        <f>SUMIFS(Calculations!Q:Q,Calculations!A:A,A16,Calculations!H:H,202207)</f>
        <v>731.04</v>
      </c>
      <c r="G16" s="12">
        <f t="shared" si="0"/>
        <v>91315.709999999992</v>
      </c>
    </row>
    <row r="17" spans="1:7" ht="15.75" thickBot="1" x14ac:dyDescent="0.3">
      <c r="A17" s="11" t="s">
        <v>41</v>
      </c>
      <c r="B17" s="11" t="s">
        <v>28</v>
      </c>
      <c r="C17" s="11" t="s">
        <v>29</v>
      </c>
      <c r="D17" s="13">
        <v>0</v>
      </c>
      <c r="E17" s="12">
        <f>SUMIFS(Calculations!P:P,Calculations!A:A,A17,Calculations!H:H,202207)</f>
        <v>338437.17000000004</v>
      </c>
      <c r="F17" s="33">
        <f>SUMIFS(Calculations!Q:Q,Calculations!A:A,A17,Calculations!H:H,202207)</f>
        <v>2553.59</v>
      </c>
      <c r="G17" s="12">
        <f t="shared" si="0"/>
        <v>340990.76000000007</v>
      </c>
    </row>
    <row r="18" spans="1:7" ht="15.75" thickBot="1" x14ac:dyDescent="0.3">
      <c r="A18" s="11" t="s">
        <v>42</v>
      </c>
      <c r="B18" s="11" t="s">
        <v>28</v>
      </c>
      <c r="C18" s="11" t="s">
        <v>29</v>
      </c>
      <c r="D18" s="13">
        <v>0</v>
      </c>
      <c r="E18" s="12">
        <f>SUMIFS(Calculations!P:P,Calculations!A:A,A18,Calculations!H:H,202207)</f>
        <v>184.67</v>
      </c>
      <c r="F18" s="33">
        <f>SUMIFS(Calculations!Q:Q,Calculations!A:A,A18,Calculations!H:H,202207)</f>
        <v>0</v>
      </c>
      <c r="G18" s="12">
        <f t="shared" si="0"/>
        <v>184.67</v>
      </c>
    </row>
    <row r="19" spans="1:7" ht="15.75" thickBot="1" x14ac:dyDescent="0.3">
      <c r="A19" s="11" t="s">
        <v>43</v>
      </c>
      <c r="B19" s="11" t="s">
        <v>12</v>
      </c>
      <c r="C19" s="11" t="s">
        <v>13</v>
      </c>
      <c r="D19" s="13">
        <v>0</v>
      </c>
      <c r="E19" s="12">
        <f>SUMIFS(Calculations!P:P,Calculations!A:A,A19,Calculations!H:H,202207)</f>
        <v>36578.39</v>
      </c>
      <c r="F19" s="33">
        <f>SUMIFS(Calculations!Q:Q,Calculations!A:A,A19,Calculations!H:H,202207)</f>
        <v>311.69000000000005</v>
      </c>
      <c r="G19" s="12">
        <f t="shared" si="0"/>
        <v>36890.080000000002</v>
      </c>
    </row>
    <row r="20" spans="1:7" ht="15.75" thickBot="1" x14ac:dyDescent="0.3">
      <c r="A20" s="11" t="s">
        <v>44</v>
      </c>
      <c r="B20" s="11" t="s">
        <v>12</v>
      </c>
      <c r="C20" s="11" t="s">
        <v>13</v>
      </c>
      <c r="D20" s="13">
        <v>0</v>
      </c>
      <c r="E20" s="12">
        <f>SUMIFS(Calculations!P:P,Calculations!A:A,A20,Calculations!H:H,202207)</f>
        <v>136864.03999999998</v>
      </c>
      <c r="F20" s="33">
        <f>SUMIFS(Calculations!Q:Q,Calculations!A:A,A20,Calculations!H:H,202207)</f>
        <v>1070.43</v>
      </c>
      <c r="G20" s="12">
        <f t="shared" si="0"/>
        <v>137934.46999999997</v>
      </c>
    </row>
    <row r="21" spans="1:7" ht="15.75" thickBot="1" x14ac:dyDescent="0.3">
      <c r="A21" s="11" t="s">
        <v>45</v>
      </c>
      <c r="B21" s="11" t="s">
        <v>46</v>
      </c>
      <c r="C21" s="11" t="s">
        <v>32</v>
      </c>
      <c r="D21" s="13">
        <v>0</v>
      </c>
      <c r="E21" s="12">
        <f>SUMIFS(Calculations!P:P,Calculations!A:A,A21,Calculations!H:H,202207)</f>
        <v>2699.9</v>
      </c>
      <c r="F21" s="33">
        <f>SUMIFS(Calculations!Q:Q,Calculations!A:A,A21,Calculations!H:H,202207)</f>
        <v>-4.759999999999998</v>
      </c>
      <c r="G21" s="12">
        <f t="shared" si="0"/>
        <v>2695.14</v>
      </c>
    </row>
    <row r="22" spans="1:7" ht="15.75" thickBot="1" x14ac:dyDescent="0.3">
      <c r="A22" s="11" t="s">
        <v>47</v>
      </c>
      <c r="B22" s="11" t="s">
        <v>28</v>
      </c>
      <c r="C22" s="11" t="s">
        <v>29</v>
      </c>
      <c r="D22" s="13">
        <v>0</v>
      </c>
      <c r="E22" s="12">
        <f>SUMIFS(Calculations!P:P,Calculations!A:A,A22,Calculations!H:H,202207)</f>
        <v>10026.26</v>
      </c>
      <c r="F22" s="33">
        <f>SUMIFS(Calculations!Q:Q,Calculations!A:A,A22,Calculations!H:H,202207)</f>
        <v>46.53</v>
      </c>
      <c r="G22" s="12">
        <f t="shared" si="0"/>
        <v>10072.790000000001</v>
      </c>
    </row>
    <row r="23" spans="1:7" ht="15.75" thickBot="1" x14ac:dyDescent="0.3">
      <c r="A23" s="11" t="s">
        <v>48</v>
      </c>
      <c r="B23" s="11" t="s">
        <v>12</v>
      </c>
      <c r="C23" s="11" t="s">
        <v>13</v>
      </c>
      <c r="D23" s="13">
        <v>0</v>
      </c>
      <c r="E23" s="12">
        <f>SUMIFS(Calculations!P:P,Calculations!A:A,A23,Calculations!H:H,202207)</f>
        <v>48039.159999999996</v>
      </c>
      <c r="F23" s="33">
        <f>SUMIFS(Calculations!Q:Q,Calculations!A:A,A23,Calculations!H:H,202207)</f>
        <v>421.35999999999996</v>
      </c>
      <c r="G23" s="12">
        <f t="shared" si="0"/>
        <v>48460.52</v>
      </c>
    </row>
    <row r="24" spans="1:7" ht="15.75" thickBot="1" x14ac:dyDescent="0.3">
      <c r="A24" s="11" t="s">
        <v>49</v>
      </c>
      <c r="B24" s="11" t="s">
        <v>25</v>
      </c>
      <c r="C24" s="11" t="s">
        <v>26</v>
      </c>
      <c r="D24" s="13">
        <v>0</v>
      </c>
      <c r="E24" s="12">
        <f>SUMIFS(Calculations!P:P,Calculations!A:A,A24,Calculations!H:H,202207)</f>
        <v>624.23</v>
      </c>
      <c r="F24" s="33">
        <f>SUMIFS(Calculations!Q:Q,Calculations!A:A,A24,Calculations!H:H,202207)</f>
        <v>4.99</v>
      </c>
      <c r="G24" s="12">
        <f t="shared" si="0"/>
        <v>629.22</v>
      </c>
    </row>
    <row r="25" spans="1:7" ht="15.75" thickBot="1" x14ac:dyDescent="0.3">
      <c r="A25" s="11" t="s">
        <v>50</v>
      </c>
      <c r="B25" s="11" t="s">
        <v>51</v>
      </c>
      <c r="C25" s="11" t="s">
        <v>29</v>
      </c>
      <c r="D25" s="13">
        <v>0</v>
      </c>
      <c r="E25" s="12">
        <f>SUMIFS(Calculations!P:P,Calculations!A:A,A25,Calculations!H:H,202207)</f>
        <v>2096694.4499999997</v>
      </c>
      <c r="F25" s="33">
        <f>SUMIFS(Calculations!Q:Q,Calculations!A:A,A25,Calculations!H:H,202207)</f>
        <v>17581.469999999998</v>
      </c>
      <c r="G25" s="12">
        <f t="shared" si="0"/>
        <v>2114275.92</v>
      </c>
    </row>
    <row r="26" spans="1:7" ht="15.75" thickBot="1" x14ac:dyDescent="0.3">
      <c r="A26" s="11" t="s">
        <v>52</v>
      </c>
      <c r="B26" s="11" t="s">
        <v>53</v>
      </c>
      <c r="C26" s="11" t="s">
        <v>54</v>
      </c>
      <c r="D26" s="13">
        <v>0</v>
      </c>
      <c r="E26" s="12">
        <f>SUMIFS(Calculations!P:P,Calculations!A:A,A26,Calculations!H:H,202207)</f>
        <v>106</v>
      </c>
      <c r="F26" s="33">
        <f>SUMIFS(Calculations!Q:Q,Calculations!A:A,A26,Calculations!H:H,202207)</f>
        <v>0</v>
      </c>
      <c r="G26" s="12">
        <f t="shared" si="0"/>
        <v>106</v>
      </c>
    </row>
    <row r="27" spans="1:7" ht="15.75" thickBot="1" x14ac:dyDescent="0.3">
      <c r="A27" s="11" t="s">
        <v>55</v>
      </c>
      <c r="B27" s="11" t="s">
        <v>28</v>
      </c>
      <c r="C27" s="11" t="s">
        <v>29</v>
      </c>
      <c r="D27" s="13">
        <v>0</v>
      </c>
      <c r="E27" s="12">
        <f>SUMIFS(Calculations!P:P,Calculations!A:A,A27,Calculations!H:H,202207)</f>
        <v>671485.57</v>
      </c>
      <c r="F27" s="33">
        <f>SUMIFS(Calculations!Q:Q,Calculations!A:A,A27,Calculations!H:H,202207)</f>
        <v>5203.62</v>
      </c>
      <c r="G27" s="12">
        <f t="shared" si="0"/>
        <v>676689.19</v>
      </c>
    </row>
    <row r="28" spans="1:7" ht="15.75" thickBot="1" x14ac:dyDescent="0.3">
      <c r="A28" s="11" t="s">
        <v>56</v>
      </c>
      <c r="B28" s="11" t="s">
        <v>12</v>
      </c>
      <c r="C28" s="11" t="s">
        <v>13</v>
      </c>
      <c r="D28" s="13">
        <v>0</v>
      </c>
      <c r="E28" s="12">
        <f>SUMIFS(Calculations!P:P,Calculations!A:A,A28,Calculations!H:H,202207)</f>
        <v>17913.38</v>
      </c>
      <c r="F28" s="33">
        <f>SUMIFS(Calculations!Q:Q,Calculations!A:A,A28,Calculations!H:H,202207)</f>
        <v>115.55000000000001</v>
      </c>
      <c r="G28" s="12">
        <f t="shared" si="0"/>
        <v>18028.93</v>
      </c>
    </row>
    <row r="29" spans="1:7" ht="15.75" thickBot="1" x14ac:dyDescent="0.3">
      <c r="A29" s="11" t="s">
        <v>57</v>
      </c>
      <c r="B29" s="11" t="s">
        <v>28</v>
      </c>
      <c r="C29" s="11" t="s">
        <v>26</v>
      </c>
      <c r="D29" s="13">
        <v>0</v>
      </c>
      <c r="E29" s="12">
        <f>SUMIFS(Calculations!P:P,Calculations!A:A,A29,Calculations!H:H,202207)</f>
        <v>24926.03</v>
      </c>
      <c r="F29" s="33">
        <f>SUMIFS(Calculations!Q:Q,Calculations!A:A,A29,Calculations!H:H,202207)</f>
        <v>154.85</v>
      </c>
      <c r="G29" s="12">
        <f t="shared" si="0"/>
        <v>25080.879999999997</v>
      </c>
    </row>
    <row r="30" spans="1:7" ht="15.75" thickBot="1" x14ac:dyDescent="0.3">
      <c r="A30" s="11" t="s">
        <v>58</v>
      </c>
      <c r="B30" s="11" t="s">
        <v>28</v>
      </c>
      <c r="C30" s="11" t="s">
        <v>29</v>
      </c>
      <c r="D30" s="13">
        <v>0</v>
      </c>
      <c r="E30" s="12">
        <f>SUMIFS(Calculations!P:P,Calculations!A:A,A30,Calculations!H:H,202207)</f>
        <v>17620.61</v>
      </c>
      <c r="F30" s="33">
        <f>SUMIFS(Calculations!Q:Q,Calculations!A:A,A30,Calculations!H:H,202207)</f>
        <v>174.85999999999999</v>
      </c>
      <c r="G30" s="12">
        <f t="shared" si="0"/>
        <v>17795.47</v>
      </c>
    </row>
    <row r="31" spans="1:7" ht="15.75" thickBot="1" x14ac:dyDescent="0.3">
      <c r="A31" s="11" t="s">
        <v>59</v>
      </c>
      <c r="B31" s="11" t="s">
        <v>39</v>
      </c>
      <c r="C31" s="11" t="s">
        <v>16</v>
      </c>
      <c r="D31" s="13">
        <v>0</v>
      </c>
      <c r="E31" s="12">
        <f>SUMIFS(Calculations!P:P,Calculations!A:A,A31,Calculations!H:H,202207)</f>
        <v>102767.25000000001</v>
      </c>
      <c r="F31" s="33">
        <f>SUMIFS(Calculations!Q:Q,Calculations!A:A,A31,Calculations!H:H,202207)</f>
        <v>1039.1399999999999</v>
      </c>
      <c r="G31" s="12">
        <f t="shared" si="0"/>
        <v>103806.39000000001</v>
      </c>
    </row>
    <row r="32" spans="1:7" ht="15.75" thickBot="1" x14ac:dyDescent="0.3">
      <c r="A32" s="11" t="s">
        <v>60</v>
      </c>
      <c r="B32" s="11" t="s">
        <v>15</v>
      </c>
      <c r="C32" s="11" t="s">
        <v>16</v>
      </c>
      <c r="D32" s="13">
        <v>0</v>
      </c>
      <c r="E32" s="12">
        <f>SUMIFS(Calculations!P:P,Calculations!A:A,A32,Calculations!H:H,202207)</f>
        <v>4019.81</v>
      </c>
      <c r="F32" s="33">
        <f>SUMIFS(Calculations!Q:Q,Calculations!A:A,A32,Calculations!H:H,202207)</f>
        <v>61.349999999999994</v>
      </c>
      <c r="G32" s="12">
        <f t="shared" si="0"/>
        <v>4081.16</v>
      </c>
    </row>
    <row r="33" spans="1:7" ht="15.75" thickBot="1" x14ac:dyDescent="0.3">
      <c r="A33" s="11" t="s">
        <v>61</v>
      </c>
      <c r="B33" s="11" t="s">
        <v>28</v>
      </c>
      <c r="C33" s="11" t="s">
        <v>26</v>
      </c>
      <c r="D33" s="13">
        <v>0</v>
      </c>
      <c r="E33" s="12">
        <f>SUMIFS(Calculations!P:P,Calculations!A:A,A33,Calculations!H:H,202207)</f>
        <v>7420.35</v>
      </c>
      <c r="F33" s="33">
        <f>SUMIFS(Calculations!Q:Q,Calculations!A:A,A33,Calculations!H:H,202207)</f>
        <v>28.25</v>
      </c>
      <c r="G33" s="12">
        <f t="shared" si="0"/>
        <v>7448.6</v>
      </c>
    </row>
    <row r="34" spans="1:7" ht="15.75" thickBot="1" x14ac:dyDescent="0.3">
      <c r="A34" s="11" t="s">
        <v>62</v>
      </c>
      <c r="B34" s="11" t="s">
        <v>23</v>
      </c>
      <c r="C34" s="11" t="s">
        <v>54</v>
      </c>
      <c r="D34" s="13">
        <v>0</v>
      </c>
      <c r="E34" s="12">
        <f>SUMIFS(Calculations!P:P,Calculations!A:A,A34,Calculations!H:H,202207)</f>
        <v>2529852.7599999998</v>
      </c>
      <c r="F34" s="33">
        <f>SUMIFS(Calculations!Q:Q,Calculations!A:A,A34,Calculations!H:H,202207)</f>
        <v>19517.580000000002</v>
      </c>
      <c r="G34" s="12">
        <f t="shared" si="0"/>
        <v>2549370.34</v>
      </c>
    </row>
    <row r="35" spans="1:7" ht="15.75" thickBot="1" x14ac:dyDescent="0.3">
      <c r="A35" s="11" t="s">
        <v>63</v>
      </c>
      <c r="B35" s="11" t="s">
        <v>46</v>
      </c>
      <c r="C35" s="11" t="s">
        <v>32</v>
      </c>
      <c r="D35" s="13">
        <v>0</v>
      </c>
      <c r="E35" s="12">
        <f>SUMIFS(Calculations!P:P,Calculations!A:A,A35,Calculations!H:H,202207)</f>
        <v>9.51</v>
      </c>
      <c r="F35" s="33">
        <f>SUMIFS(Calculations!Q:Q,Calculations!A:A,A35,Calculations!H:H,202207)</f>
        <v>0</v>
      </c>
      <c r="G35" s="12">
        <f t="shared" si="0"/>
        <v>9.51</v>
      </c>
    </row>
    <row r="36" spans="1:7" ht="15.75" thickBot="1" x14ac:dyDescent="0.3">
      <c r="A36" s="11" t="s">
        <v>64</v>
      </c>
      <c r="B36" s="11" t="s">
        <v>28</v>
      </c>
      <c r="C36" s="11" t="s">
        <v>29</v>
      </c>
      <c r="D36" s="13">
        <v>0</v>
      </c>
      <c r="E36" s="12">
        <f>SUMIFS(Calculations!P:P,Calculations!A:A,A36,Calculations!H:H,202207)</f>
        <v>111.52</v>
      </c>
      <c r="F36" s="33">
        <f>SUMIFS(Calculations!Q:Q,Calculations!A:A,A36,Calculations!H:H,202207)</f>
        <v>0</v>
      </c>
      <c r="G36" s="12">
        <f t="shared" si="0"/>
        <v>111.52</v>
      </c>
    </row>
    <row r="37" spans="1:7" ht="15.75" thickBot="1" x14ac:dyDescent="0.3">
      <c r="A37" s="11" t="s">
        <v>65</v>
      </c>
      <c r="B37" s="11" t="s">
        <v>12</v>
      </c>
      <c r="C37" s="11" t="s">
        <v>13</v>
      </c>
      <c r="D37" s="13">
        <v>0</v>
      </c>
      <c r="E37" s="12">
        <f>SUMIFS(Calculations!P:P,Calculations!A:A,A37,Calculations!H:H,202207)</f>
        <v>168188.07</v>
      </c>
      <c r="F37" s="33">
        <f>SUMIFS(Calculations!Q:Q,Calculations!A:A,A37,Calculations!H:H,202207)</f>
        <v>1349.1099999999997</v>
      </c>
      <c r="G37" s="12">
        <f t="shared" si="0"/>
        <v>169537.18</v>
      </c>
    </row>
    <row r="38" spans="1:7" ht="15.75" thickBot="1" x14ac:dyDescent="0.3">
      <c r="A38" s="11" t="s">
        <v>66</v>
      </c>
      <c r="B38" s="11" t="s">
        <v>67</v>
      </c>
      <c r="C38" s="11" t="s">
        <v>13</v>
      </c>
      <c r="D38" s="13">
        <v>0</v>
      </c>
      <c r="E38" s="12">
        <f>SUMIFS(Calculations!P:P,Calculations!A:A,A38,Calculations!H:H,202207)</f>
        <v>52164.100000000006</v>
      </c>
      <c r="F38" s="33">
        <f>SUMIFS(Calculations!Q:Q,Calculations!A:A,A38,Calculations!H:H,202207)</f>
        <v>460.99000000000007</v>
      </c>
      <c r="G38" s="12">
        <f t="shared" si="0"/>
        <v>52625.090000000004</v>
      </c>
    </row>
    <row r="39" spans="1:7" ht="15.75" thickBot="1" x14ac:dyDescent="0.3">
      <c r="A39" s="11" t="s">
        <v>68</v>
      </c>
      <c r="B39" s="11" t="s">
        <v>25</v>
      </c>
      <c r="C39" s="11" t="s">
        <v>26</v>
      </c>
      <c r="D39" s="13">
        <v>0</v>
      </c>
      <c r="E39" s="12">
        <f>SUMIFS(Calculations!P:P,Calculations!A:A,A39,Calculations!H:H,202207)</f>
        <v>842.34</v>
      </c>
      <c r="F39" s="33">
        <f>SUMIFS(Calculations!Q:Q,Calculations!A:A,A39,Calculations!H:H,202207)</f>
        <v>6.41</v>
      </c>
      <c r="G39" s="12">
        <f t="shared" si="0"/>
        <v>848.75</v>
      </c>
    </row>
    <row r="40" spans="1:7" ht="15.75" thickBot="1" x14ac:dyDescent="0.3">
      <c r="A40" s="11" t="s">
        <v>69</v>
      </c>
      <c r="B40" s="11" t="s">
        <v>25</v>
      </c>
      <c r="C40" s="11" t="s">
        <v>26</v>
      </c>
      <c r="D40" s="13">
        <v>0</v>
      </c>
      <c r="E40" s="12">
        <f>SUMIFS(Calculations!P:P,Calculations!A:A,A40,Calculations!H:H,202207)</f>
        <v>22571.4</v>
      </c>
      <c r="F40" s="33">
        <f>SUMIFS(Calculations!Q:Q,Calculations!A:A,A40,Calculations!H:H,202207)</f>
        <v>119.01</v>
      </c>
      <c r="G40" s="12">
        <f t="shared" si="0"/>
        <v>22690.41</v>
      </c>
    </row>
    <row r="41" spans="1:7" ht="15.75" thickBot="1" x14ac:dyDescent="0.3">
      <c r="A41" s="11" t="s">
        <v>70</v>
      </c>
      <c r="B41" s="11" t="s">
        <v>15</v>
      </c>
      <c r="C41" s="11" t="s">
        <v>16</v>
      </c>
      <c r="D41" s="13">
        <v>0</v>
      </c>
      <c r="E41" s="12">
        <f>SUMIFS(Calculations!P:P,Calculations!A:A,A41,Calculations!H:H,202207)</f>
        <v>448055.08</v>
      </c>
      <c r="F41" s="33">
        <f>SUMIFS(Calculations!Q:Q,Calculations!A:A,A41,Calculations!H:H,202207)</f>
        <v>4664.95</v>
      </c>
      <c r="G41" s="12">
        <f t="shared" si="0"/>
        <v>452720.03</v>
      </c>
    </row>
    <row r="42" spans="1:7" ht="15.75" thickBot="1" x14ac:dyDescent="0.3">
      <c r="A42" s="11" t="s">
        <v>71</v>
      </c>
      <c r="B42" s="11" t="s">
        <v>28</v>
      </c>
      <c r="C42" s="11" t="s">
        <v>29</v>
      </c>
      <c r="D42" s="13">
        <v>0</v>
      </c>
      <c r="E42" s="12">
        <f>SUMIFS(Calculations!P:P,Calculations!A:A,A42,Calculations!H:H,202207)</f>
        <v>461.75000000000006</v>
      </c>
      <c r="F42" s="33">
        <f>SUMIFS(Calculations!Q:Q,Calculations!A:A,A42,Calculations!H:H,202207)</f>
        <v>0</v>
      </c>
      <c r="G42" s="12">
        <f t="shared" si="0"/>
        <v>461.75000000000006</v>
      </c>
    </row>
    <row r="43" spans="1:7" ht="15.75" thickBot="1" x14ac:dyDescent="0.3">
      <c r="A43" s="11" t="s">
        <v>72</v>
      </c>
      <c r="B43" s="11" t="s">
        <v>73</v>
      </c>
      <c r="C43" s="11" t="s">
        <v>74</v>
      </c>
      <c r="D43" s="13">
        <v>0</v>
      </c>
      <c r="E43" s="12">
        <f>SUMIFS(Calculations!P:P,Calculations!A:A,A43,Calculations!H:H,202207)</f>
        <v>362426.47</v>
      </c>
      <c r="F43" s="33">
        <f>SUMIFS(Calculations!Q:Q,Calculations!A:A,A43,Calculations!H:H,202207)</f>
        <v>4047.33</v>
      </c>
      <c r="G43" s="12">
        <f t="shared" si="0"/>
        <v>366473.8</v>
      </c>
    </row>
    <row r="44" spans="1:7" ht="15.75" thickBot="1" x14ac:dyDescent="0.3">
      <c r="A44" s="11" t="s">
        <v>75</v>
      </c>
      <c r="B44" s="11" t="s">
        <v>25</v>
      </c>
      <c r="C44" s="11" t="s">
        <v>26</v>
      </c>
      <c r="D44" s="13">
        <v>0</v>
      </c>
      <c r="E44" s="12">
        <f>SUMIFS(Calculations!P:P,Calculations!A:A,A44,Calculations!H:H,202207)</f>
        <v>235209.33000000002</v>
      </c>
      <c r="F44" s="33">
        <f>SUMIFS(Calculations!Q:Q,Calculations!A:A,A44,Calculations!H:H,202207)</f>
        <v>1444.83</v>
      </c>
      <c r="G44" s="12">
        <f t="shared" si="0"/>
        <v>236654.16</v>
      </c>
    </row>
    <row r="45" spans="1:7" ht="15.75" thickBot="1" x14ac:dyDescent="0.3">
      <c r="A45" s="11" t="s">
        <v>76</v>
      </c>
      <c r="B45" s="11" t="s">
        <v>39</v>
      </c>
      <c r="C45" s="11" t="s">
        <v>16</v>
      </c>
      <c r="D45" s="13">
        <v>0</v>
      </c>
      <c r="E45" s="12">
        <f>SUMIFS(Calculations!P:P,Calculations!A:A,A45,Calculations!H:H,202207)</f>
        <v>167928.66999999995</v>
      </c>
      <c r="F45" s="33">
        <f>SUMIFS(Calculations!Q:Q,Calculations!A:A,A45,Calculations!H:H,202207)</f>
        <v>1699.97</v>
      </c>
      <c r="G45" s="12">
        <f t="shared" si="0"/>
        <v>169628.63999999996</v>
      </c>
    </row>
    <row r="46" spans="1:7" ht="15.75" thickBot="1" x14ac:dyDescent="0.3">
      <c r="A46" s="11" t="s">
        <v>77</v>
      </c>
      <c r="B46" s="11" t="s">
        <v>78</v>
      </c>
      <c r="C46" s="11" t="s">
        <v>79</v>
      </c>
      <c r="D46" s="13">
        <v>0</v>
      </c>
      <c r="E46" s="12">
        <f>SUMIFS(Calculations!P:P,Calculations!A:A,A46,Calculations!H:H,202207)</f>
        <v>238220.33000000002</v>
      </c>
      <c r="F46" s="33">
        <f>SUMIFS(Calculations!Q:Q,Calculations!A:A,A46,Calculations!H:H,202207)</f>
        <v>1917.36</v>
      </c>
      <c r="G46" s="12">
        <f t="shared" si="0"/>
        <v>240137.69</v>
      </c>
    </row>
    <row r="47" spans="1:7" ht="15.75" thickBot="1" x14ac:dyDescent="0.3">
      <c r="A47" s="11" t="s">
        <v>80</v>
      </c>
      <c r="B47" s="11" t="s">
        <v>34</v>
      </c>
      <c r="C47" s="11" t="s">
        <v>16</v>
      </c>
      <c r="D47" s="13">
        <v>0</v>
      </c>
      <c r="E47" s="12">
        <f>SUMIFS(Calculations!P:P,Calculations!A:A,A47,Calculations!H:H,202207)</f>
        <v>5989.08</v>
      </c>
      <c r="F47" s="33">
        <f>SUMIFS(Calculations!Q:Q,Calculations!A:A,A47,Calculations!H:H,202207)</f>
        <v>38.26</v>
      </c>
      <c r="G47" s="12">
        <f t="shared" si="0"/>
        <v>6027.34</v>
      </c>
    </row>
    <row r="48" spans="1:7" ht="15.75" thickBot="1" x14ac:dyDescent="0.3">
      <c r="A48" s="11" t="s">
        <v>81</v>
      </c>
      <c r="B48" s="11" t="s">
        <v>39</v>
      </c>
      <c r="C48" s="11" t="s">
        <v>16</v>
      </c>
      <c r="D48" s="13">
        <v>0</v>
      </c>
      <c r="E48" s="12">
        <f>SUMIFS(Calculations!P:P,Calculations!A:A,A48,Calculations!H:H,202207)</f>
        <v>196043.63</v>
      </c>
      <c r="F48" s="33">
        <f>SUMIFS(Calculations!Q:Q,Calculations!A:A,A48,Calculations!H:H,202207)</f>
        <v>1905.0099999999998</v>
      </c>
      <c r="G48" s="12">
        <f t="shared" si="0"/>
        <v>197948.64</v>
      </c>
    </row>
    <row r="49" spans="1:7" ht="15.75" thickBot="1" x14ac:dyDescent="0.3">
      <c r="A49" s="11" t="s">
        <v>82</v>
      </c>
      <c r="B49" s="11" t="s">
        <v>34</v>
      </c>
      <c r="C49" s="11" t="s">
        <v>16</v>
      </c>
      <c r="D49" s="13">
        <v>0</v>
      </c>
      <c r="E49" s="12">
        <f>SUMIFS(Calculations!P:P,Calculations!A:A,A49,Calculations!H:H,202207)</f>
        <v>218297.46999999994</v>
      </c>
      <c r="F49" s="33">
        <f>SUMIFS(Calculations!Q:Q,Calculations!A:A,A49,Calculations!H:H,202207)</f>
        <v>2080.9800000000005</v>
      </c>
      <c r="G49" s="12">
        <f t="shared" si="0"/>
        <v>220378.44999999995</v>
      </c>
    </row>
    <row r="50" spans="1:7" ht="15.75" thickBot="1" x14ac:dyDescent="0.3">
      <c r="A50" s="11" t="s">
        <v>83</v>
      </c>
      <c r="B50" s="11" t="s">
        <v>39</v>
      </c>
      <c r="C50" s="11" t="s">
        <v>16</v>
      </c>
      <c r="D50" s="13">
        <v>0</v>
      </c>
      <c r="E50" s="12">
        <f>SUMIFS(Calculations!P:P,Calculations!A:A,A50,Calculations!H:H,202207)</f>
        <v>26321.909999999996</v>
      </c>
      <c r="F50" s="33">
        <f>SUMIFS(Calculations!Q:Q,Calculations!A:A,A50,Calculations!H:H,202207)</f>
        <v>304.13000000000005</v>
      </c>
      <c r="G50" s="12">
        <f t="shared" si="0"/>
        <v>26626.039999999997</v>
      </c>
    </row>
    <row r="51" spans="1:7" ht="15.75" thickBot="1" x14ac:dyDescent="0.3">
      <c r="A51" s="11" t="s">
        <v>84</v>
      </c>
      <c r="B51" s="11" t="s">
        <v>28</v>
      </c>
      <c r="C51" s="11" t="s">
        <v>29</v>
      </c>
      <c r="D51" s="13">
        <v>0</v>
      </c>
      <c r="E51" s="12">
        <f>SUMIFS(Calculations!P:P,Calculations!A:A,A51,Calculations!H:H,202207)</f>
        <v>22701.620000000003</v>
      </c>
      <c r="F51" s="33">
        <f>SUMIFS(Calculations!Q:Q,Calculations!A:A,A51,Calculations!H:H,202207)</f>
        <v>138.21</v>
      </c>
      <c r="G51" s="12">
        <f t="shared" si="0"/>
        <v>22839.83</v>
      </c>
    </row>
    <row r="52" spans="1:7" ht="15.75" thickBot="1" x14ac:dyDescent="0.3">
      <c r="A52" s="11" t="s">
        <v>85</v>
      </c>
      <c r="B52" s="11" t="s">
        <v>39</v>
      </c>
      <c r="C52" s="11" t="s">
        <v>16</v>
      </c>
      <c r="D52" s="13">
        <v>0</v>
      </c>
      <c r="E52" s="12">
        <f>SUMIFS(Calculations!P:P,Calculations!A:A,A52,Calculations!H:H,202207)</f>
        <v>42034.61</v>
      </c>
      <c r="F52" s="33">
        <f>SUMIFS(Calculations!Q:Q,Calculations!A:A,A52,Calculations!H:H,202207)</f>
        <v>424.15999999999997</v>
      </c>
      <c r="G52" s="12">
        <f t="shared" si="0"/>
        <v>42458.770000000004</v>
      </c>
    </row>
    <row r="53" spans="1:7" ht="15.75" thickBot="1" x14ac:dyDescent="0.3">
      <c r="A53" s="11" t="s">
        <v>86</v>
      </c>
      <c r="B53" s="11" t="s">
        <v>12</v>
      </c>
      <c r="C53" s="11" t="s">
        <v>13</v>
      </c>
      <c r="D53" s="13">
        <v>0</v>
      </c>
      <c r="E53" s="12">
        <f>SUMIFS(Calculations!P:P,Calculations!A:A,A53,Calculations!H:H,202207)</f>
        <v>42431.680000000008</v>
      </c>
      <c r="F53" s="33">
        <f>SUMIFS(Calculations!Q:Q,Calculations!A:A,A53,Calculations!H:H,202207)</f>
        <v>360.79999999999995</v>
      </c>
      <c r="G53" s="12">
        <f t="shared" si="0"/>
        <v>42792.48000000001</v>
      </c>
    </row>
    <row r="54" spans="1:7" ht="15.75" thickBot="1" x14ac:dyDescent="0.3">
      <c r="A54" s="11" t="s">
        <v>87</v>
      </c>
      <c r="B54" s="11" t="s">
        <v>25</v>
      </c>
      <c r="C54" s="11" t="s">
        <v>26</v>
      </c>
      <c r="D54" s="13">
        <v>0</v>
      </c>
      <c r="E54" s="12">
        <f>SUMIFS(Calculations!P:P,Calculations!A:A,A54,Calculations!H:H,202207)</f>
        <v>106027.51</v>
      </c>
      <c r="F54" s="33">
        <f>SUMIFS(Calculations!Q:Q,Calculations!A:A,A54,Calculations!H:H,202207)</f>
        <v>1244.56</v>
      </c>
      <c r="G54" s="12">
        <f t="shared" si="0"/>
        <v>107272.06999999999</v>
      </c>
    </row>
    <row r="55" spans="1:7" ht="15.75" thickBot="1" x14ac:dyDescent="0.3">
      <c r="A55" s="11" t="s">
        <v>88</v>
      </c>
      <c r="B55" s="11" t="s">
        <v>28</v>
      </c>
      <c r="C55" s="11" t="s">
        <v>29</v>
      </c>
      <c r="D55" s="13">
        <v>0</v>
      </c>
      <c r="E55" s="12">
        <f>SUMIFS(Calculations!P:P,Calculations!A:A,A55,Calculations!H:H,202207)</f>
        <v>13480.060000000001</v>
      </c>
      <c r="F55" s="33">
        <f>SUMIFS(Calculations!Q:Q,Calculations!A:A,A55,Calculations!H:H,202207)</f>
        <v>110.81</v>
      </c>
      <c r="G55" s="12">
        <f t="shared" si="0"/>
        <v>13590.87</v>
      </c>
    </row>
    <row r="56" spans="1:7" ht="15.75" thickBot="1" x14ac:dyDescent="0.3">
      <c r="A56" s="11" t="s">
        <v>89</v>
      </c>
      <c r="B56" s="11" t="s">
        <v>39</v>
      </c>
      <c r="C56" s="11" t="s">
        <v>16</v>
      </c>
      <c r="D56" s="13">
        <v>0</v>
      </c>
      <c r="E56" s="12">
        <f>SUMIFS(Calculations!P:P,Calculations!A:A,A56,Calculations!H:H,202207)</f>
        <v>68618.13</v>
      </c>
      <c r="F56" s="33">
        <f>SUMIFS(Calculations!Q:Q,Calculations!A:A,A56,Calculations!H:H,202207)</f>
        <v>709.40000000000009</v>
      </c>
      <c r="G56" s="12">
        <f t="shared" si="0"/>
        <v>69327.53</v>
      </c>
    </row>
    <row r="57" spans="1:7" ht="15.75" thickBot="1" x14ac:dyDescent="0.3">
      <c r="A57" s="11" t="s">
        <v>90</v>
      </c>
      <c r="B57" s="11" t="s">
        <v>12</v>
      </c>
      <c r="C57" s="11" t="s">
        <v>13</v>
      </c>
      <c r="D57" s="13">
        <v>0</v>
      </c>
      <c r="E57" s="12">
        <f>SUMIFS(Calculations!P:P,Calculations!A:A,A57,Calculations!H:H,202207)</f>
        <v>31382.960000000003</v>
      </c>
      <c r="F57" s="33">
        <f>SUMIFS(Calculations!Q:Q,Calculations!A:A,A57,Calculations!H:H,202207)</f>
        <v>259.14</v>
      </c>
      <c r="G57" s="12">
        <f t="shared" si="0"/>
        <v>31642.100000000002</v>
      </c>
    </row>
    <row r="58" spans="1:7" ht="15.75" thickBot="1" x14ac:dyDescent="0.3">
      <c r="A58" s="11" t="s">
        <v>91</v>
      </c>
      <c r="B58" s="11" t="s">
        <v>12</v>
      </c>
      <c r="C58" s="11" t="s">
        <v>13</v>
      </c>
      <c r="D58" s="13">
        <v>0</v>
      </c>
      <c r="E58" s="12">
        <f>SUMIFS(Calculations!P:P,Calculations!A:A,A58,Calculations!H:H,202207)</f>
        <v>57333.34</v>
      </c>
      <c r="F58" s="33">
        <f>SUMIFS(Calculations!Q:Q,Calculations!A:A,A58,Calculations!H:H,202207)</f>
        <v>494.21</v>
      </c>
      <c r="G58" s="12">
        <f t="shared" si="0"/>
        <v>57827.549999999996</v>
      </c>
    </row>
    <row r="59" spans="1:7" ht="15.75" thickBot="1" x14ac:dyDescent="0.3">
      <c r="A59" s="11" t="s">
        <v>92</v>
      </c>
      <c r="B59" s="11" t="s">
        <v>28</v>
      </c>
      <c r="C59" s="11" t="s">
        <v>29</v>
      </c>
      <c r="D59" s="13">
        <v>0</v>
      </c>
      <c r="E59" s="12">
        <f>SUMIFS(Calculations!P:P,Calculations!A:A,A59,Calculations!H:H,202207)</f>
        <v>197757.53999999998</v>
      </c>
      <c r="F59" s="33">
        <f>SUMIFS(Calculations!Q:Q,Calculations!A:A,A59,Calculations!H:H,202207)</f>
        <v>1392.5</v>
      </c>
      <c r="G59" s="12">
        <f t="shared" si="0"/>
        <v>199150.03999999998</v>
      </c>
    </row>
    <row r="60" spans="1:7" ht="15.75" thickBot="1" x14ac:dyDescent="0.3">
      <c r="A60" s="11" t="s">
        <v>93</v>
      </c>
      <c r="B60" s="11" t="s">
        <v>19</v>
      </c>
      <c r="C60" s="11" t="s">
        <v>20</v>
      </c>
      <c r="D60" s="13">
        <v>0</v>
      </c>
      <c r="E60" s="12">
        <f>SUMIFS(Calculations!P:P,Calculations!A:A,A60,Calculations!H:H,202207)</f>
        <v>19929.96</v>
      </c>
      <c r="F60" s="33">
        <f>SUMIFS(Calculations!Q:Q,Calculations!A:A,A60,Calculations!H:H,202207)</f>
        <v>73.550000000000026</v>
      </c>
      <c r="G60" s="12">
        <f t="shared" si="0"/>
        <v>20003.509999999998</v>
      </c>
    </row>
    <row r="61" spans="1:7" ht="15.75" thickBot="1" x14ac:dyDescent="0.3">
      <c r="A61" s="11" t="s">
        <v>94</v>
      </c>
      <c r="B61" s="11" t="s">
        <v>12</v>
      </c>
      <c r="C61" s="11" t="s">
        <v>13</v>
      </c>
      <c r="D61" s="13">
        <v>0</v>
      </c>
      <c r="E61" s="12">
        <f>SUMIFS(Calculations!P:P,Calculations!A:A,A61,Calculations!H:H,202207)</f>
        <v>78928.180000000008</v>
      </c>
      <c r="F61" s="33">
        <f>SUMIFS(Calculations!Q:Q,Calculations!A:A,A61,Calculations!H:H,202207)</f>
        <v>639.04000000000008</v>
      </c>
      <c r="G61" s="12">
        <f t="shared" si="0"/>
        <v>79567.22</v>
      </c>
    </row>
    <row r="62" spans="1:7" ht="15.75" thickBot="1" x14ac:dyDescent="0.3">
      <c r="A62" s="11" t="s">
        <v>95</v>
      </c>
      <c r="B62" s="11" t="s">
        <v>28</v>
      </c>
      <c r="C62" s="11" t="s">
        <v>29</v>
      </c>
      <c r="D62" s="13">
        <v>0</v>
      </c>
      <c r="E62" s="12">
        <f>SUMIFS(Calculations!P:P,Calculations!A:A,A62,Calculations!H:H,202207)</f>
        <v>677046.37</v>
      </c>
      <c r="F62" s="33">
        <f>SUMIFS(Calculations!Q:Q,Calculations!A:A,A62,Calculations!H:H,202207)</f>
        <v>5398.8899999999994</v>
      </c>
      <c r="G62" s="12">
        <f t="shared" si="0"/>
        <v>682445.26</v>
      </c>
    </row>
    <row r="63" spans="1:7" ht="15.75" thickBot="1" x14ac:dyDescent="0.3">
      <c r="A63" s="11" t="s">
        <v>96</v>
      </c>
      <c r="B63" s="11" t="s">
        <v>97</v>
      </c>
      <c r="C63" s="11" t="s">
        <v>32</v>
      </c>
      <c r="D63" s="13">
        <v>0</v>
      </c>
      <c r="E63" s="12">
        <f>SUMIFS(Calculations!P:P,Calculations!A:A,A63,Calculations!H:H,202207)</f>
        <v>607371.66999999993</v>
      </c>
      <c r="F63" s="33">
        <f>SUMIFS(Calculations!Q:Q,Calculations!A:A,A63,Calculations!H:H,202207)</f>
        <v>2467.54</v>
      </c>
      <c r="G63" s="12">
        <f t="shared" si="0"/>
        <v>609839.21</v>
      </c>
    </row>
    <row r="64" spans="1:7" ht="15.75" thickBot="1" x14ac:dyDescent="0.3">
      <c r="A64" s="11" t="s">
        <v>98</v>
      </c>
      <c r="B64" s="11" t="s">
        <v>28</v>
      </c>
      <c r="C64" s="11" t="s">
        <v>29</v>
      </c>
      <c r="D64" s="13">
        <v>0</v>
      </c>
      <c r="E64" s="12">
        <f>SUMIFS(Calculations!P:P,Calculations!A:A,A64,Calculations!H:H,202207)</f>
        <v>98926.860000000015</v>
      </c>
      <c r="F64" s="33">
        <f>SUMIFS(Calculations!Q:Q,Calculations!A:A,A64,Calculations!H:H,202207)</f>
        <v>827.88</v>
      </c>
      <c r="G64" s="12">
        <f t="shared" si="0"/>
        <v>99754.74000000002</v>
      </c>
    </row>
    <row r="65" spans="1:7" ht="15.75" thickBot="1" x14ac:dyDescent="0.3">
      <c r="A65" s="11" t="s">
        <v>99</v>
      </c>
      <c r="B65" s="11" t="s">
        <v>25</v>
      </c>
      <c r="C65" s="11" t="s">
        <v>26</v>
      </c>
      <c r="D65" s="13">
        <v>0</v>
      </c>
      <c r="E65" s="12">
        <f>SUMIFS(Calculations!P:P,Calculations!A:A,A65,Calculations!H:H,202207)</f>
        <v>11458.849999999999</v>
      </c>
      <c r="F65" s="33">
        <f>SUMIFS(Calculations!Q:Q,Calculations!A:A,A65,Calculations!H:H,202207)</f>
        <v>96.36999999999999</v>
      </c>
      <c r="G65" s="12">
        <f t="shared" si="0"/>
        <v>11555.22</v>
      </c>
    </row>
    <row r="66" spans="1:7" ht="15.75" thickBot="1" x14ac:dyDescent="0.3">
      <c r="A66" s="11" t="s">
        <v>100</v>
      </c>
      <c r="B66" s="11" t="s">
        <v>28</v>
      </c>
      <c r="C66" s="11" t="s">
        <v>29</v>
      </c>
      <c r="D66" s="13">
        <v>0</v>
      </c>
      <c r="E66" s="12">
        <f>SUMIFS(Calculations!P:P,Calculations!A:A,A66,Calculations!H:H,202207)</f>
        <v>172272.12</v>
      </c>
      <c r="F66" s="33">
        <f>SUMIFS(Calculations!Q:Q,Calculations!A:A,A66,Calculations!H:H,202207)</f>
        <v>1256.49</v>
      </c>
      <c r="G66" s="12">
        <f t="shared" si="0"/>
        <v>173528.61</v>
      </c>
    </row>
    <row r="67" spans="1:7" ht="15.75" thickBot="1" x14ac:dyDescent="0.3">
      <c r="A67" s="11" t="s">
        <v>101</v>
      </c>
      <c r="B67" s="11" t="s">
        <v>46</v>
      </c>
      <c r="C67" s="11" t="s">
        <v>32</v>
      </c>
      <c r="D67" s="13">
        <v>0</v>
      </c>
      <c r="E67" s="12">
        <f>SUMIFS(Calculations!P:P,Calculations!A:A,A67,Calculations!H:H,202207)</f>
        <v>411216.42000000004</v>
      </c>
      <c r="F67" s="33">
        <f>SUMIFS(Calculations!Q:Q,Calculations!A:A,A67,Calculations!H:H,202207)</f>
        <v>1604.4399999999998</v>
      </c>
      <c r="G67" s="12">
        <f t="shared" si="0"/>
        <v>412820.86000000004</v>
      </c>
    </row>
    <row r="68" spans="1:7" ht="15.75" thickBot="1" x14ac:dyDescent="0.3">
      <c r="A68" s="11" t="s">
        <v>102</v>
      </c>
      <c r="B68" s="11" t="s">
        <v>53</v>
      </c>
      <c r="C68" s="11" t="s">
        <v>103</v>
      </c>
      <c r="D68" s="13">
        <v>0</v>
      </c>
      <c r="E68" s="12">
        <f>SUMIFS(Calculations!P:P,Calculations!A:A,A68,Calculations!H:H,202207)</f>
        <v>0</v>
      </c>
      <c r="F68" s="33">
        <f>SUMIFS(Calculations!Q:Q,Calculations!A:A,A68,Calculations!H:H,202207)</f>
        <v>0</v>
      </c>
      <c r="G68" s="12">
        <f t="shared" si="0"/>
        <v>0</v>
      </c>
    </row>
    <row r="69" spans="1:7" ht="15.75" thickBot="1" x14ac:dyDescent="0.3">
      <c r="A69" s="11" t="s">
        <v>104</v>
      </c>
      <c r="B69" s="11" t="s">
        <v>25</v>
      </c>
      <c r="C69" s="11" t="s">
        <v>26</v>
      </c>
      <c r="D69" s="13">
        <v>0</v>
      </c>
      <c r="E69" s="12">
        <f>SUMIFS(Calculations!P:P,Calculations!A:A,A69,Calculations!H:H,202207)</f>
        <v>178264.83000000002</v>
      </c>
      <c r="F69" s="33">
        <f>SUMIFS(Calculations!Q:Q,Calculations!A:A,A69,Calculations!H:H,202207)</f>
        <v>1128.0000000000002</v>
      </c>
      <c r="G69" s="12">
        <f t="shared" ref="G69:G102" si="1">E69+F69</f>
        <v>179392.83000000002</v>
      </c>
    </row>
    <row r="70" spans="1:7" ht="15.75" thickBot="1" x14ac:dyDescent="0.3">
      <c r="A70" s="11" t="s">
        <v>105</v>
      </c>
      <c r="B70" s="11" t="s">
        <v>28</v>
      </c>
      <c r="C70" s="11" t="s">
        <v>29</v>
      </c>
      <c r="D70" s="13">
        <v>0</v>
      </c>
      <c r="E70" s="12">
        <f>SUMIFS(Calculations!P:P,Calculations!A:A,A70,Calculations!H:H,202207)</f>
        <v>208051.38999999998</v>
      </c>
      <c r="F70" s="33">
        <f>SUMIFS(Calculations!Q:Q,Calculations!A:A,A70,Calculations!H:H,202207)</f>
        <v>1617.72</v>
      </c>
      <c r="G70" s="12">
        <f t="shared" si="1"/>
        <v>209669.11</v>
      </c>
    </row>
    <row r="71" spans="1:7" ht="15.75" thickBot="1" x14ac:dyDescent="0.3">
      <c r="A71" s="11" t="s">
        <v>106</v>
      </c>
      <c r="B71" s="11" t="s">
        <v>28</v>
      </c>
      <c r="C71" s="11" t="s">
        <v>29</v>
      </c>
      <c r="D71" s="13">
        <v>0</v>
      </c>
      <c r="E71" s="12">
        <f>SUMIFS(Calculations!P:P,Calculations!A:A,A71,Calculations!H:H,202207)</f>
        <v>586007.49</v>
      </c>
      <c r="F71" s="33">
        <f>SUMIFS(Calculations!Q:Q,Calculations!A:A,A71,Calculations!H:H,202207)</f>
        <v>4950.59</v>
      </c>
      <c r="G71" s="12">
        <f t="shared" si="1"/>
        <v>590958.07999999996</v>
      </c>
    </row>
    <row r="72" spans="1:7" ht="15.75" thickBot="1" x14ac:dyDescent="0.3">
      <c r="A72" s="11" t="s">
        <v>107</v>
      </c>
      <c r="B72" s="11" t="s">
        <v>12</v>
      </c>
      <c r="C72" s="11" t="s">
        <v>13</v>
      </c>
      <c r="D72" s="13">
        <v>0</v>
      </c>
      <c r="E72" s="12">
        <f>SUMIFS(Calculations!P:P,Calculations!A:A,A72,Calculations!H:H,202207)</f>
        <v>8190.5099999999993</v>
      </c>
      <c r="F72" s="33">
        <f>SUMIFS(Calculations!Q:Q,Calculations!A:A,A72,Calculations!H:H,202207)</f>
        <v>96.910000000000011</v>
      </c>
      <c r="G72" s="12">
        <f t="shared" si="1"/>
        <v>8287.42</v>
      </c>
    </row>
    <row r="73" spans="1:7" ht="15.75" thickBot="1" x14ac:dyDescent="0.3">
      <c r="A73" s="11" t="s">
        <v>108</v>
      </c>
      <c r="B73" s="11" t="s">
        <v>109</v>
      </c>
      <c r="C73" s="11" t="s">
        <v>54</v>
      </c>
      <c r="D73" s="13">
        <v>0</v>
      </c>
      <c r="E73" s="12">
        <f>SUMIFS(Calculations!P:P,Calculations!A:A,A73,Calculations!H:H,202207)</f>
        <v>1879489.33</v>
      </c>
      <c r="F73" s="33">
        <f>SUMIFS(Calculations!Q:Q,Calculations!A:A,A73,Calculations!H:H,202207)</f>
        <v>14467.839999999998</v>
      </c>
      <c r="G73" s="12">
        <f t="shared" si="1"/>
        <v>1893957.1700000002</v>
      </c>
    </row>
    <row r="74" spans="1:7" ht="15.75" thickBot="1" x14ac:dyDescent="0.3">
      <c r="A74" s="11" t="s">
        <v>110</v>
      </c>
      <c r="B74" s="11" t="s">
        <v>28</v>
      </c>
      <c r="C74" s="11" t="s">
        <v>29</v>
      </c>
      <c r="D74" s="13">
        <v>0</v>
      </c>
      <c r="E74" s="12">
        <f>SUMIFS(Calculations!P:P,Calculations!A:A,A74,Calculations!H:H,202207)</f>
        <v>54337.67</v>
      </c>
      <c r="F74" s="33">
        <f>SUMIFS(Calculations!Q:Q,Calculations!A:A,A74,Calculations!H:H,202207)</f>
        <v>250.20000000000002</v>
      </c>
      <c r="G74" s="12">
        <f t="shared" si="1"/>
        <v>54587.869999999995</v>
      </c>
    </row>
    <row r="75" spans="1:7" ht="15.75" thickBot="1" x14ac:dyDescent="0.3">
      <c r="A75" s="11" t="s">
        <v>111</v>
      </c>
      <c r="B75" s="11" t="s">
        <v>28</v>
      </c>
      <c r="C75" s="11" t="s">
        <v>29</v>
      </c>
      <c r="D75" s="13">
        <v>0</v>
      </c>
      <c r="E75" s="12">
        <f>SUMIFS(Calculations!P:P,Calculations!A:A,A75,Calculations!H:H,202207)</f>
        <v>2694244.83</v>
      </c>
      <c r="F75" s="33">
        <f>SUMIFS(Calculations!Q:Q,Calculations!A:A,A75,Calculations!H:H,202207)</f>
        <v>20537.54</v>
      </c>
      <c r="G75" s="12">
        <f t="shared" si="1"/>
        <v>2714782.37</v>
      </c>
    </row>
    <row r="76" spans="1:7" ht="15.75" thickBot="1" x14ac:dyDescent="0.3">
      <c r="A76" s="11" t="s">
        <v>112</v>
      </c>
      <c r="B76" s="11" t="s">
        <v>28</v>
      </c>
      <c r="C76" s="11" t="s">
        <v>29</v>
      </c>
      <c r="D76" s="13">
        <v>0</v>
      </c>
      <c r="E76" s="12">
        <f>SUMIFS(Calculations!P:P,Calculations!A:A,A76,Calculations!H:H,202207)</f>
        <v>765.39</v>
      </c>
      <c r="F76" s="33">
        <f>SUMIFS(Calculations!Q:Q,Calculations!A:A,A76,Calculations!H:H,202207)</f>
        <v>0</v>
      </c>
      <c r="G76" s="12">
        <f t="shared" si="1"/>
        <v>765.39</v>
      </c>
    </row>
    <row r="77" spans="1:7" ht="15.75" thickBot="1" x14ac:dyDescent="0.3">
      <c r="A77" s="11" t="s">
        <v>113</v>
      </c>
      <c r="B77" s="11" t="s">
        <v>28</v>
      </c>
      <c r="C77" s="11" t="s">
        <v>29</v>
      </c>
      <c r="D77" s="13">
        <v>0</v>
      </c>
      <c r="E77" s="12">
        <f>SUMIFS(Calculations!P:P,Calculations!A:A,A77,Calculations!H:H,202207)</f>
        <v>101341.04999999999</v>
      </c>
      <c r="F77" s="33">
        <f>SUMIFS(Calculations!Q:Q,Calculations!A:A,A77,Calculations!H:H,202207)</f>
        <v>780.01999999999987</v>
      </c>
      <c r="G77" s="12">
        <f t="shared" si="1"/>
        <v>102121.06999999999</v>
      </c>
    </row>
    <row r="78" spans="1:7" ht="15.75" thickBot="1" x14ac:dyDescent="0.3">
      <c r="A78" s="11" t="s">
        <v>114</v>
      </c>
      <c r="B78" s="11" t="s">
        <v>28</v>
      </c>
      <c r="C78" s="11" t="s">
        <v>29</v>
      </c>
      <c r="D78" s="13">
        <v>0</v>
      </c>
      <c r="E78" s="12">
        <f>SUMIFS(Calculations!P:P,Calculations!A:A,A78,Calculations!H:H,202207)</f>
        <v>531759.62</v>
      </c>
      <c r="F78" s="33">
        <f>SUMIFS(Calculations!Q:Q,Calculations!A:A,A78,Calculations!H:H,202207)</f>
        <v>4371.67</v>
      </c>
      <c r="G78" s="12">
        <f t="shared" si="1"/>
        <v>536131.29</v>
      </c>
    </row>
    <row r="79" spans="1:7" ht="15.75" thickBot="1" x14ac:dyDescent="0.3">
      <c r="A79" s="11" t="s">
        <v>115</v>
      </c>
      <c r="B79" s="11" t="s">
        <v>28</v>
      </c>
      <c r="C79" s="11" t="s">
        <v>29</v>
      </c>
      <c r="D79" s="13">
        <v>0</v>
      </c>
      <c r="E79" s="12">
        <f>SUMIFS(Calculations!P:P,Calculations!A:A,A79,Calculations!H:H,202207)</f>
        <v>20417.399999999998</v>
      </c>
      <c r="F79" s="33">
        <f>SUMIFS(Calculations!Q:Q,Calculations!A:A,A79,Calculations!H:H,202207)</f>
        <v>161.07</v>
      </c>
      <c r="G79" s="12">
        <f t="shared" si="1"/>
        <v>20578.469999999998</v>
      </c>
    </row>
    <row r="80" spans="1:7" ht="15.75" thickBot="1" x14ac:dyDescent="0.3">
      <c r="A80" s="11" t="s">
        <v>116</v>
      </c>
      <c r="B80" s="11" t="s">
        <v>28</v>
      </c>
      <c r="C80" s="11" t="s">
        <v>29</v>
      </c>
      <c r="D80" s="13">
        <v>0</v>
      </c>
      <c r="E80" s="12">
        <f>SUMIFS(Calculations!P:P,Calculations!A:A,A80,Calculations!H:H,202207)</f>
        <v>53.28</v>
      </c>
      <c r="F80" s="33">
        <f>SUMIFS(Calculations!Q:Q,Calculations!A:A,A80,Calculations!H:H,202207)</f>
        <v>0</v>
      </c>
      <c r="G80" s="12">
        <f t="shared" si="1"/>
        <v>53.28</v>
      </c>
    </row>
    <row r="81" spans="1:7" ht="15.75" thickBot="1" x14ac:dyDescent="0.3">
      <c r="A81" s="11" t="s">
        <v>117</v>
      </c>
      <c r="B81" s="11" t="s">
        <v>28</v>
      </c>
      <c r="C81" s="11" t="s">
        <v>29</v>
      </c>
      <c r="D81" s="13">
        <v>0</v>
      </c>
      <c r="E81" s="12">
        <f>SUMIFS(Calculations!P:P,Calculations!A:A,A81,Calculations!H:H,202207)</f>
        <v>16270.35</v>
      </c>
      <c r="F81" s="33">
        <f>SUMIFS(Calculations!Q:Q,Calculations!A:A,A81,Calculations!H:H,202207)</f>
        <v>125.86</v>
      </c>
      <c r="G81" s="12">
        <f t="shared" si="1"/>
        <v>16396.21</v>
      </c>
    </row>
    <row r="82" spans="1:7" ht="15.75" thickBot="1" x14ac:dyDescent="0.3">
      <c r="A82" s="11" t="s">
        <v>118</v>
      </c>
      <c r="B82" s="11" t="s">
        <v>28</v>
      </c>
      <c r="C82" s="11" t="s">
        <v>29</v>
      </c>
      <c r="D82" s="13">
        <v>0</v>
      </c>
      <c r="E82" s="12">
        <f>SUMIFS(Calculations!P:P,Calculations!A:A,A82,Calculations!H:H,202207)</f>
        <v>65737.320000000007</v>
      </c>
      <c r="F82" s="33">
        <f>SUMIFS(Calculations!Q:Q,Calculations!A:A,A82,Calculations!H:H,202207)</f>
        <v>552.70000000000005</v>
      </c>
      <c r="G82" s="12">
        <f t="shared" si="1"/>
        <v>66290.02</v>
      </c>
    </row>
    <row r="83" spans="1:7" ht="15.75" thickBot="1" x14ac:dyDescent="0.3">
      <c r="A83" s="11" t="s">
        <v>119</v>
      </c>
      <c r="B83" s="11" t="s">
        <v>39</v>
      </c>
      <c r="C83" s="11" t="s">
        <v>16</v>
      </c>
      <c r="D83" s="13">
        <v>0</v>
      </c>
      <c r="E83" s="12">
        <f>SUMIFS(Calculations!P:P,Calculations!A:A,A83,Calculations!H:H,202207)</f>
        <v>57204.969999999994</v>
      </c>
      <c r="F83" s="33">
        <f>SUMIFS(Calculations!Q:Q,Calculations!A:A,A83,Calculations!H:H,202207)</f>
        <v>515.28</v>
      </c>
      <c r="G83" s="12">
        <f t="shared" si="1"/>
        <v>57720.249999999993</v>
      </c>
    </row>
    <row r="84" spans="1:7" ht="15.75" thickBot="1" x14ac:dyDescent="0.3">
      <c r="A84" s="11" t="s">
        <v>120</v>
      </c>
      <c r="B84" s="11" t="s">
        <v>19</v>
      </c>
      <c r="C84" s="11" t="s">
        <v>20</v>
      </c>
      <c r="D84" s="13">
        <v>0</v>
      </c>
      <c r="E84" s="12">
        <f>SUMIFS(Calculations!P:P,Calculations!A:A,A84,Calculations!H:H,202207)</f>
        <v>339522.76999999996</v>
      </c>
      <c r="F84" s="33">
        <f>SUMIFS(Calculations!Q:Q,Calculations!A:A,A84,Calculations!H:H,202207)</f>
        <v>1947.8100000000002</v>
      </c>
      <c r="G84" s="12">
        <f t="shared" si="1"/>
        <v>341470.57999999996</v>
      </c>
    </row>
    <row r="85" spans="1:7" ht="15.75" thickBot="1" x14ac:dyDescent="0.3">
      <c r="A85" s="11" t="s">
        <v>121</v>
      </c>
      <c r="B85" s="11" t="s">
        <v>28</v>
      </c>
      <c r="C85" s="11" t="s">
        <v>29</v>
      </c>
      <c r="D85" s="13">
        <v>0</v>
      </c>
      <c r="E85" s="12">
        <f>SUMIFS(Calculations!P:P,Calculations!A:A,A85,Calculations!H:H,202207)</f>
        <v>361755.26</v>
      </c>
      <c r="F85" s="33">
        <f>SUMIFS(Calculations!Q:Q,Calculations!A:A,A85,Calculations!H:H,202207)</f>
        <v>2758.68</v>
      </c>
      <c r="G85" s="12">
        <f t="shared" si="1"/>
        <v>364513.94</v>
      </c>
    </row>
    <row r="86" spans="1:7" ht="15.75" thickBot="1" x14ac:dyDescent="0.3">
      <c r="A86" s="11" t="s">
        <v>122</v>
      </c>
      <c r="B86" s="11" t="s">
        <v>28</v>
      </c>
      <c r="C86" s="11" t="s">
        <v>29</v>
      </c>
      <c r="D86" s="13">
        <v>0</v>
      </c>
      <c r="E86" s="12">
        <f>SUMIFS(Calculations!P:P,Calculations!A:A,A86,Calculations!H:H,202207)</f>
        <v>347874.83999999997</v>
      </c>
      <c r="F86" s="33">
        <f>SUMIFS(Calculations!Q:Q,Calculations!A:A,A86,Calculations!H:H,202207)</f>
        <v>2648.7799999999997</v>
      </c>
      <c r="G86" s="12">
        <f t="shared" si="1"/>
        <v>350523.62</v>
      </c>
    </row>
    <row r="87" spans="1:7" ht="15.75" thickBot="1" x14ac:dyDescent="0.3">
      <c r="A87" s="11" t="s">
        <v>123</v>
      </c>
      <c r="B87" s="11" t="s">
        <v>124</v>
      </c>
      <c r="C87" s="11" t="s">
        <v>54</v>
      </c>
      <c r="D87" s="13">
        <v>0</v>
      </c>
      <c r="E87" s="12">
        <f>SUMIFS(Calculations!P:P,Calculations!A:A,A87,Calculations!H:H,202207)</f>
        <v>377.41</v>
      </c>
      <c r="F87" s="33">
        <f>SUMIFS(Calculations!Q:Q,Calculations!A:A,A87,Calculations!H:H,202207)</f>
        <v>0</v>
      </c>
      <c r="G87" s="12">
        <f t="shared" si="1"/>
        <v>377.41</v>
      </c>
    </row>
    <row r="88" spans="1:7" ht="15.75" thickBot="1" x14ac:dyDescent="0.3">
      <c r="A88" s="11" t="s">
        <v>125</v>
      </c>
      <c r="B88" s="11" t="s">
        <v>126</v>
      </c>
      <c r="C88" s="11" t="s">
        <v>54</v>
      </c>
      <c r="D88" s="13">
        <v>0</v>
      </c>
      <c r="E88" s="12">
        <f>SUMIFS(Calculations!P:P,Calculations!A:A,A88,Calculations!H:H,202207)</f>
        <v>286603.69000000006</v>
      </c>
      <c r="F88" s="33">
        <f>SUMIFS(Calculations!Q:Q,Calculations!A:A,A88,Calculations!H:H,202207)</f>
        <v>2272.44</v>
      </c>
      <c r="G88" s="12">
        <f t="shared" si="1"/>
        <v>288876.13000000006</v>
      </c>
    </row>
    <row r="89" spans="1:7" ht="15.75" thickBot="1" x14ac:dyDescent="0.3">
      <c r="A89" s="11" t="s">
        <v>127</v>
      </c>
      <c r="B89" s="11" t="s">
        <v>28</v>
      </c>
      <c r="C89" s="11" t="s">
        <v>29</v>
      </c>
      <c r="D89" s="13">
        <v>0</v>
      </c>
      <c r="E89" s="12">
        <f>SUMIFS(Calculations!P:P,Calculations!A:A,A89,Calculations!H:H,202207)</f>
        <v>76.239999999999995</v>
      </c>
      <c r="F89" s="33">
        <f>SUMIFS(Calculations!Q:Q,Calculations!A:A,A89,Calculations!H:H,202207)</f>
        <v>0</v>
      </c>
      <c r="G89" s="12">
        <f t="shared" si="1"/>
        <v>76.239999999999995</v>
      </c>
    </row>
    <row r="90" spans="1:7" ht="15.75" thickBot="1" x14ac:dyDescent="0.3">
      <c r="A90" s="11" t="s">
        <v>128</v>
      </c>
      <c r="B90" s="11" t="s">
        <v>28</v>
      </c>
      <c r="C90" s="11" t="s">
        <v>29</v>
      </c>
      <c r="D90" s="13">
        <v>0</v>
      </c>
      <c r="E90" s="12">
        <f>SUMIFS(Calculations!P:P,Calculations!A:A,A90,Calculations!H:H,202207)</f>
        <v>338021.27</v>
      </c>
      <c r="F90" s="33">
        <f>SUMIFS(Calculations!Q:Q,Calculations!A:A,A90,Calculations!H:H,202207)</f>
        <v>2746.29</v>
      </c>
      <c r="G90" s="12">
        <f t="shared" si="1"/>
        <v>340767.56</v>
      </c>
    </row>
    <row r="91" spans="1:7" ht="15.75" thickBot="1" x14ac:dyDescent="0.3">
      <c r="A91" s="11" t="s">
        <v>129</v>
      </c>
      <c r="B91" s="11" t="s">
        <v>15</v>
      </c>
      <c r="C91" s="11" t="s">
        <v>16</v>
      </c>
      <c r="D91" s="13">
        <v>0</v>
      </c>
      <c r="E91" s="12">
        <f>SUMIFS(Calculations!P:P,Calculations!A:A,A91,Calculations!H:H,202207)</f>
        <v>42678.140000000007</v>
      </c>
      <c r="F91" s="33">
        <f>SUMIFS(Calculations!Q:Q,Calculations!A:A,A91,Calculations!H:H,202207)</f>
        <v>360.52</v>
      </c>
      <c r="G91" s="12">
        <f t="shared" si="1"/>
        <v>43038.66</v>
      </c>
    </row>
    <row r="92" spans="1:7" ht="15.75" thickBot="1" x14ac:dyDescent="0.3">
      <c r="A92" s="11" t="s">
        <v>130</v>
      </c>
      <c r="B92" s="11" t="s">
        <v>28</v>
      </c>
      <c r="C92" s="11" t="s">
        <v>29</v>
      </c>
      <c r="D92" s="13">
        <v>0</v>
      </c>
      <c r="E92" s="12">
        <f>SUMIFS(Calculations!P:P,Calculations!A:A,A92,Calculations!H:H,202207)</f>
        <v>158454.72</v>
      </c>
      <c r="F92" s="33">
        <f>SUMIFS(Calculations!Q:Q,Calculations!A:A,A92,Calculations!H:H,202207)</f>
        <v>1172.33</v>
      </c>
      <c r="G92" s="12">
        <f t="shared" si="1"/>
        <v>159627.04999999999</v>
      </c>
    </row>
    <row r="93" spans="1:7" ht="15.75" thickBot="1" x14ac:dyDescent="0.3">
      <c r="A93" s="11" t="s">
        <v>131</v>
      </c>
      <c r="B93" s="11" t="s">
        <v>23</v>
      </c>
      <c r="C93" s="11" t="s">
        <v>20</v>
      </c>
      <c r="D93" s="13">
        <v>0</v>
      </c>
      <c r="E93" s="12">
        <f>SUMIFS(Calculations!P:P,Calculations!A:A,A93,Calculations!H:H,202207)</f>
        <v>365279.50999999995</v>
      </c>
      <c r="F93" s="33">
        <f>SUMIFS(Calculations!Q:Q,Calculations!A:A,A93,Calculations!H:H,202207)</f>
        <v>2451.19</v>
      </c>
      <c r="G93" s="12">
        <f t="shared" si="1"/>
        <v>367730.69999999995</v>
      </c>
    </row>
    <row r="94" spans="1:7" ht="15.75" thickBot="1" x14ac:dyDescent="0.3">
      <c r="A94" s="11" t="s">
        <v>132</v>
      </c>
      <c r="B94" s="11" t="s">
        <v>39</v>
      </c>
      <c r="C94" s="11" t="s">
        <v>16</v>
      </c>
      <c r="D94" s="13">
        <v>0</v>
      </c>
      <c r="E94" s="12">
        <f>SUMIFS(Calculations!P:P,Calculations!A:A,A94,Calculations!H:H,202207)</f>
        <v>24952.069999999996</v>
      </c>
      <c r="F94" s="33">
        <f>SUMIFS(Calculations!Q:Q,Calculations!A:A,A94,Calculations!H:H,202207)</f>
        <v>158.76</v>
      </c>
      <c r="G94" s="12">
        <f t="shared" si="1"/>
        <v>25110.829999999994</v>
      </c>
    </row>
    <row r="95" spans="1:7" ht="15.75" thickBot="1" x14ac:dyDescent="0.3">
      <c r="A95" s="11" t="s">
        <v>133</v>
      </c>
      <c r="B95" s="11" t="s">
        <v>134</v>
      </c>
      <c r="C95" s="11" t="s">
        <v>29</v>
      </c>
      <c r="D95" s="13">
        <v>0</v>
      </c>
      <c r="E95" s="12">
        <f>SUMIFS(Calculations!P:P,Calculations!A:A,A95,Calculations!H:H,202207)</f>
        <v>647034.55999999982</v>
      </c>
      <c r="F95" s="33">
        <f>SUMIFS(Calculations!Q:Q,Calculations!A:A,A95,Calculations!H:H,202207)</f>
        <v>4866.5800000000008</v>
      </c>
      <c r="G95" s="12">
        <f t="shared" si="1"/>
        <v>651901.13999999978</v>
      </c>
    </row>
    <row r="96" spans="1:7" ht="15.75" thickBot="1" x14ac:dyDescent="0.3">
      <c r="A96" s="11" t="s">
        <v>135</v>
      </c>
      <c r="B96" s="11" t="s">
        <v>28</v>
      </c>
      <c r="C96" s="11" t="s">
        <v>29</v>
      </c>
      <c r="D96" s="13">
        <v>0</v>
      </c>
      <c r="E96" s="12">
        <f>SUMIFS(Calculations!P:P,Calculations!A:A,A96,Calculations!H:H,202207)</f>
        <v>98307.33</v>
      </c>
      <c r="F96" s="33">
        <f>SUMIFS(Calculations!Q:Q,Calculations!A:A,A96,Calculations!H:H,202207)</f>
        <v>485.94000000000005</v>
      </c>
      <c r="G96" s="12">
        <f t="shared" si="1"/>
        <v>98793.27</v>
      </c>
    </row>
    <row r="97" spans="1:7" ht="15.75" thickBot="1" x14ac:dyDescent="0.3">
      <c r="A97" s="11" t="s">
        <v>136</v>
      </c>
      <c r="B97" s="11" t="s">
        <v>137</v>
      </c>
      <c r="C97" s="11" t="s">
        <v>20</v>
      </c>
      <c r="D97" s="13">
        <v>0</v>
      </c>
      <c r="E97" s="12">
        <f>SUMIFS(Calculations!P:P,Calculations!A:A,A97,Calculations!H:H,202207)</f>
        <v>3528056.96</v>
      </c>
      <c r="F97" s="33">
        <f>SUMIFS(Calculations!Q:Q,Calculations!A:A,A97,Calculations!H:H,202207)</f>
        <v>21957.400000000005</v>
      </c>
      <c r="G97" s="12">
        <f t="shared" si="1"/>
        <v>3550014.36</v>
      </c>
    </row>
    <row r="98" spans="1:7" ht="15.75" thickBot="1" x14ac:dyDescent="0.3">
      <c r="A98" s="11" t="s">
        <v>138</v>
      </c>
      <c r="B98" s="11" t="s">
        <v>28</v>
      </c>
      <c r="C98" s="11" t="s">
        <v>29</v>
      </c>
      <c r="D98" s="13">
        <v>0</v>
      </c>
      <c r="E98" s="12">
        <f>SUMIFS(Calculations!P:P,Calculations!A:A,A98,Calculations!H:H,202207)</f>
        <v>40897.06</v>
      </c>
      <c r="F98" s="33">
        <f>SUMIFS(Calculations!Q:Q,Calculations!A:A,A98,Calculations!H:H,202207)</f>
        <v>414.97</v>
      </c>
      <c r="G98" s="12">
        <f t="shared" si="1"/>
        <v>41312.03</v>
      </c>
    </row>
    <row r="99" spans="1:7" ht="15.75" thickBot="1" x14ac:dyDescent="0.3">
      <c r="A99" s="11" t="s">
        <v>139</v>
      </c>
      <c r="B99" s="11" t="s">
        <v>39</v>
      </c>
      <c r="C99" s="11" t="s">
        <v>16</v>
      </c>
      <c r="D99" s="13">
        <v>0</v>
      </c>
      <c r="E99" s="12">
        <f>SUMIFS(Calculations!P:P,Calculations!A:A,A99,Calculations!H:H,202207)</f>
        <v>563781.52</v>
      </c>
      <c r="F99" s="33">
        <f>SUMIFS(Calculations!Q:Q,Calculations!A:A,A99,Calculations!H:H,202207)</f>
        <v>5862.7699999999986</v>
      </c>
      <c r="G99" s="12">
        <f t="shared" si="1"/>
        <v>569644.29</v>
      </c>
    </row>
    <row r="100" spans="1:7" ht="15.75" thickBot="1" x14ac:dyDescent="0.3">
      <c r="A100" s="11" t="s">
        <v>140</v>
      </c>
      <c r="B100" s="11" t="s">
        <v>28</v>
      </c>
      <c r="C100" s="11" t="s">
        <v>29</v>
      </c>
      <c r="D100" s="13">
        <v>0</v>
      </c>
      <c r="E100" s="12">
        <f>SUMIFS(Calculations!P:P,Calculations!A:A,A100,Calculations!H:H,202207)</f>
        <v>3143143.84</v>
      </c>
      <c r="F100" s="33">
        <f>SUMIFS(Calculations!Q:Q,Calculations!A:A,A100,Calculations!H:H,202207)</f>
        <v>23828.37</v>
      </c>
      <c r="G100" s="12">
        <f t="shared" si="1"/>
        <v>3166972.21</v>
      </c>
    </row>
    <row r="101" spans="1:7" ht="15.75" thickBot="1" x14ac:dyDescent="0.3">
      <c r="A101" s="11" t="s">
        <v>141</v>
      </c>
      <c r="B101" s="11" t="s">
        <v>28</v>
      </c>
      <c r="C101" s="11" t="s">
        <v>29</v>
      </c>
      <c r="D101" s="13">
        <v>0</v>
      </c>
      <c r="E101" s="12">
        <f>SUMIFS(Calculations!P:P,Calculations!A:A,A101,Calculations!H:H,202207)</f>
        <v>76278.62</v>
      </c>
      <c r="F101" s="33">
        <f>SUMIFS(Calculations!Q:Q,Calculations!A:A,A101,Calculations!H:H,202207)</f>
        <v>425.9</v>
      </c>
      <c r="G101" s="12">
        <f t="shared" si="1"/>
        <v>76704.51999999999</v>
      </c>
    </row>
    <row r="102" spans="1:7" ht="15.75" thickBot="1" x14ac:dyDescent="0.3">
      <c r="A102" s="11" t="s">
        <v>142</v>
      </c>
      <c r="B102" s="11" t="str">
        <f>VLOOKUP(A102,Calculations!A1:P742,2,0)</f>
        <v>University of North Texas Health Science Center at Fort Worth</v>
      </c>
      <c r="C102" s="11" t="str">
        <f>VLOOKUP(A102,Calculations!A1:P742,6,0)</f>
        <v>Tarrant</v>
      </c>
      <c r="D102" s="13">
        <v>0</v>
      </c>
      <c r="E102" s="12">
        <f>SUMIFS(Calculations!P:P,Calculations!A:A,A102,Calculations!H:H,202207)</f>
        <v>210714.42</v>
      </c>
      <c r="F102" s="37">
        <f>SUMIFS(Calculations!Q:Q,Calculations!A:A,A102,Calculations!H:H,202207)</f>
        <v>1502.9800000000002</v>
      </c>
      <c r="G102" s="12">
        <f t="shared" si="1"/>
        <v>212217.40000000002</v>
      </c>
    </row>
    <row r="103" spans="1:7" x14ac:dyDescent="0.25">
      <c r="E103" s="25">
        <f>SUM(E4:E102)</f>
        <v>35015143.280000001</v>
      </c>
      <c r="F103" s="36">
        <f>SUM(F4:F102)</f>
        <v>258555.49</v>
      </c>
      <c r="G103" s="14">
        <f>SUM(G4:G102)</f>
        <v>35273698.769999988</v>
      </c>
    </row>
    <row r="104" spans="1:7" ht="32.450000000000003" customHeight="1" x14ac:dyDescent="0.25">
      <c r="A104" s="39" t="s">
        <v>143</v>
      </c>
      <c r="B104" s="39"/>
      <c r="C104" s="39"/>
      <c r="D104" s="39"/>
      <c r="E104" s="39"/>
      <c r="F104" s="36"/>
    </row>
    <row r="105" spans="1:7" x14ac:dyDescent="0.25">
      <c r="A105" s="15"/>
      <c r="B105" s="15"/>
      <c r="C105" s="15"/>
      <c r="D105" s="16"/>
    </row>
    <row r="106" spans="1:7" x14ac:dyDescent="0.25">
      <c r="A106" s="15"/>
      <c r="B106" s="15"/>
      <c r="C106" s="15"/>
      <c r="D106" s="16"/>
    </row>
    <row r="107" spans="1:7" x14ac:dyDescent="0.25">
      <c r="C107" s="17"/>
    </row>
    <row r="166" spans="6:28" ht="19.149999999999999" customHeight="1" x14ac:dyDescent="0.25"/>
    <row r="167" spans="6:28" ht="14.65" customHeight="1" x14ac:dyDescent="0.25">
      <c r="F167" s="35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71" spans="6:28" ht="14.65" customHeight="1" x14ac:dyDescent="0.25"/>
  </sheetData>
  <autoFilter ref="A3:E102" xr:uid="{C1F42E8C-AD37-4C72-BC82-F984D50E161E}"/>
  <mergeCells count="1">
    <mergeCell ref="A104:E10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E56F-13B5-43EA-82BF-2B40AB64D90B}">
  <sheetPr>
    <tabColor rgb="FF92D050"/>
  </sheetPr>
  <dimension ref="A1:D1370"/>
  <sheetViews>
    <sheetView workbookViewId="0">
      <selection activeCell="D11" sqref="D11"/>
    </sheetView>
  </sheetViews>
  <sheetFormatPr defaultRowHeight="15" x14ac:dyDescent="0.25"/>
  <cols>
    <col min="1" max="1" width="66.85546875" bestFit="1" customWidth="1"/>
    <col min="2" max="2" width="33.85546875" style="25" bestFit="1" customWidth="1"/>
    <col min="3" max="3" width="24.7109375" bestFit="1" customWidth="1"/>
    <col min="4" max="4" width="38" style="25" bestFit="1" customWidth="1"/>
  </cols>
  <sheetData>
    <row r="1" spans="1:4" x14ac:dyDescent="0.25">
      <c r="A1" s="19" t="s">
        <v>144</v>
      </c>
      <c r="B1" s="25" t="s">
        <v>145</v>
      </c>
      <c r="C1" t="s">
        <v>146</v>
      </c>
      <c r="D1" s="25" t="s">
        <v>147</v>
      </c>
    </row>
    <row r="2" spans="1:4" x14ac:dyDescent="0.25">
      <c r="A2" s="20" t="s">
        <v>148</v>
      </c>
      <c r="B2" s="25">
        <v>929782.36999999988</v>
      </c>
      <c r="C2">
        <v>6452.1200000000008</v>
      </c>
      <c r="D2" s="25">
        <v>936234.49</v>
      </c>
    </row>
    <row r="3" spans="1:4" x14ac:dyDescent="0.25">
      <c r="A3" s="21" t="s">
        <v>54</v>
      </c>
      <c r="B3" s="25">
        <v>314716.50000000006</v>
      </c>
      <c r="C3">
        <v>3959.52</v>
      </c>
      <c r="D3" s="25">
        <v>318676.02</v>
      </c>
    </row>
    <row r="4" spans="1:4" x14ac:dyDescent="0.25">
      <c r="A4" s="22" t="s">
        <v>23</v>
      </c>
      <c r="B4" s="25">
        <v>168802.5</v>
      </c>
      <c r="C4">
        <v>2123.06</v>
      </c>
      <c r="D4" s="25">
        <v>170925.56</v>
      </c>
    </row>
    <row r="5" spans="1:4" x14ac:dyDescent="0.25">
      <c r="A5" s="23" t="s">
        <v>62</v>
      </c>
      <c r="B5" s="25">
        <v>168802.5</v>
      </c>
      <c r="C5">
        <v>2123.06</v>
      </c>
      <c r="D5" s="25">
        <v>170925.56</v>
      </c>
    </row>
    <row r="6" spans="1:4" x14ac:dyDescent="0.25">
      <c r="A6" s="24" t="s">
        <v>149</v>
      </c>
      <c r="B6" s="25">
        <v>168802.5</v>
      </c>
      <c r="C6">
        <v>2123.06</v>
      </c>
      <c r="D6" s="25">
        <v>170925.56</v>
      </c>
    </row>
    <row r="7" spans="1:4" x14ac:dyDescent="0.25">
      <c r="A7" s="22" t="s">
        <v>126</v>
      </c>
      <c r="B7" s="25">
        <v>20470.7</v>
      </c>
      <c r="C7">
        <v>244.5</v>
      </c>
      <c r="D7" s="25">
        <v>20715.2</v>
      </c>
    </row>
    <row r="8" spans="1:4" x14ac:dyDescent="0.25">
      <c r="A8" s="23" t="s">
        <v>125</v>
      </c>
      <c r="B8" s="25">
        <v>20470.7</v>
      </c>
      <c r="C8">
        <v>244.5</v>
      </c>
      <c r="D8" s="25">
        <v>20715.2</v>
      </c>
    </row>
    <row r="9" spans="1:4" x14ac:dyDescent="0.25">
      <c r="A9" s="24" t="s">
        <v>149</v>
      </c>
      <c r="B9" s="25">
        <v>20470.7</v>
      </c>
      <c r="C9">
        <v>244.5</v>
      </c>
      <c r="D9" s="25">
        <v>20715.2</v>
      </c>
    </row>
    <row r="10" spans="1:4" x14ac:dyDescent="0.25">
      <c r="A10" s="22" t="s">
        <v>53</v>
      </c>
      <c r="B10" s="25">
        <v>9.64</v>
      </c>
      <c r="C10">
        <v>0</v>
      </c>
      <c r="D10" s="25">
        <v>9.64</v>
      </c>
    </row>
    <row r="11" spans="1:4" x14ac:dyDescent="0.25">
      <c r="A11" s="23" t="s">
        <v>52</v>
      </c>
      <c r="B11" s="25">
        <v>9.64</v>
      </c>
      <c r="C11">
        <v>0</v>
      </c>
      <c r="D11" s="25">
        <v>9.64</v>
      </c>
    </row>
    <row r="12" spans="1:4" x14ac:dyDescent="0.25">
      <c r="A12" s="24" t="s">
        <v>149</v>
      </c>
      <c r="B12" s="25">
        <v>9.64</v>
      </c>
      <c r="C12">
        <v>0</v>
      </c>
      <c r="D12" s="25">
        <v>9.64</v>
      </c>
    </row>
    <row r="13" spans="1:4" x14ac:dyDescent="0.25">
      <c r="A13" s="22" t="s">
        <v>124</v>
      </c>
      <c r="B13" s="25">
        <v>26.89</v>
      </c>
      <c r="C13">
        <v>0</v>
      </c>
      <c r="D13" s="25">
        <v>26.89</v>
      </c>
    </row>
    <row r="14" spans="1:4" x14ac:dyDescent="0.25">
      <c r="A14" s="23" t="s">
        <v>123</v>
      </c>
      <c r="B14" s="25">
        <v>26.89</v>
      </c>
      <c r="C14">
        <v>0</v>
      </c>
      <c r="D14" s="25">
        <v>26.89</v>
      </c>
    </row>
    <row r="15" spans="1:4" x14ac:dyDescent="0.25">
      <c r="A15" s="24" t="s">
        <v>149</v>
      </c>
      <c r="B15" s="25">
        <v>26.89</v>
      </c>
      <c r="C15">
        <v>0</v>
      </c>
      <c r="D15" s="25">
        <v>26.89</v>
      </c>
    </row>
    <row r="16" spans="1:4" x14ac:dyDescent="0.25">
      <c r="A16" s="22" t="s">
        <v>109</v>
      </c>
      <c r="B16" s="25">
        <v>125406.77</v>
      </c>
      <c r="C16">
        <v>1591.96</v>
      </c>
      <c r="D16" s="25">
        <v>126998.73000000001</v>
      </c>
    </row>
    <row r="17" spans="1:4" x14ac:dyDescent="0.25">
      <c r="A17" s="23" t="s">
        <v>108</v>
      </c>
      <c r="B17" s="25">
        <v>125406.77</v>
      </c>
      <c r="C17">
        <v>1591.96</v>
      </c>
      <c r="D17" s="25">
        <v>126998.73000000001</v>
      </c>
    </row>
    <row r="18" spans="1:4" x14ac:dyDescent="0.25">
      <c r="A18" s="24" t="s">
        <v>149</v>
      </c>
      <c r="B18" s="25">
        <v>125406.77</v>
      </c>
      <c r="C18">
        <v>1591.96</v>
      </c>
      <c r="D18" s="25">
        <v>126998.73000000001</v>
      </c>
    </row>
    <row r="19" spans="1:4" x14ac:dyDescent="0.25">
      <c r="A19" s="21" t="s">
        <v>29</v>
      </c>
      <c r="B19" s="25">
        <v>453666.02999999997</v>
      </c>
      <c r="C19">
        <v>-207.58999999999997</v>
      </c>
      <c r="D19" s="25">
        <v>453458.44</v>
      </c>
    </row>
    <row r="20" spans="1:4" x14ac:dyDescent="0.25">
      <c r="A20" s="22" t="s">
        <v>51</v>
      </c>
      <c r="B20" s="25">
        <v>62374.49</v>
      </c>
      <c r="C20">
        <v>-57.65</v>
      </c>
      <c r="D20" s="25">
        <v>62316.84</v>
      </c>
    </row>
    <row r="21" spans="1:4" x14ac:dyDescent="0.25">
      <c r="A21" s="23" t="s">
        <v>50</v>
      </c>
      <c r="B21" s="25">
        <v>62374.49</v>
      </c>
      <c r="C21">
        <v>-57.65</v>
      </c>
      <c r="D21" s="25">
        <v>62316.84</v>
      </c>
    </row>
    <row r="22" spans="1:4" x14ac:dyDescent="0.25">
      <c r="A22" s="24" t="s">
        <v>150</v>
      </c>
      <c r="B22" s="25">
        <v>62374.49</v>
      </c>
      <c r="C22">
        <v>-57.65</v>
      </c>
      <c r="D22" s="25">
        <v>62316.84</v>
      </c>
    </row>
    <row r="23" spans="1:4" x14ac:dyDescent="0.25">
      <c r="A23" s="22" t="s">
        <v>134</v>
      </c>
      <c r="B23" s="25">
        <v>0</v>
      </c>
      <c r="C23">
        <v>0</v>
      </c>
      <c r="D23" s="25">
        <v>0</v>
      </c>
    </row>
    <row r="24" spans="1:4" x14ac:dyDescent="0.25">
      <c r="A24" s="23" t="s">
        <v>133</v>
      </c>
      <c r="B24" s="25">
        <v>0</v>
      </c>
      <c r="C24">
        <v>0</v>
      </c>
      <c r="D24" s="25">
        <v>0</v>
      </c>
    </row>
    <row r="25" spans="1:4" x14ac:dyDescent="0.25">
      <c r="A25" s="24" t="s">
        <v>150</v>
      </c>
      <c r="B25" s="25">
        <v>0</v>
      </c>
      <c r="C25">
        <v>0</v>
      </c>
      <c r="D25" s="25">
        <v>0</v>
      </c>
    </row>
    <row r="26" spans="1:4" x14ac:dyDescent="0.25">
      <c r="A26" s="22" t="s">
        <v>28</v>
      </c>
      <c r="B26" s="25">
        <v>391291.54000000004</v>
      </c>
      <c r="C26">
        <v>-149.94</v>
      </c>
      <c r="D26" s="25">
        <v>391141.6</v>
      </c>
    </row>
    <row r="27" spans="1:4" x14ac:dyDescent="0.25">
      <c r="A27" s="23" t="s">
        <v>27</v>
      </c>
      <c r="B27" s="25">
        <v>893.13</v>
      </c>
      <c r="C27">
        <v>0</v>
      </c>
      <c r="D27" s="25">
        <v>893.13</v>
      </c>
    </row>
    <row r="28" spans="1:4" x14ac:dyDescent="0.25">
      <c r="A28" s="24" t="s">
        <v>150</v>
      </c>
      <c r="B28" s="25">
        <v>893.13</v>
      </c>
      <c r="C28">
        <v>0</v>
      </c>
      <c r="D28" s="25">
        <v>893.13</v>
      </c>
    </row>
    <row r="29" spans="1:4" x14ac:dyDescent="0.25">
      <c r="A29" s="23" t="s">
        <v>40</v>
      </c>
      <c r="B29" s="25">
        <v>3596.44</v>
      </c>
      <c r="C29">
        <v>0</v>
      </c>
      <c r="D29" s="25">
        <v>3596.44</v>
      </c>
    </row>
    <row r="30" spans="1:4" x14ac:dyDescent="0.25">
      <c r="A30" s="24" t="s">
        <v>150</v>
      </c>
      <c r="B30" s="25">
        <v>3596.44</v>
      </c>
      <c r="C30">
        <v>0</v>
      </c>
      <c r="D30" s="25">
        <v>3596.44</v>
      </c>
    </row>
    <row r="31" spans="1:4" x14ac:dyDescent="0.25">
      <c r="A31" s="23" t="s">
        <v>41</v>
      </c>
      <c r="B31" s="25">
        <v>13536.02</v>
      </c>
      <c r="C31">
        <v>-75.2</v>
      </c>
      <c r="D31" s="25">
        <v>13460.82</v>
      </c>
    </row>
    <row r="32" spans="1:4" x14ac:dyDescent="0.25">
      <c r="A32" s="24" t="s">
        <v>150</v>
      </c>
      <c r="B32" s="25">
        <v>13536.02</v>
      </c>
      <c r="C32">
        <v>-75.2</v>
      </c>
      <c r="D32" s="25">
        <v>13460.82</v>
      </c>
    </row>
    <row r="33" spans="1:4" x14ac:dyDescent="0.25">
      <c r="A33" s="23" t="s">
        <v>42</v>
      </c>
      <c r="B33" s="25">
        <v>0</v>
      </c>
      <c r="C33">
        <v>0</v>
      </c>
      <c r="D33" s="25">
        <v>0</v>
      </c>
    </row>
    <row r="34" spans="1:4" x14ac:dyDescent="0.25">
      <c r="A34" s="24" t="s">
        <v>150</v>
      </c>
      <c r="B34" s="25">
        <v>0</v>
      </c>
      <c r="C34">
        <v>0</v>
      </c>
      <c r="D34" s="25">
        <v>0</v>
      </c>
    </row>
    <row r="35" spans="1:4" x14ac:dyDescent="0.25">
      <c r="A35" s="23" t="s">
        <v>47</v>
      </c>
      <c r="B35" s="25">
        <v>374.08</v>
      </c>
      <c r="C35">
        <v>0</v>
      </c>
      <c r="D35" s="25">
        <v>374.08</v>
      </c>
    </row>
    <row r="36" spans="1:4" x14ac:dyDescent="0.25">
      <c r="A36" s="24" t="s">
        <v>150</v>
      </c>
      <c r="B36" s="25">
        <v>374.08</v>
      </c>
      <c r="C36">
        <v>0</v>
      </c>
      <c r="D36" s="25">
        <v>374.08</v>
      </c>
    </row>
    <row r="37" spans="1:4" x14ac:dyDescent="0.25">
      <c r="A37" s="23" t="s">
        <v>55</v>
      </c>
      <c r="B37" s="25">
        <v>26879.360000000001</v>
      </c>
      <c r="C37">
        <v>0</v>
      </c>
      <c r="D37" s="25">
        <v>26879.360000000001</v>
      </c>
    </row>
    <row r="38" spans="1:4" x14ac:dyDescent="0.25">
      <c r="A38" s="24" t="s">
        <v>150</v>
      </c>
      <c r="B38" s="25">
        <v>26879.360000000001</v>
      </c>
      <c r="C38">
        <v>0</v>
      </c>
      <c r="D38" s="25">
        <v>26879.360000000001</v>
      </c>
    </row>
    <row r="39" spans="1:4" x14ac:dyDescent="0.25">
      <c r="A39" s="23" t="s">
        <v>58</v>
      </c>
      <c r="B39" s="25">
        <v>701.49</v>
      </c>
      <c r="C39">
        <v>0</v>
      </c>
      <c r="D39" s="25">
        <v>701.49</v>
      </c>
    </row>
    <row r="40" spans="1:4" x14ac:dyDescent="0.25">
      <c r="A40" s="24" t="s">
        <v>150</v>
      </c>
      <c r="B40" s="25">
        <v>701.49</v>
      </c>
      <c r="C40">
        <v>0</v>
      </c>
      <c r="D40" s="25">
        <v>701.49</v>
      </c>
    </row>
    <row r="41" spans="1:4" x14ac:dyDescent="0.25">
      <c r="A41" s="23" t="s">
        <v>64</v>
      </c>
      <c r="B41" s="25">
        <v>0</v>
      </c>
      <c r="C41">
        <v>0</v>
      </c>
      <c r="D41" s="25">
        <v>0</v>
      </c>
    </row>
    <row r="42" spans="1:4" x14ac:dyDescent="0.25">
      <c r="A42" s="24" t="s">
        <v>150</v>
      </c>
      <c r="B42" s="25">
        <v>0</v>
      </c>
      <c r="C42">
        <v>0</v>
      </c>
      <c r="D42" s="25">
        <v>0</v>
      </c>
    </row>
    <row r="43" spans="1:4" x14ac:dyDescent="0.25">
      <c r="A43" s="23" t="s">
        <v>71</v>
      </c>
      <c r="B43" s="25">
        <v>48.29</v>
      </c>
      <c r="C43">
        <v>0</v>
      </c>
      <c r="D43" s="25">
        <v>48.29</v>
      </c>
    </row>
    <row r="44" spans="1:4" x14ac:dyDescent="0.25">
      <c r="A44" s="24" t="s">
        <v>150</v>
      </c>
      <c r="B44" s="25">
        <v>48.29</v>
      </c>
      <c r="C44">
        <v>0</v>
      </c>
      <c r="D44" s="25">
        <v>48.29</v>
      </c>
    </row>
    <row r="45" spans="1:4" x14ac:dyDescent="0.25">
      <c r="A45" s="23" t="s">
        <v>84</v>
      </c>
      <c r="B45" s="25">
        <v>888.95</v>
      </c>
      <c r="C45">
        <v>0</v>
      </c>
      <c r="D45" s="25">
        <v>888.95</v>
      </c>
    </row>
    <row r="46" spans="1:4" x14ac:dyDescent="0.25">
      <c r="A46" s="24" t="s">
        <v>150</v>
      </c>
      <c r="B46" s="25">
        <v>888.95</v>
      </c>
      <c r="C46">
        <v>0</v>
      </c>
      <c r="D46" s="25">
        <v>888.95</v>
      </c>
    </row>
    <row r="47" spans="1:4" x14ac:dyDescent="0.25">
      <c r="A47" s="23" t="s">
        <v>88</v>
      </c>
      <c r="B47" s="25">
        <v>530.24</v>
      </c>
      <c r="C47">
        <v>0</v>
      </c>
      <c r="D47" s="25">
        <v>530.24</v>
      </c>
    </row>
    <row r="48" spans="1:4" x14ac:dyDescent="0.25">
      <c r="A48" s="24" t="s">
        <v>150</v>
      </c>
      <c r="B48" s="25">
        <v>530.24</v>
      </c>
      <c r="C48">
        <v>0</v>
      </c>
      <c r="D48" s="25">
        <v>530.24</v>
      </c>
    </row>
    <row r="49" spans="1:4" x14ac:dyDescent="0.25">
      <c r="A49" s="23" t="s">
        <v>92</v>
      </c>
      <c r="B49" s="25">
        <v>7891.68</v>
      </c>
      <c r="C49">
        <v>0</v>
      </c>
      <c r="D49" s="25">
        <v>7891.68</v>
      </c>
    </row>
    <row r="50" spans="1:4" x14ac:dyDescent="0.25">
      <c r="A50" s="24" t="s">
        <v>150</v>
      </c>
      <c r="B50" s="25">
        <v>7891.68</v>
      </c>
      <c r="C50">
        <v>0</v>
      </c>
      <c r="D50" s="25">
        <v>7891.68</v>
      </c>
    </row>
    <row r="51" spans="1:4" x14ac:dyDescent="0.25">
      <c r="A51" s="23" t="s">
        <v>95</v>
      </c>
      <c r="B51" s="25">
        <v>27119.119999999999</v>
      </c>
      <c r="C51">
        <v>70.44</v>
      </c>
      <c r="D51" s="25">
        <v>27189.559999999998</v>
      </c>
    </row>
    <row r="52" spans="1:4" x14ac:dyDescent="0.25">
      <c r="A52" s="24" t="s">
        <v>150</v>
      </c>
      <c r="B52" s="25">
        <v>27119.119999999999</v>
      </c>
      <c r="C52">
        <v>70.44</v>
      </c>
      <c r="D52" s="25">
        <v>27189.559999999998</v>
      </c>
    </row>
    <row r="53" spans="1:4" x14ac:dyDescent="0.25">
      <c r="A53" s="23" t="s">
        <v>98</v>
      </c>
      <c r="B53" s="25">
        <v>2917.05</v>
      </c>
      <c r="C53">
        <v>0</v>
      </c>
      <c r="D53" s="25">
        <v>2917.05</v>
      </c>
    </row>
    <row r="54" spans="1:4" x14ac:dyDescent="0.25">
      <c r="A54" s="24" t="s">
        <v>150</v>
      </c>
      <c r="B54" s="25">
        <v>2917.05</v>
      </c>
      <c r="C54">
        <v>0</v>
      </c>
      <c r="D54" s="25">
        <v>2917.05</v>
      </c>
    </row>
    <row r="55" spans="1:4" x14ac:dyDescent="0.25">
      <c r="A55" s="23" t="s">
        <v>100</v>
      </c>
      <c r="B55" s="25">
        <v>6863.98</v>
      </c>
      <c r="C55">
        <v>0</v>
      </c>
      <c r="D55" s="25">
        <v>6863.98</v>
      </c>
    </row>
    <row r="56" spans="1:4" x14ac:dyDescent="0.25">
      <c r="A56" s="24" t="s">
        <v>150</v>
      </c>
      <c r="B56" s="25">
        <v>6863.98</v>
      </c>
      <c r="C56">
        <v>0</v>
      </c>
      <c r="D56" s="25">
        <v>6863.98</v>
      </c>
    </row>
    <row r="57" spans="1:4" x14ac:dyDescent="0.25">
      <c r="A57" s="23" t="s">
        <v>105</v>
      </c>
      <c r="B57" s="25">
        <v>8293.9699999999993</v>
      </c>
      <c r="C57">
        <v>0</v>
      </c>
      <c r="D57" s="25">
        <v>8293.9699999999993</v>
      </c>
    </row>
    <row r="58" spans="1:4" x14ac:dyDescent="0.25">
      <c r="A58" s="24" t="s">
        <v>150</v>
      </c>
      <c r="B58" s="25">
        <v>8293.9699999999993</v>
      </c>
      <c r="C58">
        <v>0</v>
      </c>
      <c r="D58" s="25">
        <v>8293.9699999999993</v>
      </c>
    </row>
    <row r="59" spans="1:4" x14ac:dyDescent="0.25">
      <c r="A59" s="23" t="s">
        <v>106</v>
      </c>
      <c r="B59" s="25">
        <v>17408.34</v>
      </c>
      <c r="C59">
        <v>-57.08</v>
      </c>
      <c r="D59" s="25">
        <v>17351.259999999998</v>
      </c>
    </row>
    <row r="60" spans="1:4" x14ac:dyDescent="0.25">
      <c r="A60" s="24" t="s">
        <v>150</v>
      </c>
      <c r="B60" s="25">
        <v>17408.34</v>
      </c>
      <c r="C60">
        <v>-57.08</v>
      </c>
      <c r="D60" s="25">
        <v>17351.259999999998</v>
      </c>
    </row>
    <row r="61" spans="1:4" x14ac:dyDescent="0.25">
      <c r="A61" s="23" t="s">
        <v>110</v>
      </c>
      <c r="B61" s="25">
        <v>2156.34</v>
      </c>
      <c r="C61">
        <v>0</v>
      </c>
      <c r="D61" s="25">
        <v>2156.34</v>
      </c>
    </row>
    <row r="62" spans="1:4" x14ac:dyDescent="0.25">
      <c r="A62" s="24" t="s">
        <v>150</v>
      </c>
      <c r="B62" s="25">
        <v>2156.34</v>
      </c>
      <c r="C62">
        <v>0</v>
      </c>
      <c r="D62" s="25">
        <v>2156.34</v>
      </c>
    </row>
    <row r="63" spans="1:4" x14ac:dyDescent="0.25">
      <c r="A63" s="23" t="s">
        <v>111</v>
      </c>
      <c r="B63" s="25">
        <v>107974.51</v>
      </c>
      <c r="C63">
        <v>54.75</v>
      </c>
      <c r="D63" s="25">
        <v>108029.26</v>
      </c>
    </row>
    <row r="64" spans="1:4" x14ac:dyDescent="0.25">
      <c r="A64" s="24" t="s">
        <v>150</v>
      </c>
      <c r="B64" s="25">
        <v>107974.51</v>
      </c>
      <c r="C64">
        <v>54.75</v>
      </c>
      <c r="D64" s="25">
        <v>108029.26</v>
      </c>
    </row>
    <row r="65" spans="1:4" x14ac:dyDescent="0.25">
      <c r="A65" s="23" t="s">
        <v>112</v>
      </c>
      <c r="B65" s="25">
        <v>78.64</v>
      </c>
      <c r="C65">
        <v>0</v>
      </c>
      <c r="D65" s="25">
        <v>78.64</v>
      </c>
    </row>
    <row r="66" spans="1:4" x14ac:dyDescent="0.25">
      <c r="A66" s="24" t="s">
        <v>150</v>
      </c>
      <c r="B66" s="25">
        <v>78.64</v>
      </c>
      <c r="C66">
        <v>0</v>
      </c>
      <c r="D66" s="25">
        <v>78.64</v>
      </c>
    </row>
    <row r="67" spans="1:4" x14ac:dyDescent="0.25">
      <c r="A67" s="23" t="s">
        <v>113</v>
      </c>
      <c r="B67" s="25">
        <v>4036.18</v>
      </c>
      <c r="C67">
        <v>0</v>
      </c>
      <c r="D67" s="25">
        <v>4036.18</v>
      </c>
    </row>
    <row r="68" spans="1:4" x14ac:dyDescent="0.25">
      <c r="A68" s="24" t="s">
        <v>150</v>
      </c>
      <c r="B68" s="25">
        <v>4036.18</v>
      </c>
      <c r="C68">
        <v>0</v>
      </c>
      <c r="D68" s="25">
        <v>4036.18</v>
      </c>
    </row>
    <row r="69" spans="1:4" x14ac:dyDescent="0.25">
      <c r="A69" s="23" t="s">
        <v>114</v>
      </c>
      <c r="B69" s="25">
        <v>15795.68</v>
      </c>
      <c r="C69">
        <v>-64.209999999999994</v>
      </c>
      <c r="D69" s="25">
        <v>15731.470000000001</v>
      </c>
    </row>
    <row r="70" spans="1:4" x14ac:dyDescent="0.25">
      <c r="A70" s="24" t="s">
        <v>150</v>
      </c>
      <c r="B70" s="25">
        <v>15795.68</v>
      </c>
      <c r="C70">
        <v>-64.209999999999994</v>
      </c>
      <c r="D70" s="25">
        <v>15731.470000000001</v>
      </c>
    </row>
    <row r="71" spans="1:4" x14ac:dyDescent="0.25">
      <c r="A71" s="23" t="s">
        <v>115</v>
      </c>
      <c r="B71" s="25">
        <v>801.66</v>
      </c>
      <c r="C71">
        <v>0</v>
      </c>
      <c r="D71" s="25">
        <v>801.66</v>
      </c>
    </row>
    <row r="72" spans="1:4" x14ac:dyDescent="0.25">
      <c r="A72" s="24" t="s">
        <v>150</v>
      </c>
      <c r="B72" s="25">
        <v>801.66</v>
      </c>
      <c r="C72">
        <v>0</v>
      </c>
      <c r="D72" s="25">
        <v>801.66</v>
      </c>
    </row>
    <row r="73" spans="1:4" x14ac:dyDescent="0.25">
      <c r="A73" s="23" t="s">
        <v>116</v>
      </c>
      <c r="B73" s="25">
        <v>0</v>
      </c>
      <c r="C73">
        <v>0</v>
      </c>
      <c r="D73" s="25">
        <v>0</v>
      </c>
    </row>
    <row r="74" spans="1:4" x14ac:dyDescent="0.25">
      <c r="A74" s="24" t="s">
        <v>150</v>
      </c>
      <c r="B74" s="25">
        <v>0</v>
      </c>
      <c r="C74">
        <v>0</v>
      </c>
      <c r="D74" s="25">
        <v>0</v>
      </c>
    </row>
    <row r="75" spans="1:4" x14ac:dyDescent="0.25">
      <c r="A75" s="23" t="s">
        <v>117</v>
      </c>
      <c r="B75" s="25">
        <v>632.49</v>
      </c>
      <c r="C75">
        <v>0</v>
      </c>
      <c r="D75" s="25">
        <v>632.49</v>
      </c>
    </row>
    <row r="76" spans="1:4" x14ac:dyDescent="0.25">
      <c r="A76" s="24" t="s">
        <v>150</v>
      </c>
      <c r="B76" s="25">
        <v>632.49</v>
      </c>
      <c r="C76">
        <v>0</v>
      </c>
      <c r="D76" s="25">
        <v>632.49</v>
      </c>
    </row>
    <row r="77" spans="1:4" x14ac:dyDescent="0.25">
      <c r="A77" s="23" t="s">
        <v>118</v>
      </c>
      <c r="B77" s="25">
        <v>2596.1999999999998</v>
      </c>
      <c r="C77">
        <v>0</v>
      </c>
      <c r="D77" s="25">
        <v>2596.1999999999998</v>
      </c>
    </row>
    <row r="78" spans="1:4" x14ac:dyDescent="0.25">
      <c r="A78" s="24" t="s">
        <v>150</v>
      </c>
      <c r="B78" s="25">
        <v>2596.1999999999998</v>
      </c>
      <c r="C78">
        <v>0</v>
      </c>
      <c r="D78" s="25">
        <v>2596.1999999999998</v>
      </c>
    </row>
    <row r="79" spans="1:4" x14ac:dyDescent="0.25">
      <c r="A79" s="23" t="s">
        <v>121</v>
      </c>
      <c r="B79" s="25">
        <v>14508.67</v>
      </c>
      <c r="C79">
        <v>0</v>
      </c>
      <c r="D79" s="25">
        <v>14508.67</v>
      </c>
    </row>
    <row r="80" spans="1:4" x14ac:dyDescent="0.25">
      <c r="A80" s="24" t="s">
        <v>150</v>
      </c>
      <c r="B80" s="25">
        <v>14508.67</v>
      </c>
      <c r="C80">
        <v>0</v>
      </c>
      <c r="D80" s="25">
        <v>14508.67</v>
      </c>
    </row>
    <row r="81" spans="1:4" x14ac:dyDescent="0.25">
      <c r="A81" s="23" t="s">
        <v>122</v>
      </c>
      <c r="B81" s="25">
        <v>13889.18</v>
      </c>
      <c r="C81">
        <v>0</v>
      </c>
      <c r="D81" s="25">
        <v>13889.18</v>
      </c>
    </row>
    <row r="82" spans="1:4" x14ac:dyDescent="0.25">
      <c r="A82" s="24" t="s">
        <v>150</v>
      </c>
      <c r="B82" s="25">
        <v>13889.18</v>
      </c>
      <c r="C82">
        <v>0</v>
      </c>
      <c r="D82" s="25">
        <v>13889.18</v>
      </c>
    </row>
    <row r="83" spans="1:4" x14ac:dyDescent="0.25">
      <c r="A83" s="23" t="s">
        <v>127</v>
      </c>
      <c r="B83" s="25">
        <v>0</v>
      </c>
      <c r="C83">
        <v>0</v>
      </c>
      <c r="D83" s="25">
        <v>0</v>
      </c>
    </row>
    <row r="84" spans="1:4" x14ac:dyDescent="0.25">
      <c r="A84" s="24" t="s">
        <v>150</v>
      </c>
      <c r="B84" s="25">
        <v>0</v>
      </c>
      <c r="C84">
        <v>0</v>
      </c>
      <c r="D84" s="25">
        <v>0</v>
      </c>
    </row>
    <row r="85" spans="1:4" x14ac:dyDescent="0.25">
      <c r="A85" s="23" t="s">
        <v>128</v>
      </c>
      <c r="B85" s="25">
        <v>13499.01</v>
      </c>
      <c r="C85">
        <v>0</v>
      </c>
      <c r="D85" s="25">
        <v>13499.01</v>
      </c>
    </row>
    <row r="86" spans="1:4" x14ac:dyDescent="0.25">
      <c r="A86" s="24" t="s">
        <v>150</v>
      </c>
      <c r="B86" s="25">
        <v>13499.01</v>
      </c>
      <c r="C86">
        <v>0</v>
      </c>
      <c r="D86" s="25">
        <v>13499.01</v>
      </c>
    </row>
    <row r="87" spans="1:4" x14ac:dyDescent="0.25">
      <c r="A87" s="23" t="s">
        <v>130</v>
      </c>
      <c r="B87" s="25">
        <v>4689.4399999999996</v>
      </c>
      <c r="C87">
        <v>0</v>
      </c>
      <c r="D87" s="25">
        <v>4689.4399999999996</v>
      </c>
    </row>
    <row r="88" spans="1:4" x14ac:dyDescent="0.25">
      <c r="A88" s="24" t="s">
        <v>150</v>
      </c>
      <c r="B88" s="25">
        <v>4689.4399999999996</v>
      </c>
      <c r="C88">
        <v>0</v>
      </c>
      <c r="D88" s="25">
        <v>4689.4399999999996</v>
      </c>
    </row>
    <row r="89" spans="1:4" x14ac:dyDescent="0.25">
      <c r="A89" s="23" t="s">
        <v>135</v>
      </c>
      <c r="B89" s="25">
        <v>3908.46</v>
      </c>
      <c r="C89">
        <v>0</v>
      </c>
      <c r="D89" s="25">
        <v>3908.46</v>
      </c>
    </row>
    <row r="90" spans="1:4" x14ac:dyDescent="0.25">
      <c r="A90" s="24" t="s">
        <v>150</v>
      </c>
      <c r="B90" s="25">
        <v>3908.46</v>
      </c>
      <c r="C90">
        <v>0</v>
      </c>
      <c r="D90" s="25">
        <v>3908.46</v>
      </c>
    </row>
    <row r="91" spans="1:4" x14ac:dyDescent="0.25">
      <c r="A91" s="23" t="s">
        <v>138</v>
      </c>
      <c r="B91" s="25">
        <v>1598.33</v>
      </c>
      <c r="C91">
        <v>0</v>
      </c>
      <c r="D91" s="25">
        <v>1598.33</v>
      </c>
    </row>
    <row r="92" spans="1:4" x14ac:dyDescent="0.25">
      <c r="A92" s="24" t="s">
        <v>150</v>
      </c>
      <c r="B92" s="25">
        <v>1598.33</v>
      </c>
      <c r="C92">
        <v>0</v>
      </c>
      <c r="D92" s="25">
        <v>1598.33</v>
      </c>
    </row>
    <row r="93" spans="1:4" x14ac:dyDescent="0.25">
      <c r="A93" s="23" t="s">
        <v>140</v>
      </c>
      <c r="B93" s="25">
        <v>84538.69</v>
      </c>
      <c r="C93">
        <v>-78.64</v>
      </c>
      <c r="D93" s="25">
        <v>84460.05</v>
      </c>
    </row>
    <row r="94" spans="1:4" x14ac:dyDescent="0.25">
      <c r="A94" s="24" t="s">
        <v>150</v>
      </c>
      <c r="B94" s="25">
        <v>84538.69</v>
      </c>
      <c r="C94">
        <v>-78.64</v>
      </c>
      <c r="D94" s="25">
        <v>84460.05</v>
      </c>
    </row>
    <row r="95" spans="1:4" x14ac:dyDescent="0.25">
      <c r="A95" s="23" t="s">
        <v>141</v>
      </c>
      <c r="B95" s="25">
        <v>2645.92</v>
      </c>
      <c r="C95">
        <v>0</v>
      </c>
      <c r="D95" s="25">
        <v>2645.92</v>
      </c>
    </row>
    <row r="96" spans="1:4" x14ac:dyDescent="0.25">
      <c r="A96" s="24" t="s">
        <v>150</v>
      </c>
      <c r="B96" s="25">
        <v>2645.92</v>
      </c>
      <c r="C96">
        <v>0</v>
      </c>
      <c r="D96" s="25">
        <v>2645.92</v>
      </c>
    </row>
    <row r="97" spans="1:4" x14ac:dyDescent="0.25">
      <c r="A97" s="21" t="s">
        <v>26</v>
      </c>
      <c r="B97" s="25">
        <v>161399.84000000003</v>
      </c>
      <c r="C97">
        <v>2700.1900000000005</v>
      </c>
      <c r="D97" s="25">
        <v>164100.03</v>
      </c>
    </row>
    <row r="98" spans="1:4" x14ac:dyDescent="0.25">
      <c r="A98" s="22" t="s">
        <v>25</v>
      </c>
      <c r="B98" s="25">
        <v>154188.88999999998</v>
      </c>
      <c r="C98">
        <v>2577.9100000000008</v>
      </c>
      <c r="D98" s="25">
        <v>156766.79999999999</v>
      </c>
    </row>
    <row r="99" spans="1:4" x14ac:dyDescent="0.25">
      <c r="A99" s="23" t="s">
        <v>24</v>
      </c>
      <c r="B99" s="25">
        <v>13098</v>
      </c>
      <c r="C99">
        <v>220.65</v>
      </c>
      <c r="D99" s="25">
        <v>13318.65</v>
      </c>
    </row>
    <row r="100" spans="1:4" x14ac:dyDescent="0.25">
      <c r="A100" s="24" t="s">
        <v>149</v>
      </c>
      <c r="B100" s="25">
        <v>12160.88</v>
      </c>
      <c r="C100">
        <v>217.04</v>
      </c>
      <c r="D100" s="25">
        <v>12377.92</v>
      </c>
    </row>
    <row r="101" spans="1:4" x14ac:dyDescent="0.25">
      <c r="A101" s="24" t="s">
        <v>150</v>
      </c>
      <c r="B101" s="25">
        <v>937.12</v>
      </c>
      <c r="C101">
        <v>3.61</v>
      </c>
      <c r="D101" s="25">
        <v>940.73</v>
      </c>
    </row>
    <row r="102" spans="1:4" x14ac:dyDescent="0.25">
      <c r="A102" s="23" t="s">
        <v>49</v>
      </c>
      <c r="B102" s="25">
        <v>222.96</v>
      </c>
      <c r="C102">
        <v>3.34</v>
      </c>
      <c r="D102" s="25">
        <v>226.3</v>
      </c>
    </row>
    <row r="103" spans="1:4" x14ac:dyDescent="0.25">
      <c r="A103" s="24" t="s">
        <v>149</v>
      </c>
      <c r="B103" s="25">
        <v>208.58</v>
      </c>
      <c r="C103">
        <v>3.34</v>
      </c>
      <c r="D103" s="25">
        <v>211.92000000000002</v>
      </c>
    </row>
    <row r="104" spans="1:4" x14ac:dyDescent="0.25">
      <c r="A104" s="24" t="s">
        <v>150</v>
      </c>
      <c r="B104" s="25">
        <v>14.38</v>
      </c>
      <c r="C104">
        <v>0</v>
      </c>
      <c r="D104" s="25">
        <v>14.38</v>
      </c>
    </row>
    <row r="105" spans="1:4" x14ac:dyDescent="0.25">
      <c r="A105" s="23" t="s">
        <v>68</v>
      </c>
      <c r="B105" s="25">
        <v>0</v>
      </c>
      <c r="C105">
        <v>0</v>
      </c>
      <c r="D105" s="25">
        <v>0</v>
      </c>
    </row>
    <row r="106" spans="1:4" x14ac:dyDescent="0.25">
      <c r="A106" s="24" t="s">
        <v>149</v>
      </c>
      <c r="B106" s="25">
        <v>0</v>
      </c>
      <c r="C106">
        <v>0</v>
      </c>
      <c r="D106" s="25">
        <v>0</v>
      </c>
    </row>
    <row r="107" spans="1:4" x14ac:dyDescent="0.25">
      <c r="A107" s="24" t="s">
        <v>150</v>
      </c>
      <c r="B107" s="25">
        <v>0</v>
      </c>
      <c r="C107">
        <v>0</v>
      </c>
      <c r="D107" s="25">
        <v>0</v>
      </c>
    </row>
    <row r="108" spans="1:4" x14ac:dyDescent="0.25">
      <c r="A108" s="23" t="s">
        <v>69</v>
      </c>
      <c r="B108" s="25">
        <v>3394.5</v>
      </c>
      <c r="C108">
        <v>52.44</v>
      </c>
      <c r="D108" s="25">
        <v>3446.94</v>
      </c>
    </row>
    <row r="109" spans="1:4" x14ac:dyDescent="0.25">
      <c r="A109" s="24" t="s">
        <v>149</v>
      </c>
      <c r="B109" s="25">
        <v>3151.41</v>
      </c>
      <c r="C109">
        <v>52.44</v>
      </c>
      <c r="D109" s="25">
        <v>3203.85</v>
      </c>
    </row>
    <row r="110" spans="1:4" x14ac:dyDescent="0.25">
      <c r="A110" s="24" t="s">
        <v>150</v>
      </c>
      <c r="B110" s="25">
        <v>243.09</v>
      </c>
      <c r="C110">
        <v>0</v>
      </c>
      <c r="D110" s="25">
        <v>243.09</v>
      </c>
    </row>
    <row r="111" spans="1:4" x14ac:dyDescent="0.25">
      <c r="A111" s="23" t="s">
        <v>75</v>
      </c>
      <c r="B111" s="25">
        <v>35355.53</v>
      </c>
      <c r="C111">
        <v>591.78</v>
      </c>
      <c r="D111" s="25">
        <v>35947.31</v>
      </c>
    </row>
    <row r="112" spans="1:4" x14ac:dyDescent="0.25">
      <c r="A112" s="24" t="s">
        <v>149</v>
      </c>
      <c r="B112" s="25">
        <v>32824.58</v>
      </c>
      <c r="C112">
        <v>583.1</v>
      </c>
      <c r="D112" s="25">
        <v>33407.68</v>
      </c>
    </row>
    <row r="113" spans="1:4" x14ac:dyDescent="0.25">
      <c r="A113" s="24" t="s">
        <v>150</v>
      </c>
      <c r="B113" s="25">
        <v>2530.9499999999998</v>
      </c>
      <c r="C113">
        <v>8.68</v>
      </c>
      <c r="D113" s="25">
        <v>2539.6299999999997</v>
      </c>
    </row>
    <row r="114" spans="1:4" x14ac:dyDescent="0.25">
      <c r="A114" s="23" t="s">
        <v>87</v>
      </c>
      <c r="B114" s="25">
        <v>38095.83</v>
      </c>
      <c r="C114">
        <v>638.74</v>
      </c>
      <c r="D114" s="25">
        <v>38734.57</v>
      </c>
    </row>
    <row r="115" spans="1:4" x14ac:dyDescent="0.25">
      <c r="A115" s="24" t="s">
        <v>149</v>
      </c>
      <c r="B115" s="25">
        <v>35367.18</v>
      </c>
      <c r="C115">
        <v>623.82000000000005</v>
      </c>
      <c r="D115" s="25">
        <v>35991</v>
      </c>
    </row>
    <row r="116" spans="1:4" x14ac:dyDescent="0.25">
      <c r="A116" s="24" t="s">
        <v>150</v>
      </c>
      <c r="B116" s="25">
        <v>2728.65</v>
      </c>
      <c r="C116">
        <v>14.92</v>
      </c>
      <c r="D116" s="25">
        <v>2743.57</v>
      </c>
    </row>
    <row r="117" spans="1:4" x14ac:dyDescent="0.25">
      <c r="A117" s="23" t="s">
        <v>142</v>
      </c>
      <c r="B117" s="25">
        <v>33607.040000000001</v>
      </c>
      <c r="C117">
        <v>562.08000000000004</v>
      </c>
      <c r="D117" s="25">
        <v>34169.119999999995</v>
      </c>
    </row>
    <row r="118" spans="1:4" x14ac:dyDescent="0.25">
      <c r="A118" s="24" t="s">
        <v>149</v>
      </c>
      <c r="B118" s="25">
        <v>31200.94</v>
      </c>
      <c r="C118">
        <v>549.85</v>
      </c>
      <c r="D118" s="25">
        <v>31750.789999999997</v>
      </c>
    </row>
    <row r="119" spans="1:4" x14ac:dyDescent="0.25">
      <c r="A119" s="24" t="s">
        <v>150</v>
      </c>
      <c r="B119" s="25">
        <v>2406.1</v>
      </c>
      <c r="C119">
        <v>12.23</v>
      </c>
      <c r="D119" s="25">
        <v>2418.33</v>
      </c>
    </row>
    <row r="120" spans="1:4" x14ac:dyDescent="0.25">
      <c r="A120" s="23" t="s">
        <v>99</v>
      </c>
      <c r="B120" s="25">
        <v>3620.6699999999996</v>
      </c>
      <c r="C120">
        <v>57.03</v>
      </c>
      <c r="D120" s="25">
        <v>3677.7</v>
      </c>
    </row>
    <row r="121" spans="1:4" x14ac:dyDescent="0.25">
      <c r="A121" s="24" t="s">
        <v>149</v>
      </c>
      <c r="B121" s="25">
        <v>3361.72</v>
      </c>
      <c r="C121">
        <v>57.03</v>
      </c>
      <c r="D121" s="25">
        <v>3418.75</v>
      </c>
    </row>
    <row r="122" spans="1:4" x14ac:dyDescent="0.25">
      <c r="A122" s="24" t="s">
        <v>150</v>
      </c>
      <c r="B122" s="25">
        <v>258.95</v>
      </c>
      <c r="C122">
        <v>0</v>
      </c>
      <c r="D122" s="25">
        <v>258.95</v>
      </c>
    </row>
    <row r="123" spans="1:4" x14ac:dyDescent="0.25">
      <c r="A123" s="23" t="s">
        <v>104</v>
      </c>
      <c r="B123" s="25">
        <v>26794.36</v>
      </c>
      <c r="C123">
        <v>451.84999999999997</v>
      </c>
      <c r="D123" s="25">
        <v>27246.21</v>
      </c>
    </row>
    <row r="124" spans="1:4" x14ac:dyDescent="0.25">
      <c r="A124" s="24" t="s">
        <v>149</v>
      </c>
      <c r="B124" s="25">
        <v>24876.77</v>
      </c>
      <c r="C124">
        <v>443.57</v>
      </c>
      <c r="D124" s="25">
        <v>25320.34</v>
      </c>
    </row>
    <row r="125" spans="1:4" x14ac:dyDescent="0.25">
      <c r="A125" s="24" t="s">
        <v>150</v>
      </c>
      <c r="B125" s="25">
        <v>1917.59</v>
      </c>
      <c r="C125">
        <v>8.2799999999999994</v>
      </c>
      <c r="D125" s="25">
        <v>1925.87</v>
      </c>
    </row>
    <row r="126" spans="1:4" x14ac:dyDescent="0.25">
      <c r="A126" s="22" t="s">
        <v>28</v>
      </c>
      <c r="B126" s="25">
        <v>7210.95</v>
      </c>
      <c r="C126">
        <v>122.28</v>
      </c>
      <c r="D126" s="25">
        <v>7333.2300000000005</v>
      </c>
    </row>
    <row r="127" spans="1:4" x14ac:dyDescent="0.25">
      <c r="A127" s="23" t="s">
        <v>57</v>
      </c>
      <c r="B127" s="25">
        <v>5555.74</v>
      </c>
      <c r="C127">
        <v>96.22</v>
      </c>
      <c r="D127" s="25">
        <v>5651.96</v>
      </c>
    </row>
    <row r="128" spans="1:4" x14ac:dyDescent="0.25">
      <c r="A128" s="24" t="s">
        <v>149</v>
      </c>
      <c r="B128" s="25">
        <v>5158.45</v>
      </c>
      <c r="C128">
        <v>94.35</v>
      </c>
      <c r="D128" s="25">
        <v>5252.8</v>
      </c>
    </row>
    <row r="129" spans="1:4" x14ac:dyDescent="0.25">
      <c r="A129" s="24" t="s">
        <v>150</v>
      </c>
      <c r="B129" s="25">
        <v>397.29</v>
      </c>
      <c r="C129">
        <v>1.87</v>
      </c>
      <c r="D129" s="25">
        <v>399.16</v>
      </c>
    </row>
    <row r="130" spans="1:4" x14ac:dyDescent="0.25">
      <c r="A130" s="23" t="s">
        <v>61</v>
      </c>
      <c r="B130" s="25">
        <v>1655.21</v>
      </c>
      <c r="C130">
        <v>26.06</v>
      </c>
      <c r="D130" s="25">
        <v>1681.27</v>
      </c>
    </row>
    <row r="131" spans="1:4" x14ac:dyDescent="0.25">
      <c r="A131" s="24" t="s">
        <v>149</v>
      </c>
      <c r="B131" s="25">
        <v>1537.57</v>
      </c>
      <c r="C131">
        <v>26.06</v>
      </c>
      <c r="D131" s="25">
        <v>1563.6299999999999</v>
      </c>
    </row>
    <row r="132" spans="1:4" x14ac:dyDescent="0.25">
      <c r="A132" s="24" t="s">
        <v>150</v>
      </c>
      <c r="B132" s="25">
        <v>117.64</v>
      </c>
      <c r="C132">
        <v>0</v>
      </c>
      <c r="D132" s="25">
        <v>117.64</v>
      </c>
    </row>
    <row r="133" spans="1:4" x14ac:dyDescent="0.25">
      <c r="A133" s="20" t="s">
        <v>151</v>
      </c>
      <c r="B133" s="25">
        <v>11744860.350000011</v>
      </c>
      <c r="C133">
        <v>89694.070000000094</v>
      </c>
      <c r="D133" s="25">
        <v>11834554.420000011</v>
      </c>
    </row>
    <row r="134" spans="1:4" x14ac:dyDescent="0.25">
      <c r="A134" s="21" t="s">
        <v>54</v>
      </c>
      <c r="B134" s="25">
        <v>289905.71999999997</v>
      </c>
      <c r="C134">
        <v>1189.5</v>
      </c>
      <c r="D134" s="25">
        <v>291095.21999999997</v>
      </c>
    </row>
    <row r="135" spans="1:4" x14ac:dyDescent="0.25">
      <c r="A135" s="22" t="s">
        <v>23</v>
      </c>
      <c r="B135" s="25">
        <v>166337.54999999999</v>
      </c>
      <c r="C135">
        <v>691.99</v>
      </c>
      <c r="D135" s="25">
        <v>167029.53999999998</v>
      </c>
    </row>
    <row r="136" spans="1:4" x14ac:dyDescent="0.25">
      <c r="A136" s="23" t="s">
        <v>62</v>
      </c>
      <c r="B136" s="25">
        <v>166337.54999999999</v>
      </c>
      <c r="C136">
        <v>691.99</v>
      </c>
      <c r="D136" s="25">
        <v>167029.53999999998</v>
      </c>
    </row>
    <row r="137" spans="1:4" x14ac:dyDescent="0.25">
      <c r="A137" s="24" t="s">
        <v>149</v>
      </c>
      <c r="B137" s="25">
        <v>70765.88</v>
      </c>
      <c r="C137">
        <v>841.34</v>
      </c>
      <c r="D137" s="25">
        <v>71607.22</v>
      </c>
    </row>
    <row r="138" spans="1:4" x14ac:dyDescent="0.25">
      <c r="A138" s="24" t="s">
        <v>152</v>
      </c>
      <c r="B138" s="25">
        <v>95571.67</v>
      </c>
      <c r="C138">
        <v>-149.35</v>
      </c>
      <c r="D138" s="25">
        <v>95422.319999999992</v>
      </c>
    </row>
    <row r="139" spans="1:4" x14ac:dyDescent="0.25">
      <c r="A139" s="22" t="s">
        <v>126</v>
      </c>
      <c r="B139" s="25">
        <v>0</v>
      </c>
      <c r="C139">
        <v>0</v>
      </c>
      <c r="D139" s="25">
        <v>0</v>
      </c>
    </row>
    <row r="140" spans="1:4" x14ac:dyDescent="0.25">
      <c r="A140" s="23" t="s">
        <v>125</v>
      </c>
      <c r="B140" s="25">
        <v>0</v>
      </c>
      <c r="C140">
        <v>0</v>
      </c>
      <c r="D140" s="25">
        <v>0</v>
      </c>
    </row>
    <row r="141" spans="1:4" x14ac:dyDescent="0.25">
      <c r="A141" s="24" t="s">
        <v>149</v>
      </c>
      <c r="B141" s="25">
        <v>0</v>
      </c>
      <c r="C141">
        <v>0</v>
      </c>
      <c r="D141" s="25">
        <v>0</v>
      </c>
    </row>
    <row r="142" spans="1:4" x14ac:dyDescent="0.25">
      <c r="A142" s="24" t="s">
        <v>152</v>
      </c>
      <c r="B142" s="25">
        <v>0</v>
      </c>
      <c r="C142">
        <v>0</v>
      </c>
      <c r="D142" s="25">
        <v>0</v>
      </c>
    </row>
    <row r="143" spans="1:4" x14ac:dyDescent="0.25">
      <c r="A143" s="22" t="s">
        <v>53</v>
      </c>
      <c r="B143" s="25">
        <v>0</v>
      </c>
      <c r="C143">
        <v>0</v>
      </c>
      <c r="D143" s="25">
        <v>0</v>
      </c>
    </row>
    <row r="144" spans="1:4" x14ac:dyDescent="0.25">
      <c r="A144" s="23" t="s">
        <v>52</v>
      </c>
      <c r="B144" s="25">
        <v>0</v>
      </c>
      <c r="C144">
        <v>0</v>
      </c>
      <c r="D144" s="25">
        <v>0</v>
      </c>
    </row>
    <row r="145" spans="1:4" x14ac:dyDescent="0.25">
      <c r="A145" s="24" t="s">
        <v>149</v>
      </c>
      <c r="B145" s="25">
        <v>0</v>
      </c>
      <c r="C145">
        <v>0</v>
      </c>
      <c r="D145" s="25">
        <v>0</v>
      </c>
    </row>
    <row r="146" spans="1:4" x14ac:dyDescent="0.25">
      <c r="A146" s="24" t="s">
        <v>152</v>
      </c>
      <c r="B146" s="25">
        <v>0</v>
      </c>
      <c r="C146">
        <v>0</v>
      </c>
      <c r="D146" s="25">
        <v>0</v>
      </c>
    </row>
    <row r="147" spans="1:4" x14ac:dyDescent="0.25">
      <c r="A147" s="22" t="s">
        <v>124</v>
      </c>
      <c r="B147" s="25">
        <v>0</v>
      </c>
      <c r="C147">
        <v>0</v>
      </c>
      <c r="D147" s="25">
        <v>0</v>
      </c>
    </row>
    <row r="148" spans="1:4" x14ac:dyDescent="0.25">
      <c r="A148" s="23" t="s">
        <v>123</v>
      </c>
      <c r="B148" s="25">
        <v>0</v>
      </c>
      <c r="C148">
        <v>0</v>
      </c>
      <c r="D148" s="25">
        <v>0</v>
      </c>
    </row>
    <row r="149" spans="1:4" x14ac:dyDescent="0.25">
      <c r="A149" s="24" t="s">
        <v>149</v>
      </c>
      <c r="B149" s="25">
        <v>0</v>
      </c>
      <c r="C149">
        <v>0</v>
      </c>
      <c r="D149" s="25">
        <v>0</v>
      </c>
    </row>
    <row r="150" spans="1:4" x14ac:dyDescent="0.25">
      <c r="A150" s="24" t="s">
        <v>152</v>
      </c>
      <c r="B150" s="25">
        <v>0</v>
      </c>
      <c r="C150">
        <v>0</v>
      </c>
      <c r="D150" s="25">
        <v>0</v>
      </c>
    </row>
    <row r="151" spans="1:4" x14ac:dyDescent="0.25">
      <c r="A151" s="22" t="s">
        <v>109</v>
      </c>
      <c r="B151" s="25">
        <v>123568.17000000001</v>
      </c>
      <c r="C151">
        <v>497.51000000000005</v>
      </c>
      <c r="D151" s="25">
        <v>124065.68</v>
      </c>
    </row>
    <row r="152" spans="1:4" x14ac:dyDescent="0.25">
      <c r="A152" s="23" t="s">
        <v>108</v>
      </c>
      <c r="B152" s="25">
        <v>123568.17000000001</v>
      </c>
      <c r="C152">
        <v>497.51000000000005</v>
      </c>
      <c r="D152" s="25">
        <v>124065.68</v>
      </c>
    </row>
    <row r="153" spans="1:4" x14ac:dyDescent="0.25">
      <c r="A153" s="24" t="s">
        <v>149</v>
      </c>
      <c r="B153" s="25">
        <v>52567.57</v>
      </c>
      <c r="C153">
        <v>645.20000000000005</v>
      </c>
      <c r="D153" s="25">
        <v>53212.77</v>
      </c>
    </row>
    <row r="154" spans="1:4" x14ac:dyDescent="0.25">
      <c r="A154" s="24" t="s">
        <v>152</v>
      </c>
      <c r="B154" s="25">
        <v>71000.600000000006</v>
      </c>
      <c r="C154">
        <v>-147.69</v>
      </c>
      <c r="D154" s="25">
        <v>70852.91</v>
      </c>
    </row>
    <row r="155" spans="1:4" x14ac:dyDescent="0.25">
      <c r="A155" s="21" t="s">
        <v>29</v>
      </c>
      <c r="B155" s="25">
        <v>8517885.1300000008</v>
      </c>
      <c r="C155">
        <v>73999.23000000001</v>
      </c>
      <c r="D155" s="25">
        <v>8591884.3599999994</v>
      </c>
    </row>
    <row r="156" spans="1:4" x14ac:dyDescent="0.25">
      <c r="A156" s="22" t="s">
        <v>51</v>
      </c>
      <c r="B156" s="25">
        <v>1124983.24</v>
      </c>
      <c r="C156">
        <v>9753.8200000000015</v>
      </c>
      <c r="D156" s="25">
        <v>1134737.06</v>
      </c>
    </row>
    <row r="157" spans="1:4" x14ac:dyDescent="0.25">
      <c r="A157" s="23" t="s">
        <v>50</v>
      </c>
      <c r="B157" s="25">
        <v>1124983.24</v>
      </c>
      <c r="C157">
        <v>9753.8200000000015</v>
      </c>
      <c r="D157" s="25">
        <v>1134737.06</v>
      </c>
    </row>
    <row r="158" spans="1:4" x14ac:dyDescent="0.25">
      <c r="A158" s="24" t="s">
        <v>149</v>
      </c>
      <c r="B158" s="25">
        <v>995248</v>
      </c>
      <c r="C158">
        <v>9292.5400000000009</v>
      </c>
      <c r="D158" s="25">
        <v>1004540.54</v>
      </c>
    </row>
    <row r="159" spans="1:4" x14ac:dyDescent="0.25">
      <c r="A159" s="24" t="s">
        <v>150</v>
      </c>
      <c r="B159" s="25">
        <v>129735.24</v>
      </c>
      <c r="C159">
        <v>461.28</v>
      </c>
      <c r="D159" s="25">
        <v>130196.52</v>
      </c>
    </row>
    <row r="160" spans="1:4" x14ac:dyDescent="0.25">
      <c r="A160" s="22" t="s">
        <v>134</v>
      </c>
      <c r="B160" s="25">
        <v>322539.31999999995</v>
      </c>
      <c r="C160">
        <v>2759.4399999999996</v>
      </c>
      <c r="D160" s="25">
        <v>325298.75999999995</v>
      </c>
    </row>
    <row r="161" spans="1:4" x14ac:dyDescent="0.25">
      <c r="A161" s="23" t="s">
        <v>133</v>
      </c>
      <c r="B161" s="25">
        <v>322539.31999999995</v>
      </c>
      <c r="C161">
        <v>2759.4399999999996</v>
      </c>
      <c r="D161" s="25">
        <v>325298.75999999995</v>
      </c>
    </row>
    <row r="162" spans="1:4" x14ac:dyDescent="0.25">
      <c r="A162" s="24" t="s">
        <v>149</v>
      </c>
      <c r="B162" s="25">
        <v>285355.46999999997</v>
      </c>
      <c r="C162">
        <v>2664.22</v>
      </c>
      <c r="D162" s="25">
        <v>288019.68999999994</v>
      </c>
    </row>
    <row r="163" spans="1:4" x14ac:dyDescent="0.25">
      <c r="A163" s="24" t="s">
        <v>150</v>
      </c>
      <c r="B163" s="25">
        <v>37183.85</v>
      </c>
      <c r="C163">
        <v>95.22</v>
      </c>
      <c r="D163" s="25">
        <v>37279.07</v>
      </c>
    </row>
    <row r="164" spans="1:4" x14ac:dyDescent="0.25">
      <c r="A164" s="22" t="s">
        <v>28</v>
      </c>
      <c r="B164" s="25">
        <v>7070362.5700000003</v>
      </c>
      <c r="C164">
        <v>61485.97</v>
      </c>
      <c r="D164" s="25">
        <v>7131848.540000001</v>
      </c>
    </row>
    <row r="165" spans="1:4" x14ac:dyDescent="0.25">
      <c r="A165" s="23" t="s">
        <v>27</v>
      </c>
      <c r="B165" s="25">
        <v>17321.18</v>
      </c>
      <c r="C165">
        <v>213.31</v>
      </c>
      <c r="D165" s="25">
        <v>17534.490000000002</v>
      </c>
    </row>
    <row r="166" spans="1:4" x14ac:dyDescent="0.25">
      <c r="A166" s="24" t="s">
        <v>149</v>
      </c>
      <c r="B166" s="25">
        <v>15385.63</v>
      </c>
      <c r="C166">
        <v>138.87</v>
      </c>
      <c r="D166" s="25">
        <v>15524.5</v>
      </c>
    </row>
    <row r="167" spans="1:4" x14ac:dyDescent="0.25">
      <c r="A167" s="24" t="s">
        <v>150</v>
      </c>
      <c r="B167" s="25">
        <v>1935.55</v>
      </c>
      <c r="C167">
        <v>74.44</v>
      </c>
      <c r="D167" s="25">
        <v>2009.99</v>
      </c>
    </row>
    <row r="168" spans="1:4" x14ac:dyDescent="0.25">
      <c r="A168" s="23" t="s">
        <v>40</v>
      </c>
      <c r="B168" s="25">
        <v>65527.4</v>
      </c>
      <c r="C168">
        <v>552.02</v>
      </c>
      <c r="D168" s="25">
        <v>66079.42</v>
      </c>
    </row>
    <row r="169" spans="1:4" x14ac:dyDescent="0.25">
      <c r="A169" s="24" t="s">
        <v>149</v>
      </c>
      <c r="B169" s="25">
        <v>57973.21</v>
      </c>
      <c r="C169">
        <v>492.06</v>
      </c>
      <c r="D169" s="25">
        <v>58465.27</v>
      </c>
    </row>
    <row r="170" spans="1:4" x14ac:dyDescent="0.25">
      <c r="A170" s="24" t="s">
        <v>150</v>
      </c>
      <c r="B170" s="25">
        <v>7554.19</v>
      </c>
      <c r="C170">
        <v>59.96</v>
      </c>
      <c r="D170" s="25">
        <v>7614.15</v>
      </c>
    </row>
    <row r="171" spans="1:4" x14ac:dyDescent="0.25">
      <c r="A171" s="23" t="s">
        <v>41</v>
      </c>
      <c r="B171" s="25">
        <v>244661.89</v>
      </c>
      <c r="C171">
        <v>2151.66</v>
      </c>
      <c r="D171" s="25">
        <v>246813.55000000002</v>
      </c>
    </row>
    <row r="172" spans="1:4" x14ac:dyDescent="0.25">
      <c r="A172" s="24" t="s">
        <v>149</v>
      </c>
      <c r="B172" s="25">
        <v>216455.64</v>
      </c>
      <c r="C172">
        <v>2076.4499999999998</v>
      </c>
      <c r="D172" s="25">
        <v>218532.09000000003</v>
      </c>
    </row>
    <row r="173" spans="1:4" x14ac:dyDescent="0.25">
      <c r="A173" s="24" t="s">
        <v>150</v>
      </c>
      <c r="B173" s="25">
        <v>28206.25</v>
      </c>
      <c r="C173">
        <v>75.209999999999994</v>
      </c>
      <c r="D173" s="25">
        <v>28281.46</v>
      </c>
    </row>
    <row r="174" spans="1:4" x14ac:dyDescent="0.25">
      <c r="A174" s="23" t="s">
        <v>42</v>
      </c>
      <c r="B174" s="25">
        <v>184.67</v>
      </c>
      <c r="C174">
        <v>0</v>
      </c>
      <c r="D174" s="25">
        <v>184.67</v>
      </c>
    </row>
    <row r="175" spans="1:4" x14ac:dyDescent="0.25">
      <c r="A175" s="24" t="s">
        <v>149</v>
      </c>
      <c r="B175" s="25">
        <v>184.67</v>
      </c>
      <c r="C175">
        <v>0</v>
      </c>
      <c r="D175" s="25">
        <v>184.67</v>
      </c>
    </row>
    <row r="176" spans="1:4" x14ac:dyDescent="0.25">
      <c r="A176" s="24" t="s">
        <v>150</v>
      </c>
      <c r="B176" s="25">
        <v>0</v>
      </c>
      <c r="C176">
        <v>0</v>
      </c>
      <c r="D176" s="25">
        <v>0</v>
      </c>
    </row>
    <row r="177" spans="1:4" x14ac:dyDescent="0.25">
      <c r="A177" s="23" t="s">
        <v>47</v>
      </c>
      <c r="B177" s="25">
        <v>7324.56</v>
      </c>
      <c r="C177">
        <v>46.53</v>
      </c>
      <c r="D177" s="25">
        <v>7371.09</v>
      </c>
    </row>
    <row r="178" spans="1:4" x14ac:dyDescent="0.25">
      <c r="A178" s="24" t="s">
        <v>149</v>
      </c>
      <c r="B178" s="25">
        <v>6513.88</v>
      </c>
      <c r="C178">
        <v>46.53</v>
      </c>
      <c r="D178" s="25">
        <v>6560.41</v>
      </c>
    </row>
    <row r="179" spans="1:4" x14ac:dyDescent="0.25">
      <c r="A179" s="24" t="s">
        <v>150</v>
      </c>
      <c r="B179" s="25">
        <v>810.68</v>
      </c>
      <c r="C179">
        <v>0</v>
      </c>
      <c r="D179" s="25">
        <v>810.68</v>
      </c>
    </row>
    <row r="180" spans="1:4" x14ac:dyDescent="0.25">
      <c r="A180" s="23" t="s">
        <v>55</v>
      </c>
      <c r="B180" s="25">
        <v>485445.55</v>
      </c>
      <c r="C180">
        <v>4214.17</v>
      </c>
      <c r="D180" s="25">
        <v>489659.72</v>
      </c>
    </row>
    <row r="181" spans="1:4" x14ac:dyDescent="0.25">
      <c r="A181" s="24" t="s">
        <v>149</v>
      </c>
      <c r="B181" s="25">
        <v>429465.24</v>
      </c>
      <c r="C181">
        <v>4066.86</v>
      </c>
      <c r="D181" s="25">
        <v>433532.1</v>
      </c>
    </row>
    <row r="182" spans="1:4" x14ac:dyDescent="0.25">
      <c r="A182" s="24" t="s">
        <v>150</v>
      </c>
      <c r="B182" s="25">
        <v>55980.31</v>
      </c>
      <c r="C182">
        <v>147.31</v>
      </c>
      <c r="D182" s="25">
        <v>56127.619999999995</v>
      </c>
    </row>
    <row r="183" spans="1:4" x14ac:dyDescent="0.25">
      <c r="A183" s="23" t="s">
        <v>58</v>
      </c>
      <c r="B183" s="25">
        <v>12781.18</v>
      </c>
      <c r="C183">
        <v>148.68</v>
      </c>
      <c r="D183" s="25">
        <v>12929.86</v>
      </c>
    </row>
    <row r="184" spans="1:4" x14ac:dyDescent="0.25">
      <c r="A184" s="24" t="s">
        <v>149</v>
      </c>
      <c r="B184" s="25">
        <v>11307.73</v>
      </c>
      <c r="C184">
        <v>78.52</v>
      </c>
      <c r="D184" s="25">
        <v>11386.25</v>
      </c>
    </row>
    <row r="185" spans="1:4" x14ac:dyDescent="0.25">
      <c r="A185" s="24" t="s">
        <v>150</v>
      </c>
      <c r="B185" s="25">
        <v>1473.45</v>
      </c>
      <c r="C185">
        <v>70.16</v>
      </c>
      <c r="D185" s="25">
        <v>1543.6100000000001</v>
      </c>
    </row>
    <row r="186" spans="1:4" x14ac:dyDescent="0.25">
      <c r="A186" s="23" t="s">
        <v>64</v>
      </c>
      <c r="B186" s="25">
        <v>111.52</v>
      </c>
      <c r="C186">
        <v>0</v>
      </c>
      <c r="D186" s="25">
        <v>111.52</v>
      </c>
    </row>
    <row r="187" spans="1:4" x14ac:dyDescent="0.25">
      <c r="A187" s="24" t="s">
        <v>149</v>
      </c>
      <c r="B187" s="25">
        <v>111.52</v>
      </c>
      <c r="C187">
        <v>0</v>
      </c>
      <c r="D187" s="25">
        <v>111.52</v>
      </c>
    </row>
    <row r="188" spans="1:4" x14ac:dyDescent="0.25">
      <c r="A188" s="24" t="s">
        <v>150</v>
      </c>
      <c r="B188" s="25">
        <v>0</v>
      </c>
      <c r="C188">
        <v>0</v>
      </c>
      <c r="D188" s="25">
        <v>0</v>
      </c>
    </row>
    <row r="189" spans="1:4" x14ac:dyDescent="0.25">
      <c r="A189" s="23" t="s">
        <v>71</v>
      </c>
      <c r="B189" s="25">
        <v>0</v>
      </c>
      <c r="C189">
        <v>0</v>
      </c>
      <c r="D189" s="25">
        <v>0</v>
      </c>
    </row>
    <row r="190" spans="1:4" x14ac:dyDescent="0.25">
      <c r="A190" s="24" t="s">
        <v>149</v>
      </c>
      <c r="B190" s="25">
        <v>0</v>
      </c>
      <c r="C190">
        <v>0</v>
      </c>
      <c r="D190" s="25">
        <v>0</v>
      </c>
    </row>
    <row r="191" spans="1:4" x14ac:dyDescent="0.25">
      <c r="A191" s="24" t="s">
        <v>150</v>
      </c>
      <c r="B191" s="25">
        <v>0</v>
      </c>
      <c r="C191">
        <v>0</v>
      </c>
      <c r="D191" s="25">
        <v>0</v>
      </c>
    </row>
    <row r="192" spans="1:4" x14ac:dyDescent="0.25">
      <c r="A192" s="23" t="s">
        <v>84</v>
      </c>
      <c r="B192" s="25">
        <v>16502.580000000002</v>
      </c>
      <c r="C192">
        <v>138.21</v>
      </c>
      <c r="D192" s="25">
        <v>16640.79</v>
      </c>
    </row>
    <row r="193" spans="1:4" x14ac:dyDescent="0.25">
      <c r="A193" s="24" t="s">
        <v>149</v>
      </c>
      <c r="B193" s="25">
        <v>14650.19</v>
      </c>
      <c r="C193">
        <v>138.21</v>
      </c>
      <c r="D193" s="25">
        <v>14788.4</v>
      </c>
    </row>
    <row r="194" spans="1:4" x14ac:dyDescent="0.25">
      <c r="A194" s="24" t="s">
        <v>150</v>
      </c>
      <c r="B194" s="25">
        <v>1852.39</v>
      </c>
      <c r="C194">
        <v>0</v>
      </c>
      <c r="D194" s="25">
        <v>1852.39</v>
      </c>
    </row>
    <row r="195" spans="1:4" x14ac:dyDescent="0.25">
      <c r="A195" s="23" t="s">
        <v>88</v>
      </c>
      <c r="B195" s="25">
        <v>9766.61</v>
      </c>
      <c r="C195">
        <v>94.98</v>
      </c>
      <c r="D195" s="25">
        <v>9861.59</v>
      </c>
    </row>
    <row r="196" spans="1:4" x14ac:dyDescent="0.25">
      <c r="A196" s="24" t="s">
        <v>149</v>
      </c>
      <c r="B196" s="25">
        <v>8642.25</v>
      </c>
      <c r="C196">
        <v>94.98</v>
      </c>
      <c r="D196" s="25">
        <v>8737.23</v>
      </c>
    </row>
    <row r="197" spans="1:4" x14ac:dyDescent="0.25">
      <c r="A197" s="24" t="s">
        <v>150</v>
      </c>
      <c r="B197" s="25">
        <v>1124.3599999999999</v>
      </c>
      <c r="C197">
        <v>0</v>
      </c>
      <c r="D197" s="25">
        <v>1124.3599999999999</v>
      </c>
    </row>
    <row r="198" spans="1:4" x14ac:dyDescent="0.25">
      <c r="A198" s="23" t="s">
        <v>92</v>
      </c>
      <c r="B198" s="25">
        <v>143017.78</v>
      </c>
      <c r="C198">
        <v>1267.27</v>
      </c>
      <c r="D198" s="25">
        <v>144285.04999999999</v>
      </c>
    </row>
    <row r="199" spans="1:4" x14ac:dyDescent="0.25">
      <c r="A199" s="24" t="s">
        <v>149</v>
      </c>
      <c r="B199" s="25">
        <v>126559.17</v>
      </c>
      <c r="C199">
        <v>1211.29</v>
      </c>
      <c r="D199" s="25">
        <v>127770.45999999999</v>
      </c>
    </row>
    <row r="200" spans="1:4" x14ac:dyDescent="0.25">
      <c r="A200" s="24" t="s">
        <v>150</v>
      </c>
      <c r="B200" s="25">
        <v>16458.61</v>
      </c>
      <c r="C200">
        <v>55.98</v>
      </c>
      <c r="D200" s="25">
        <v>16514.59</v>
      </c>
    </row>
    <row r="201" spans="1:4" x14ac:dyDescent="0.25">
      <c r="A201" s="23" t="s">
        <v>95</v>
      </c>
      <c r="B201" s="25">
        <v>489431.16</v>
      </c>
      <c r="C201">
        <v>4329.49</v>
      </c>
      <c r="D201" s="25">
        <v>493760.64999999997</v>
      </c>
    </row>
    <row r="202" spans="1:4" x14ac:dyDescent="0.25">
      <c r="A202" s="24" t="s">
        <v>149</v>
      </c>
      <c r="B202" s="25">
        <v>432996.87</v>
      </c>
      <c r="C202">
        <v>4047.66</v>
      </c>
      <c r="D202" s="25">
        <v>437044.52999999997</v>
      </c>
    </row>
    <row r="203" spans="1:4" x14ac:dyDescent="0.25">
      <c r="A203" s="24" t="s">
        <v>150</v>
      </c>
      <c r="B203" s="25">
        <v>56434.29</v>
      </c>
      <c r="C203">
        <v>281.83</v>
      </c>
      <c r="D203" s="25">
        <v>56716.12</v>
      </c>
    </row>
    <row r="204" spans="1:4" x14ac:dyDescent="0.25">
      <c r="A204" s="23" t="s">
        <v>98</v>
      </c>
      <c r="B204" s="25">
        <v>53127.14</v>
      </c>
      <c r="C204">
        <v>413.62</v>
      </c>
      <c r="D204" s="25">
        <v>53540.760000000009</v>
      </c>
    </row>
    <row r="205" spans="1:4" x14ac:dyDescent="0.25">
      <c r="A205" s="24" t="s">
        <v>149</v>
      </c>
      <c r="B205" s="25">
        <v>46999.98</v>
      </c>
      <c r="C205">
        <v>413.62</v>
      </c>
      <c r="D205" s="25">
        <v>47413.600000000006</v>
      </c>
    </row>
    <row r="206" spans="1:4" x14ac:dyDescent="0.25">
      <c r="A206" s="24" t="s">
        <v>150</v>
      </c>
      <c r="B206" s="25">
        <v>6127.16</v>
      </c>
      <c r="C206">
        <v>0</v>
      </c>
      <c r="D206" s="25">
        <v>6127.16</v>
      </c>
    </row>
    <row r="207" spans="1:4" x14ac:dyDescent="0.25">
      <c r="A207" s="23" t="s">
        <v>100</v>
      </c>
      <c r="B207" s="25">
        <v>124583.12000000001</v>
      </c>
      <c r="C207">
        <v>1079.8600000000001</v>
      </c>
      <c r="D207" s="25">
        <v>125662.98000000001</v>
      </c>
    </row>
    <row r="208" spans="1:4" x14ac:dyDescent="0.25">
      <c r="A208" s="24" t="s">
        <v>149</v>
      </c>
      <c r="B208" s="25">
        <v>110220.82</v>
      </c>
      <c r="C208">
        <v>1000.95</v>
      </c>
      <c r="D208" s="25">
        <v>111221.77</v>
      </c>
    </row>
    <row r="209" spans="1:4" x14ac:dyDescent="0.25">
      <c r="A209" s="24" t="s">
        <v>150</v>
      </c>
      <c r="B209" s="25">
        <v>14362.3</v>
      </c>
      <c r="C209">
        <v>78.91</v>
      </c>
      <c r="D209" s="25">
        <v>14441.21</v>
      </c>
    </row>
    <row r="210" spans="1:4" x14ac:dyDescent="0.25">
      <c r="A210" s="23" t="s">
        <v>105</v>
      </c>
      <c r="B210" s="25">
        <v>150449.88</v>
      </c>
      <c r="C210">
        <v>1381.68</v>
      </c>
      <c r="D210" s="25">
        <v>151831.56</v>
      </c>
    </row>
    <row r="211" spans="1:4" x14ac:dyDescent="0.25">
      <c r="A211" s="24" t="s">
        <v>149</v>
      </c>
      <c r="B211" s="25">
        <v>133155.26</v>
      </c>
      <c r="C211">
        <v>1311.38</v>
      </c>
      <c r="D211" s="25">
        <v>134466.64000000001</v>
      </c>
    </row>
    <row r="212" spans="1:4" x14ac:dyDescent="0.25">
      <c r="A212" s="24" t="s">
        <v>150</v>
      </c>
      <c r="B212" s="25">
        <v>17294.62</v>
      </c>
      <c r="C212">
        <v>70.3</v>
      </c>
      <c r="D212" s="25">
        <v>17364.919999999998</v>
      </c>
    </row>
    <row r="213" spans="1:4" x14ac:dyDescent="0.25">
      <c r="A213" s="23" t="s">
        <v>106</v>
      </c>
      <c r="B213" s="25">
        <v>314418.04000000004</v>
      </c>
      <c r="C213">
        <v>2733.77</v>
      </c>
      <c r="D213" s="25">
        <v>317151.81</v>
      </c>
    </row>
    <row r="214" spans="1:4" x14ac:dyDescent="0.25">
      <c r="A214" s="24" t="s">
        <v>149</v>
      </c>
      <c r="B214" s="25">
        <v>278166.46000000002</v>
      </c>
      <c r="C214">
        <v>2619.6</v>
      </c>
      <c r="D214" s="25">
        <v>280786.06</v>
      </c>
    </row>
    <row r="215" spans="1:4" x14ac:dyDescent="0.25">
      <c r="A215" s="24" t="s">
        <v>150</v>
      </c>
      <c r="B215" s="25">
        <v>36251.58</v>
      </c>
      <c r="C215">
        <v>114.17</v>
      </c>
      <c r="D215" s="25">
        <v>36365.75</v>
      </c>
    </row>
    <row r="216" spans="1:4" x14ac:dyDescent="0.25">
      <c r="A216" s="23" t="s">
        <v>110</v>
      </c>
      <c r="B216" s="25">
        <v>39336.29</v>
      </c>
      <c r="C216">
        <v>339.72</v>
      </c>
      <c r="D216" s="25">
        <v>39676.01</v>
      </c>
    </row>
    <row r="217" spans="1:4" x14ac:dyDescent="0.25">
      <c r="A217" s="24" t="s">
        <v>149</v>
      </c>
      <c r="B217" s="25">
        <v>34830.94</v>
      </c>
      <c r="C217">
        <v>339.72</v>
      </c>
      <c r="D217" s="25">
        <v>35170.660000000003</v>
      </c>
    </row>
    <row r="218" spans="1:4" x14ac:dyDescent="0.25">
      <c r="A218" s="24" t="s">
        <v>150</v>
      </c>
      <c r="B218" s="25">
        <v>4505.3500000000004</v>
      </c>
      <c r="C218">
        <v>0</v>
      </c>
      <c r="D218" s="25">
        <v>4505.3500000000004</v>
      </c>
    </row>
    <row r="219" spans="1:4" x14ac:dyDescent="0.25">
      <c r="A219" s="23" t="s">
        <v>111</v>
      </c>
      <c r="B219" s="25">
        <v>1947380.21</v>
      </c>
      <c r="C219">
        <v>16968.34</v>
      </c>
      <c r="D219" s="25">
        <v>1964348.55</v>
      </c>
    </row>
    <row r="220" spans="1:4" x14ac:dyDescent="0.25">
      <c r="A220" s="24" t="s">
        <v>149</v>
      </c>
      <c r="B220" s="25">
        <v>1722785.38</v>
      </c>
      <c r="C220">
        <v>16201.59</v>
      </c>
      <c r="D220" s="25">
        <v>1738986.97</v>
      </c>
    </row>
    <row r="221" spans="1:4" x14ac:dyDescent="0.25">
      <c r="A221" s="24" t="s">
        <v>150</v>
      </c>
      <c r="B221" s="25">
        <v>224594.83</v>
      </c>
      <c r="C221">
        <v>766.75</v>
      </c>
      <c r="D221" s="25">
        <v>225361.58</v>
      </c>
    </row>
    <row r="222" spans="1:4" x14ac:dyDescent="0.25">
      <c r="A222" s="23" t="s">
        <v>112</v>
      </c>
      <c r="B222" s="25">
        <v>0</v>
      </c>
      <c r="C222">
        <v>0</v>
      </c>
      <c r="D222" s="25">
        <v>0</v>
      </c>
    </row>
    <row r="223" spans="1:4" x14ac:dyDescent="0.25">
      <c r="A223" s="24" t="s">
        <v>149</v>
      </c>
      <c r="B223" s="25">
        <v>0</v>
      </c>
      <c r="C223">
        <v>0</v>
      </c>
      <c r="D223" s="25">
        <v>0</v>
      </c>
    </row>
    <row r="224" spans="1:4" x14ac:dyDescent="0.25">
      <c r="A224" s="24" t="s">
        <v>150</v>
      </c>
      <c r="B224" s="25">
        <v>0</v>
      </c>
      <c r="C224">
        <v>0</v>
      </c>
      <c r="D224" s="25">
        <v>0</v>
      </c>
    </row>
    <row r="225" spans="1:4" x14ac:dyDescent="0.25">
      <c r="A225" s="23" t="s">
        <v>113</v>
      </c>
      <c r="B225" s="25">
        <v>73275.64</v>
      </c>
      <c r="C225">
        <v>564.78</v>
      </c>
      <c r="D225" s="25">
        <v>73840.42</v>
      </c>
    </row>
    <row r="226" spans="1:4" x14ac:dyDescent="0.25">
      <c r="A226" s="24" t="s">
        <v>149</v>
      </c>
      <c r="B226" s="25">
        <v>64841.06</v>
      </c>
      <c r="C226">
        <v>564.78</v>
      </c>
      <c r="D226" s="25">
        <v>65405.84</v>
      </c>
    </row>
    <row r="227" spans="1:4" x14ac:dyDescent="0.25">
      <c r="A227" s="24" t="s">
        <v>150</v>
      </c>
      <c r="B227" s="25">
        <v>8434.58</v>
      </c>
      <c r="C227">
        <v>0</v>
      </c>
      <c r="D227" s="25">
        <v>8434.58</v>
      </c>
    </row>
    <row r="228" spans="1:4" x14ac:dyDescent="0.25">
      <c r="A228" s="23" t="s">
        <v>114</v>
      </c>
      <c r="B228" s="25">
        <v>285341.95999999996</v>
      </c>
      <c r="C228">
        <v>2460.1499999999996</v>
      </c>
      <c r="D228" s="25">
        <v>287802.11</v>
      </c>
    </row>
    <row r="229" spans="1:4" x14ac:dyDescent="0.25">
      <c r="A229" s="24" t="s">
        <v>149</v>
      </c>
      <c r="B229" s="25">
        <v>252459.15</v>
      </c>
      <c r="C229">
        <v>2395.9299999999998</v>
      </c>
      <c r="D229" s="25">
        <v>254855.08</v>
      </c>
    </row>
    <row r="230" spans="1:4" x14ac:dyDescent="0.25">
      <c r="A230" s="24" t="s">
        <v>150</v>
      </c>
      <c r="B230" s="25">
        <v>32882.81</v>
      </c>
      <c r="C230">
        <v>64.22</v>
      </c>
      <c r="D230" s="25">
        <v>32947.03</v>
      </c>
    </row>
    <row r="231" spans="1:4" x14ac:dyDescent="0.25">
      <c r="A231" s="23" t="s">
        <v>115</v>
      </c>
      <c r="B231" s="25">
        <v>14781.02</v>
      </c>
      <c r="C231">
        <v>138.06</v>
      </c>
      <c r="D231" s="25">
        <v>14919.08</v>
      </c>
    </row>
    <row r="232" spans="1:4" x14ac:dyDescent="0.25">
      <c r="A232" s="24" t="s">
        <v>149</v>
      </c>
      <c r="B232" s="25">
        <v>13115.67</v>
      </c>
      <c r="C232">
        <v>138.06</v>
      </c>
      <c r="D232" s="25">
        <v>13253.73</v>
      </c>
    </row>
    <row r="233" spans="1:4" x14ac:dyDescent="0.25">
      <c r="A233" s="24" t="s">
        <v>150</v>
      </c>
      <c r="B233" s="25">
        <v>1665.35</v>
      </c>
      <c r="C233">
        <v>0</v>
      </c>
      <c r="D233" s="25">
        <v>1665.35</v>
      </c>
    </row>
    <row r="234" spans="1:4" x14ac:dyDescent="0.25">
      <c r="A234" s="23" t="s">
        <v>116</v>
      </c>
      <c r="B234" s="25">
        <v>53.28</v>
      </c>
      <c r="C234">
        <v>0</v>
      </c>
      <c r="D234" s="25">
        <v>53.28</v>
      </c>
    </row>
    <row r="235" spans="1:4" x14ac:dyDescent="0.25">
      <c r="A235" s="24" t="s">
        <v>149</v>
      </c>
      <c r="B235" s="25">
        <v>53.28</v>
      </c>
      <c r="C235">
        <v>0</v>
      </c>
      <c r="D235" s="25">
        <v>53.28</v>
      </c>
    </row>
    <row r="236" spans="1:4" x14ac:dyDescent="0.25">
      <c r="A236" s="24" t="s">
        <v>150</v>
      </c>
      <c r="B236" s="25">
        <v>0</v>
      </c>
      <c r="C236">
        <v>0</v>
      </c>
      <c r="D236" s="25">
        <v>0</v>
      </c>
    </row>
    <row r="237" spans="1:4" x14ac:dyDescent="0.25">
      <c r="A237" s="23" t="s">
        <v>117</v>
      </c>
      <c r="B237" s="25">
        <v>11796.77</v>
      </c>
      <c r="C237">
        <v>110.13</v>
      </c>
      <c r="D237" s="25">
        <v>11906.9</v>
      </c>
    </row>
    <row r="238" spans="1:4" x14ac:dyDescent="0.25">
      <c r="A238" s="24" t="s">
        <v>149</v>
      </c>
      <c r="B238" s="25">
        <v>10447.17</v>
      </c>
      <c r="C238">
        <v>110.13</v>
      </c>
      <c r="D238" s="25">
        <v>10557.3</v>
      </c>
    </row>
    <row r="239" spans="1:4" x14ac:dyDescent="0.25">
      <c r="A239" s="24" t="s">
        <v>150</v>
      </c>
      <c r="B239" s="25">
        <v>1349.6</v>
      </c>
      <c r="C239">
        <v>0</v>
      </c>
      <c r="D239" s="25">
        <v>1349.6</v>
      </c>
    </row>
    <row r="240" spans="1:4" x14ac:dyDescent="0.25">
      <c r="A240" s="23" t="s">
        <v>118</v>
      </c>
      <c r="B240" s="25">
        <v>47556.29</v>
      </c>
      <c r="C240">
        <v>450.72999999999996</v>
      </c>
      <c r="D240" s="25">
        <v>48007.020000000004</v>
      </c>
    </row>
    <row r="241" spans="1:4" x14ac:dyDescent="0.25">
      <c r="A241" s="24" t="s">
        <v>149</v>
      </c>
      <c r="B241" s="25">
        <v>42089.4</v>
      </c>
      <c r="C241">
        <v>382.4</v>
      </c>
      <c r="D241" s="25">
        <v>42471.8</v>
      </c>
    </row>
    <row r="242" spans="1:4" x14ac:dyDescent="0.25">
      <c r="A242" s="24" t="s">
        <v>150</v>
      </c>
      <c r="B242" s="25">
        <v>5466.89</v>
      </c>
      <c r="C242">
        <v>68.33</v>
      </c>
      <c r="D242" s="25">
        <v>5535.22</v>
      </c>
    </row>
    <row r="243" spans="1:4" x14ac:dyDescent="0.25">
      <c r="A243" s="23" t="s">
        <v>121</v>
      </c>
      <c r="B243" s="25">
        <v>261502.87</v>
      </c>
      <c r="C243">
        <v>2266.41</v>
      </c>
      <c r="D243" s="25">
        <v>263769.28000000003</v>
      </c>
    </row>
    <row r="244" spans="1:4" x14ac:dyDescent="0.25">
      <c r="A244" s="24" t="s">
        <v>149</v>
      </c>
      <c r="B244" s="25">
        <v>231407.23</v>
      </c>
      <c r="C244">
        <v>2183.96</v>
      </c>
      <c r="D244" s="25">
        <v>233591.19</v>
      </c>
    </row>
    <row r="245" spans="1:4" x14ac:dyDescent="0.25">
      <c r="A245" s="24" t="s">
        <v>150</v>
      </c>
      <c r="B245" s="25">
        <v>30095.64</v>
      </c>
      <c r="C245">
        <v>82.45</v>
      </c>
      <c r="D245" s="25">
        <v>30178.09</v>
      </c>
    </row>
    <row r="246" spans="1:4" x14ac:dyDescent="0.25">
      <c r="A246" s="23" t="s">
        <v>122</v>
      </c>
      <c r="B246" s="25">
        <v>251492.96</v>
      </c>
      <c r="C246">
        <v>2148.83</v>
      </c>
      <c r="D246" s="25">
        <v>253641.79</v>
      </c>
    </row>
    <row r="247" spans="1:4" x14ac:dyDescent="0.25">
      <c r="A247" s="24" t="s">
        <v>149</v>
      </c>
      <c r="B247" s="25">
        <v>222509.66</v>
      </c>
      <c r="C247">
        <v>2078.31</v>
      </c>
      <c r="D247" s="25">
        <v>224587.97</v>
      </c>
    </row>
    <row r="248" spans="1:4" x14ac:dyDescent="0.25">
      <c r="A248" s="24" t="s">
        <v>150</v>
      </c>
      <c r="B248" s="25">
        <v>28983.3</v>
      </c>
      <c r="C248">
        <v>70.52</v>
      </c>
      <c r="D248" s="25">
        <v>29053.82</v>
      </c>
    </row>
    <row r="249" spans="1:4" x14ac:dyDescent="0.25">
      <c r="A249" s="23" t="s">
        <v>127</v>
      </c>
      <c r="B249" s="25">
        <v>76.239999999999995</v>
      </c>
      <c r="C249">
        <v>0</v>
      </c>
      <c r="D249" s="25">
        <v>76.239999999999995</v>
      </c>
    </row>
    <row r="250" spans="1:4" x14ac:dyDescent="0.25">
      <c r="A250" s="24" t="s">
        <v>149</v>
      </c>
      <c r="B250" s="25">
        <v>76.239999999999995</v>
      </c>
      <c r="C250">
        <v>0</v>
      </c>
      <c r="D250" s="25">
        <v>76.239999999999995</v>
      </c>
    </row>
    <row r="251" spans="1:4" x14ac:dyDescent="0.25">
      <c r="A251" s="24" t="s">
        <v>150</v>
      </c>
      <c r="B251" s="25">
        <v>0</v>
      </c>
      <c r="C251">
        <v>0</v>
      </c>
      <c r="D251" s="25">
        <v>0</v>
      </c>
    </row>
    <row r="252" spans="1:4" x14ac:dyDescent="0.25">
      <c r="A252" s="23" t="s">
        <v>128</v>
      </c>
      <c r="B252" s="25">
        <v>244390.41</v>
      </c>
      <c r="C252">
        <v>2217.31</v>
      </c>
      <c r="D252" s="25">
        <v>246607.71999999997</v>
      </c>
    </row>
    <row r="253" spans="1:4" x14ac:dyDescent="0.25">
      <c r="A253" s="24" t="s">
        <v>149</v>
      </c>
      <c r="B253" s="25">
        <v>216238.78</v>
      </c>
      <c r="C253">
        <v>2014.8</v>
      </c>
      <c r="D253" s="25">
        <v>218253.58</v>
      </c>
    </row>
    <row r="254" spans="1:4" x14ac:dyDescent="0.25">
      <c r="A254" s="24" t="s">
        <v>150</v>
      </c>
      <c r="B254" s="25">
        <v>28151.63</v>
      </c>
      <c r="C254">
        <v>202.51</v>
      </c>
      <c r="D254" s="25">
        <v>28354.14</v>
      </c>
    </row>
    <row r="255" spans="1:4" x14ac:dyDescent="0.25">
      <c r="A255" s="23" t="s">
        <v>130</v>
      </c>
      <c r="B255" s="25">
        <v>85075.03</v>
      </c>
      <c r="C255">
        <v>724.91</v>
      </c>
      <c r="D255" s="25">
        <v>85799.94</v>
      </c>
    </row>
    <row r="256" spans="1:4" x14ac:dyDescent="0.25">
      <c r="A256" s="24" t="s">
        <v>149</v>
      </c>
      <c r="B256" s="25">
        <v>75292.039999999994</v>
      </c>
      <c r="C256">
        <v>724.91</v>
      </c>
      <c r="D256" s="25">
        <v>76016.95</v>
      </c>
    </row>
    <row r="257" spans="1:4" x14ac:dyDescent="0.25">
      <c r="A257" s="24" t="s">
        <v>150</v>
      </c>
      <c r="B257" s="25">
        <v>9782.99</v>
      </c>
      <c r="C257">
        <v>0</v>
      </c>
      <c r="D257" s="25">
        <v>9782.99</v>
      </c>
    </row>
    <row r="258" spans="1:4" x14ac:dyDescent="0.25">
      <c r="A258" s="23" t="s">
        <v>135</v>
      </c>
      <c r="B258" s="25">
        <v>71154.23000000001</v>
      </c>
      <c r="C258">
        <v>588.48</v>
      </c>
      <c r="D258" s="25">
        <v>71742.710000000006</v>
      </c>
    </row>
    <row r="259" spans="1:4" x14ac:dyDescent="0.25">
      <c r="A259" s="24" t="s">
        <v>149</v>
      </c>
      <c r="B259" s="25">
        <v>62992.66</v>
      </c>
      <c r="C259">
        <v>588.48</v>
      </c>
      <c r="D259" s="25">
        <v>63581.140000000007</v>
      </c>
    </row>
    <row r="260" spans="1:4" x14ac:dyDescent="0.25">
      <c r="A260" s="24" t="s">
        <v>150</v>
      </c>
      <c r="B260" s="25">
        <v>8161.57</v>
      </c>
      <c r="C260">
        <v>0</v>
      </c>
      <c r="D260" s="25">
        <v>8161.57</v>
      </c>
    </row>
    <row r="261" spans="1:4" x14ac:dyDescent="0.25">
      <c r="A261" s="23" t="s">
        <v>138</v>
      </c>
      <c r="B261" s="25">
        <v>29595.52</v>
      </c>
      <c r="C261">
        <v>285.23</v>
      </c>
      <c r="D261" s="25">
        <v>29880.75</v>
      </c>
    </row>
    <row r="262" spans="1:4" x14ac:dyDescent="0.25">
      <c r="A262" s="24" t="s">
        <v>149</v>
      </c>
      <c r="B262" s="25">
        <v>26189.64</v>
      </c>
      <c r="C262">
        <v>285.23</v>
      </c>
      <c r="D262" s="25">
        <v>26474.87</v>
      </c>
    </row>
    <row r="263" spans="1:4" x14ac:dyDescent="0.25">
      <c r="A263" s="24" t="s">
        <v>150</v>
      </c>
      <c r="B263" s="25">
        <v>3405.88</v>
      </c>
      <c r="C263">
        <v>0</v>
      </c>
      <c r="D263" s="25">
        <v>3405.88</v>
      </c>
    </row>
    <row r="264" spans="1:4" x14ac:dyDescent="0.25">
      <c r="A264" s="23" t="s">
        <v>140</v>
      </c>
      <c r="B264" s="25">
        <v>1524622.4200000002</v>
      </c>
      <c r="C264">
        <v>13089.82</v>
      </c>
      <c r="D264" s="25">
        <v>1537712.24</v>
      </c>
    </row>
    <row r="265" spans="1:4" x14ac:dyDescent="0.25">
      <c r="A265" s="24" t="s">
        <v>149</v>
      </c>
      <c r="B265" s="25">
        <v>1348821.85</v>
      </c>
      <c r="C265">
        <v>12617.88</v>
      </c>
      <c r="D265" s="25">
        <v>1361439.73</v>
      </c>
    </row>
    <row r="266" spans="1:4" x14ac:dyDescent="0.25">
      <c r="A266" s="24" t="s">
        <v>150</v>
      </c>
      <c r="B266" s="25">
        <v>175800.57</v>
      </c>
      <c r="C266">
        <v>471.94</v>
      </c>
      <c r="D266" s="25">
        <v>176272.51</v>
      </c>
    </row>
    <row r="267" spans="1:4" x14ac:dyDescent="0.25">
      <c r="A267" s="23" t="s">
        <v>141</v>
      </c>
      <c r="B267" s="25">
        <v>48277.17</v>
      </c>
      <c r="C267">
        <v>367.82</v>
      </c>
      <c r="D267" s="25">
        <v>48644.99</v>
      </c>
    </row>
    <row r="268" spans="1:4" x14ac:dyDescent="0.25">
      <c r="A268" s="24" t="s">
        <v>149</v>
      </c>
      <c r="B268" s="25">
        <v>42724.71</v>
      </c>
      <c r="C268">
        <v>367.82</v>
      </c>
      <c r="D268" s="25">
        <v>43092.53</v>
      </c>
    </row>
    <row r="269" spans="1:4" x14ac:dyDescent="0.25">
      <c r="A269" s="24" t="s">
        <v>150</v>
      </c>
      <c r="B269" s="25">
        <v>5552.46</v>
      </c>
      <c r="C269">
        <v>0</v>
      </c>
      <c r="D269" s="25">
        <v>5552.46</v>
      </c>
    </row>
    <row r="270" spans="1:4" x14ac:dyDescent="0.25">
      <c r="A270" s="21" t="s">
        <v>13</v>
      </c>
      <c r="B270" s="25">
        <v>222926.27000000002</v>
      </c>
      <c r="C270">
        <v>755.43000000000018</v>
      </c>
      <c r="D270" s="25">
        <v>223681.7</v>
      </c>
    </row>
    <row r="271" spans="1:4" x14ac:dyDescent="0.25">
      <c r="A271" s="22" t="s">
        <v>67</v>
      </c>
      <c r="B271" s="25">
        <v>10879.98</v>
      </c>
      <c r="C271">
        <v>74.509999999999991</v>
      </c>
      <c r="D271" s="25">
        <v>10954.49</v>
      </c>
    </row>
    <row r="272" spans="1:4" x14ac:dyDescent="0.25">
      <c r="A272" s="23" t="s">
        <v>66</v>
      </c>
      <c r="B272" s="25">
        <v>10879.98</v>
      </c>
      <c r="C272">
        <v>74.509999999999991</v>
      </c>
      <c r="D272" s="25">
        <v>10954.49</v>
      </c>
    </row>
    <row r="273" spans="1:4" x14ac:dyDescent="0.25">
      <c r="A273" s="24" t="s">
        <v>150</v>
      </c>
      <c r="B273" s="25">
        <v>1442.79</v>
      </c>
      <c r="C273">
        <v>24.04</v>
      </c>
      <c r="D273" s="25">
        <v>1466.83</v>
      </c>
    </row>
    <row r="274" spans="1:4" x14ac:dyDescent="0.25">
      <c r="A274" s="24" t="s">
        <v>152</v>
      </c>
      <c r="B274" s="25">
        <v>9437.19</v>
      </c>
      <c r="C274">
        <v>50.47</v>
      </c>
      <c r="D274" s="25">
        <v>9487.66</v>
      </c>
    </row>
    <row r="275" spans="1:4" x14ac:dyDescent="0.25">
      <c r="A275" s="22" t="s">
        <v>12</v>
      </c>
      <c r="B275" s="25">
        <v>212046.29000000004</v>
      </c>
      <c r="C275">
        <v>680.92000000000019</v>
      </c>
      <c r="D275" s="25">
        <v>212727.21</v>
      </c>
    </row>
    <row r="276" spans="1:4" x14ac:dyDescent="0.25">
      <c r="A276" s="23" t="s">
        <v>11</v>
      </c>
      <c r="B276" s="25">
        <v>81632.06</v>
      </c>
      <c r="C276">
        <v>142.26</v>
      </c>
      <c r="D276" s="25">
        <v>81774.319999999992</v>
      </c>
    </row>
    <row r="277" spans="1:4" x14ac:dyDescent="0.25">
      <c r="A277" s="24" t="s">
        <v>150</v>
      </c>
      <c r="B277" s="25">
        <v>10919.28</v>
      </c>
      <c r="C277">
        <v>19.5</v>
      </c>
      <c r="D277" s="25">
        <v>10938.78</v>
      </c>
    </row>
    <row r="278" spans="1:4" x14ac:dyDescent="0.25">
      <c r="A278" s="24" t="s">
        <v>152</v>
      </c>
      <c r="B278" s="25">
        <v>70712.78</v>
      </c>
      <c r="C278">
        <v>122.76</v>
      </c>
      <c r="D278" s="25">
        <v>70835.539999999994</v>
      </c>
    </row>
    <row r="279" spans="1:4" x14ac:dyDescent="0.25">
      <c r="A279" s="23" t="s">
        <v>43</v>
      </c>
      <c r="B279" s="25">
        <v>7630.85</v>
      </c>
      <c r="C279">
        <v>45.59</v>
      </c>
      <c r="D279" s="25">
        <v>7676.4400000000005</v>
      </c>
    </row>
    <row r="280" spans="1:4" x14ac:dyDescent="0.25">
      <c r="A280" s="24" t="s">
        <v>150</v>
      </c>
      <c r="B280" s="25">
        <v>1020.89</v>
      </c>
      <c r="C280">
        <v>0</v>
      </c>
      <c r="D280" s="25">
        <v>1020.89</v>
      </c>
    </row>
    <row r="281" spans="1:4" x14ac:dyDescent="0.25">
      <c r="A281" s="24" t="s">
        <v>152</v>
      </c>
      <c r="B281" s="25">
        <v>6609.96</v>
      </c>
      <c r="C281">
        <v>45.59</v>
      </c>
      <c r="D281" s="25">
        <v>6655.55</v>
      </c>
    </row>
    <row r="282" spans="1:4" x14ac:dyDescent="0.25">
      <c r="A282" s="23" t="s">
        <v>44</v>
      </c>
      <c r="B282" s="25">
        <v>28544.81</v>
      </c>
      <c r="C282">
        <v>46.23</v>
      </c>
      <c r="D282" s="25">
        <v>28591.040000000001</v>
      </c>
    </row>
    <row r="283" spans="1:4" x14ac:dyDescent="0.25">
      <c r="A283" s="24" t="s">
        <v>150</v>
      </c>
      <c r="B283" s="25">
        <v>3810.97</v>
      </c>
      <c r="C283">
        <v>0</v>
      </c>
      <c r="D283" s="25">
        <v>3810.97</v>
      </c>
    </row>
    <row r="284" spans="1:4" x14ac:dyDescent="0.25">
      <c r="A284" s="24" t="s">
        <v>152</v>
      </c>
      <c r="B284" s="25">
        <v>24733.84</v>
      </c>
      <c r="C284">
        <v>46.23</v>
      </c>
      <c r="D284" s="25">
        <v>24780.07</v>
      </c>
    </row>
    <row r="285" spans="1:4" x14ac:dyDescent="0.25">
      <c r="A285" s="23" t="s">
        <v>48</v>
      </c>
      <c r="B285" s="25">
        <v>9997.11</v>
      </c>
      <c r="C285">
        <v>60.89</v>
      </c>
      <c r="D285" s="25">
        <v>10058</v>
      </c>
    </row>
    <row r="286" spans="1:4" x14ac:dyDescent="0.25">
      <c r="A286" s="24" t="s">
        <v>150</v>
      </c>
      <c r="B286" s="25">
        <v>1336.29</v>
      </c>
      <c r="C286">
        <v>19.649999999999999</v>
      </c>
      <c r="D286" s="25">
        <v>1355.94</v>
      </c>
    </row>
    <row r="287" spans="1:4" x14ac:dyDescent="0.25">
      <c r="A287" s="24" t="s">
        <v>152</v>
      </c>
      <c r="B287" s="25">
        <v>8660.82</v>
      </c>
      <c r="C287">
        <v>41.24</v>
      </c>
      <c r="D287" s="25">
        <v>8702.06</v>
      </c>
    </row>
    <row r="288" spans="1:4" x14ac:dyDescent="0.25">
      <c r="A288" s="23" t="s">
        <v>56</v>
      </c>
      <c r="B288" s="25">
        <v>3709.04</v>
      </c>
      <c r="C288">
        <v>0</v>
      </c>
      <c r="D288" s="25">
        <v>3709.04</v>
      </c>
    </row>
    <row r="289" spans="1:4" x14ac:dyDescent="0.25">
      <c r="A289" s="24" t="s">
        <v>150</v>
      </c>
      <c r="B289" s="25">
        <v>483.1</v>
      </c>
      <c r="C289">
        <v>0</v>
      </c>
      <c r="D289" s="25">
        <v>483.1</v>
      </c>
    </row>
    <row r="290" spans="1:4" x14ac:dyDescent="0.25">
      <c r="A290" s="24" t="s">
        <v>152</v>
      </c>
      <c r="B290" s="25">
        <v>3225.94</v>
      </c>
      <c r="C290">
        <v>0</v>
      </c>
      <c r="D290" s="25">
        <v>3225.94</v>
      </c>
    </row>
    <row r="291" spans="1:4" x14ac:dyDescent="0.25">
      <c r="A291" s="23" t="s">
        <v>65</v>
      </c>
      <c r="B291" s="25">
        <v>35065.15</v>
      </c>
      <c r="C291">
        <v>173.94</v>
      </c>
      <c r="D291" s="25">
        <v>35239.089999999997</v>
      </c>
    </row>
    <row r="292" spans="1:4" x14ac:dyDescent="0.25">
      <c r="A292" s="24" t="s">
        <v>150</v>
      </c>
      <c r="B292" s="25">
        <v>4696.32</v>
      </c>
      <c r="C292">
        <v>23.84</v>
      </c>
      <c r="D292" s="25">
        <v>4720.16</v>
      </c>
    </row>
    <row r="293" spans="1:4" x14ac:dyDescent="0.25">
      <c r="A293" s="24" t="s">
        <v>152</v>
      </c>
      <c r="B293" s="25">
        <v>30368.83</v>
      </c>
      <c r="C293">
        <v>150.1</v>
      </c>
      <c r="D293" s="25">
        <v>30518.93</v>
      </c>
    </row>
    <row r="294" spans="1:4" x14ac:dyDescent="0.25">
      <c r="A294" s="23" t="s">
        <v>86</v>
      </c>
      <c r="B294" s="25">
        <v>8843.4599999999991</v>
      </c>
      <c r="C294">
        <v>0</v>
      </c>
      <c r="D294" s="25">
        <v>8843.4599999999991</v>
      </c>
    </row>
    <row r="295" spans="1:4" x14ac:dyDescent="0.25">
      <c r="A295" s="24" t="s">
        <v>150</v>
      </c>
      <c r="B295" s="25">
        <v>1174.55</v>
      </c>
      <c r="C295">
        <v>0</v>
      </c>
      <c r="D295" s="25">
        <v>1174.55</v>
      </c>
    </row>
    <row r="296" spans="1:4" x14ac:dyDescent="0.25">
      <c r="A296" s="24" t="s">
        <v>152</v>
      </c>
      <c r="B296" s="25">
        <v>7668.91</v>
      </c>
      <c r="C296">
        <v>0</v>
      </c>
      <c r="D296" s="25">
        <v>7668.91</v>
      </c>
    </row>
    <row r="297" spans="1:4" x14ac:dyDescent="0.25">
      <c r="A297" s="23" t="s">
        <v>90</v>
      </c>
      <c r="B297" s="25">
        <v>6539.24</v>
      </c>
      <c r="C297">
        <v>45.71</v>
      </c>
      <c r="D297" s="25">
        <v>6584.95</v>
      </c>
    </row>
    <row r="298" spans="1:4" x14ac:dyDescent="0.25">
      <c r="A298" s="24" t="s">
        <v>150</v>
      </c>
      <c r="B298" s="25">
        <v>871.21</v>
      </c>
      <c r="C298">
        <v>0</v>
      </c>
      <c r="D298" s="25">
        <v>871.21</v>
      </c>
    </row>
    <row r="299" spans="1:4" x14ac:dyDescent="0.25">
      <c r="A299" s="24" t="s">
        <v>152</v>
      </c>
      <c r="B299" s="25">
        <v>5668.03</v>
      </c>
      <c r="C299">
        <v>45.71</v>
      </c>
      <c r="D299" s="25">
        <v>5713.74</v>
      </c>
    </row>
    <row r="300" spans="1:4" x14ac:dyDescent="0.25">
      <c r="A300" s="23" t="s">
        <v>91</v>
      </c>
      <c r="B300" s="25">
        <v>11941.61</v>
      </c>
      <c r="C300">
        <v>52.5</v>
      </c>
      <c r="D300" s="25">
        <v>11994.11</v>
      </c>
    </row>
    <row r="301" spans="1:4" x14ac:dyDescent="0.25">
      <c r="A301" s="24" t="s">
        <v>150</v>
      </c>
      <c r="B301" s="25">
        <v>1592.85</v>
      </c>
      <c r="C301">
        <v>16.940000000000001</v>
      </c>
      <c r="D301" s="25">
        <v>1609.79</v>
      </c>
    </row>
    <row r="302" spans="1:4" x14ac:dyDescent="0.25">
      <c r="A302" s="24" t="s">
        <v>152</v>
      </c>
      <c r="B302" s="25">
        <v>10348.76</v>
      </c>
      <c r="C302">
        <v>35.56</v>
      </c>
      <c r="D302" s="25">
        <v>10384.32</v>
      </c>
    </row>
    <row r="303" spans="1:4" x14ac:dyDescent="0.25">
      <c r="A303" s="23" t="s">
        <v>94</v>
      </c>
      <c r="B303" s="25">
        <v>16440.03</v>
      </c>
      <c r="C303">
        <v>64.13</v>
      </c>
      <c r="D303" s="25">
        <v>16504.16</v>
      </c>
    </row>
    <row r="304" spans="1:4" x14ac:dyDescent="0.25">
      <c r="A304" s="24" t="s">
        <v>150</v>
      </c>
      <c r="B304" s="25">
        <v>2193.7399999999998</v>
      </c>
      <c r="C304">
        <v>20.69</v>
      </c>
      <c r="D304" s="25">
        <v>2214.4299999999998</v>
      </c>
    </row>
    <row r="305" spans="1:4" x14ac:dyDescent="0.25">
      <c r="A305" s="24" t="s">
        <v>152</v>
      </c>
      <c r="B305" s="25">
        <v>14246.29</v>
      </c>
      <c r="C305">
        <v>43.44</v>
      </c>
      <c r="D305" s="25">
        <v>14289.730000000001</v>
      </c>
    </row>
    <row r="306" spans="1:4" x14ac:dyDescent="0.25">
      <c r="A306" s="23" t="s">
        <v>107</v>
      </c>
      <c r="B306" s="25">
        <v>1702.93</v>
      </c>
      <c r="C306">
        <v>49.67</v>
      </c>
      <c r="D306" s="25">
        <v>1752.6000000000001</v>
      </c>
    </row>
    <row r="307" spans="1:4" x14ac:dyDescent="0.25">
      <c r="A307" s="24" t="s">
        <v>150</v>
      </c>
      <c r="B307" s="25">
        <v>212.98</v>
      </c>
      <c r="C307">
        <v>0</v>
      </c>
      <c r="D307" s="25">
        <v>212.98</v>
      </c>
    </row>
    <row r="308" spans="1:4" x14ac:dyDescent="0.25">
      <c r="A308" s="24" t="s">
        <v>152</v>
      </c>
      <c r="B308" s="25">
        <v>1489.95</v>
      </c>
      <c r="C308">
        <v>49.67</v>
      </c>
      <c r="D308" s="25">
        <v>1539.6200000000001</v>
      </c>
    </row>
    <row r="309" spans="1:4" x14ac:dyDescent="0.25">
      <c r="A309" s="21" t="s">
        <v>20</v>
      </c>
      <c r="B309" s="25">
        <v>1379863.51</v>
      </c>
      <c r="C309">
        <v>5740.55</v>
      </c>
      <c r="D309" s="25">
        <v>1385604.0599999998</v>
      </c>
    </row>
    <row r="310" spans="1:4" x14ac:dyDescent="0.25">
      <c r="A310" s="22" t="s">
        <v>23</v>
      </c>
      <c r="B310" s="25">
        <v>138864.23000000001</v>
      </c>
      <c r="C310">
        <v>610.16999999999996</v>
      </c>
      <c r="D310" s="25">
        <v>139474.4</v>
      </c>
    </row>
    <row r="311" spans="1:4" x14ac:dyDescent="0.25">
      <c r="A311" s="23" t="s">
        <v>22</v>
      </c>
      <c r="B311" s="25">
        <v>138864.23000000001</v>
      </c>
      <c r="C311">
        <v>610.16999999999996</v>
      </c>
      <c r="D311" s="25">
        <v>139474.4</v>
      </c>
    </row>
    <row r="312" spans="1:4" x14ac:dyDescent="0.25">
      <c r="A312" s="24" t="s">
        <v>149</v>
      </c>
      <c r="B312" s="25">
        <v>76000.160000000003</v>
      </c>
      <c r="C312">
        <v>797.78</v>
      </c>
      <c r="D312" s="25">
        <v>76797.94</v>
      </c>
    </row>
    <row r="313" spans="1:4" x14ac:dyDescent="0.25">
      <c r="A313" s="24" t="s">
        <v>150</v>
      </c>
      <c r="B313" s="25">
        <v>9979.4699999999993</v>
      </c>
      <c r="C313">
        <v>16.05</v>
      </c>
      <c r="D313" s="25">
        <v>9995.5199999999986</v>
      </c>
    </row>
    <row r="314" spans="1:4" x14ac:dyDescent="0.25">
      <c r="A314" s="24" t="s">
        <v>152</v>
      </c>
      <c r="B314" s="25">
        <v>52884.6</v>
      </c>
      <c r="C314">
        <v>-203.66</v>
      </c>
      <c r="D314" s="25">
        <v>52680.939999999995</v>
      </c>
    </row>
    <row r="315" spans="1:4" x14ac:dyDescent="0.25">
      <c r="A315" s="23" t="s">
        <v>131</v>
      </c>
      <c r="B315" s="25">
        <v>0</v>
      </c>
      <c r="C315">
        <v>0</v>
      </c>
      <c r="D315" s="25">
        <v>0</v>
      </c>
    </row>
    <row r="316" spans="1:4" x14ac:dyDescent="0.25">
      <c r="A316" s="24" t="s">
        <v>149</v>
      </c>
      <c r="B316" s="25">
        <v>0</v>
      </c>
      <c r="C316">
        <v>0</v>
      </c>
      <c r="D316" s="25">
        <v>0</v>
      </c>
    </row>
    <row r="317" spans="1:4" x14ac:dyDescent="0.25">
      <c r="A317" s="24" t="s">
        <v>150</v>
      </c>
      <c r="B317" s="25">
        <v>0</v>
      </c>
      <c r="C317">
        <v>0</v>
      </c>
      <c r="D317" s="25">
        <v>0</v>
      </c>
    </row>
    <row r="318" spans="1:4" x14ac:dyDescent="0.25">
      <c r="A318" s="24" t="s">
        <v>152</v>
      </c>
      <c r="B318" s="25">
        <v>0</v>
      </c>
      <c r="C318">
        <v>0</v>
      </c>
      <c r="D318" s="25">
        <v>0</v>
      </c>
    </row>
    <row r="319" spans="1:4" x14ac:dyDescent="0.25">
      <c r="A319" s="22" t="s">
        <v>137</v>
      </c>
      <c r="B319" s="25">
        <v>507962.52</v>
      </c>
      <c r="C319">
        <v>2048.1799999999998</v>
      </c>
      <c r="D319" s="25">
        <v>510010.69999999995</v>
      </c>
    </row>
    <row r="320" spans="1:4" x14ac:dyDescent="0.25">
      <c r="A320" s="23" t="s">
        <v>136</v>
      </c>
      <c r="B320" s="25">
        <v>507962.52</v>
      </c>
      <c r="C320">
        <v>2048.1799999999998</v>
      </c>
      <c r="D320" s="25">
        <v>510010.69999999995</v>
      </c>
    </row>
    <row r="321" spans="1:4" x14ac:dyDescent="0.25">
      <c r="A321" s="24" t="s">
        <v>149</v>
      </c>
      <c r="B321" s="25">
        <v>277956.45</v>
      </c>
      <c r="C321">
        <v>2939.36</v>
      </c>
      <c r="D321" s="25">
        <v>280895.81</v>
      </c>
    </row>
    <row r="322" spans="1:4" x14ac:dyDescent="0.25">
      <c r="A322" s="24" t="s">
        <v>150</v>
      </c>
      <c r="B322" s="25">
        <v>36539.25</v>
      </c>
      <c r="C322">
        <v>89.74</v>
      </c>
      <c r="D322" s="25">
        <v>36628.99</v>
      </c>
    </row>
    <row r="323" spans="1:4" x14ac:dyDescent="0.25">
      <c r="A323" s="24" t="s">
        <v>152</v>
      </c>
      <c r="B323" s="25">
        <v>193466.82</v>
      </c>
      <c r="C323">
        <v>-980.92</v>
      </c>
      <c r="D323" s="25">
        <v>192485.9</v>
      </c>
    </row>
    <row r="324" spans="1:4" x14ac:dyDescent="0.25">
      <c r="A324" s="22" t="s">
        <v>19</v>
      </c>
      <c r="B324" s="25">
        <v>733036.76</v>
      </c>
      <c r="C324">
        <v>3082.2</v>
      </c>
      <c r="D324" s="25">
        <v>736118.96</v>
      </c>
    </row>
    <row r="325" spans="1:4" x14ac:dyDescent="0.25">
      <c r="A325" s="23" t="s">
        <v>18</v>
      </c>
      <c r="B325" s="25">
        <v>678665.6</v>
      </c>
      <c r="C325">
        <v>2854.08</v>
      </c>
      <c r="D325" s="25">
        <v>681519.67999999993</v>
      </c>
    </row>
    <row r="326" spans="1:4" x14ac:dyDescent="0.25">
      <c r="A326" s="24" t="s">
        <v>149</v>
      </c>
      <c r="B326" s="25">
        <v>371360.56</v>
      </c>
      <c r="C326">
        <v>3919.05</v>
      </c>
      <c r="D326" s="25">
        <v>375279.61</v>
      </c>
    </row>
    <row r="327" spans="1:4" x14ac:dyDescent="0.25">
      <c r="A327" s="24" t="s">
        <v>150</v>
      </c>
      <c r="B327" s="25">
        <v>48823.49</v>
      </c>
      <c r="C327">
        <v>116.93</v>
      </c>
      <c r="D327" s="25">
        <v>48940.42</v>
      </c>
    </row>
    <row r="328" spans="1:4" x14ac:dyDescent="0.25">
      <c r="A328" s="24" t="s">
        <v>152</v>
      </c>
      <c r="B328" s="25">
        <v>258481.55</v>
      </c>
      <c r="C328">
        <v>-1181.9000000000001</v>
      </c>
      <c r="D328" s="25">
        <v>257299.65</v>
      </c>
    </row>
    <row r="329" spans="1:4" x14ac:dyDescent="0.25">
      <c r="A329" s="23" t="s">
        <v>93</v>
      </c>
      <c r="B329" s="25">
        <v>4434.71</v>
      </c>
      <c r="C329">
        <v>29.41</v>
      </c>
      <c r="D329" s="25">
        <v>4464.12</v>
      </c>
    </row>
    <row r="330" spans="1:4" x14ac:dyDescent="0.25">
      <c r="A330" s="24" t="s">
        <v>149</v>
      </c>
      <c r="B330" s="25">
        <v>2448.6799999999998</v>
      </c>
      <c r="C330">
        <v>29.41</v>
      </c>
      <c r="D330" s="25">
        <v>2478.0899999999997</v>
      </c>
    </row>
    <row r="331" spans="1:4" x14ac:dyDescent="0.25">
      <c r="A331" s="24" t="s">
        <v>150</v>
      </c>
      <c r="B331" s="25">
        <v>310.56</v>
      </c>
      <c r="C331">
        <v>0</v>
      </c>
      <c r="D331" s="25">
        <v>310.56</v>
      </c>
    </row>
    <row r="332" spans="1:4" x14ac:dyDescent="0.25">
      <c r="A332" s="24" t="s">
        <v>152</v>
      </c>
      <c r="B332" s="25">
        <v>1675.47</v>
      </c>
      <c r="C332">
        <v>0</v>
      </c>
      <c r="D332" s="25">
        <v>1675.47</v>
      </c>
    </row>
    <row r="333" spans="1:4" x14ac:dyDescent="0.25">
      <c r="A333" s="23" t="s">
        <v>120</v>
      </c>
      <c r="B333" s="25">
        <v>49936.45</v>
      </c>
      <c r="C333">
        <v>198.70999999999998</v>
      </c>
      <c r="D333" s="25">
        <v>50135.16</v>
      </c>
    </row>
    <row r="334" spans="1:4" x14ac:dyDescent="0.25">
      <c r="A334" s="24" t="s">
        <v>149</v>
      </c>
      <c r="B334" s="25">
        <v>27337.46</v>
      </c>
      <c r="C334">
        <v>275.69</v>
      </c>
      <c r="D334" s="25">
        <v>27613.149999999998</v>
      </c>
    </row>
    <row r="335" spans="1:4" x14ac:dyDescent="0.25">
      <c r="A335" s="24" t="s">
        <v>150</v>
      </c>
      <c r="B335" s="25">
        <v>3584.16</v>
      </c>
      <c r="C335">
        <v>0</v>
      </c>
      <c r="D335" s="25">
        <v>3584.16</v>
      </c>
    </row>
    <row r="336" spans="1:4" x14ac:dyDescent="0.25">
      <c r="A336" s="24" t="s">
        <v>152</v>
      </c>
      <c r="B336" s="25">
        <v>19014.830000000002</v>
      </c>
      <c r="C336">
        <v>-76.98</v>
      </c>
      <c r="D336" s="25">
        <v>18937.850000000002</v>
      </c>
    </row>
    <row r="337" spans="1:4" x14ac:dyDescent="0.25">
      <c r="A337" s="21" t="s">
        <v>16</v>
      </c>
      <c r="B337" s="25">
        <v>513546.33</v>
      </c>
      <c r="C337">
        <v>2632.98</v>
      </c>
      <c r="D337" s="25">
        <v>516179.30999999994</v>
      </c>
    </row>
    <row r="338" spans="1:4" x14ac:dyDescent="0.25">
      <c r="A338" s="22" t="s">
        <v>34</v>
      </c>
      <c r="B338" s="25">
        <v>85262.280000000013</v>
      </c>
      <c r="C338">
        <v>269.58000000000004</v>
      </c>
      <c r="D338" s="25">
        <v>85531.86</v>
      </c>
    </row>
    <row r="339" spans="1:4" x14ac:dyDescent="0.25">
      <c r="A339" s="23" t="s">
        <v>33</v>
      </c>
      <c r="B339" s="25">
        <v>41303.5</v>
      </c>
      <c r="C339">
        <v>138.91999999999999</v>
      </c>
      <c r="D339" s="25">
        <v>41442.42</v>
      </c>
    </row>
    <row r="340" spans="1:4" x14ac:dyDescent="0.25">
      <c r="A340" s="24" t="s">
        <v>149</v>
      </c>
      <c r="B340" s="25">
        <v>20873.86</v>
      </c>
      <c r="C340">
        <v>235.07</v>
      </c>
      <c r="D340" s="25">
        <v>21108.93</v>
      </c>
    </row>
    <row r="341" spans="1:4" x14ac:dyDescent="0.25">
      <c r="A341" s="24" t="s">
        <v>150</v>
      </c>
      <c r="B341" s="25">
        <v>4949.1899999999996</v>
      </c>
      <c r="C341">
        <v>0</v>
      </c>
      <c r="D341" s="25">
        <v>4949.1899999999996</v>
      </c>
    </row>
    <row r="342" spans="1:4" x14ac:dyDescent="0.25">
      <c r="A342" s="24" t="s">
        <v>152</v>
      </c>
      <c r="B342" s="25">
        <v>15480.45</v>
      </c>
      <c r="C342">
        <v>-96.15</v>
      </c>
      <c r="D342" s="25">
        <v>15384.300000000001</v>
      </c>
    </row>
    <row r="343" spans="1:4" x14ac:dyDescent="0.25">
      <c r="A343" s="23" t="s">
        <v>80</v>
      </c>
      <c r="B343" s="25">
        <v>2048.69</v>
      </c>
      <c r="C343">
        <v>19.13</v>
      </c>
      <c r="D343" s="25">
        <v>2067.8200000000002</v>
      </c>
    </row>
    <row r="344" spans="1:4" x14ac:dyDescent="0.25">
      <c r="A344" s="24" t="s">
        <v>149</v>
      </c>
      <c r="B344" s="25">
        <v>1052.05</v>
      </c>
      <c r="C344">
        <v>19.13</v>
      </c>
      <c r="D344" s="25">
        <v>1071.18</v>
      </c>
    </row>
    <row r="345" spans="1:4" x14ac:dyDescent="0.25">
      <c r="A345" s="24" t="s">
        <v>150</v>
      </c>
      <c r="B345" s="25">
        <v>214.22</v>
      </c>
      <c r="C345">
        <v>0</v>
      </c>
      <c r="D345" s="25">
        <v>214.22</v>
      </c>
    </row>
    <row r="346" spans="1:4" x14ac:dyDescent="0.25">
      <c r="A346" s="24" t="s">
        <v>152</v>
      </c>
      <c r="B346" s="25">
        <v>782.42</v>
      </c>
      <c r="C346">
        <v>0</v>
      </c>
      <c r="D346" s="25">
        <v>782.42</v>
      </c>
    </row>
    <row r="347" spans="1:4" x14ac:dyDescent="0.25">
      <c r="A347" s="23" t="s">
        <v>82</v>
      </c>
      <c r="B347" s="25">
        <v>41910.089999999997</v>
      </c>
      <c r="C347">
        <v>111.53</v>
      </c>
      <c r="D347" s="25">
        <v>42021.619999999995</v>
      </c>
    </row>
    <row r="348" spans="1:4" x14ac:dyDescent="0.25">
      <c r="A348" s="24" t="s">
        <v>149</v>
      </c>
      <c r="B348" s="25">
        <v>21170.55</v>
      </c>
      <c r="C348">
        <v>204.44</v>
      </c>
      <c r="D348" s="25">
        <v>21374.989999999998</v>
      </c>
    </row>
    <row r="349" spans="1:4" x14ac:dyDescent="0.25">
      <c r="A349" s="24" t="s">
        <v>150</v>
      </c>
      <c r="B349" s="25">
        <v>5036.96</v>
      </c>
      <c r="C349">
        <v>0</v>
      </c>
      <c r="D349" s="25">
        <v>5036.96</v>
      </c>
    </row>
    <row r="350" spans="1:4" x14ac:dyDescent="0.25">
      <c r="A350" s="24" t="s">
        <v>152</v>
      </c>
      <c r="B350" s="25">
        <v>15702.58</v>
      </c>
      <c r="C350">
        <v>-92.91</v>
      </c>
      <c r="D350" s="25">
        <v>15609.67</v>
      </c>
    </row>
    <row r="351" spans="1:4" x14ac:dyDescent="0.25">
      <c r="A351" s="22" t="s">
        <v>39</v>
      </c>
      <c r="B351" s="25">
        <v>265561.53000000003</v>
      </c>
      <c r="C351">
        <v>1433.6799999999998</v>
      </c>
      <c r="D351" s="25">
        <v>266995.21000000002</v>
      </c>
    </row>
    <row r="352" spans="1:4" x14ac:dyDescent="0.25">
      <c r="A352" s="23" t="s">
        <v>38</v>
      </c>
      <c r="B352" s="25">
        <v>26006.67</v>
      </c>
      <c r="C352">
        <v>92.51</v>
      </c>
      <c r="D352" s="25">
        <v>26099.18</v>
      </c>
    </row>
    <row r="353" spans="1:4" x14ac:dyDescent="0.25">
      <c r="A353" s="24" t="s">
        <v>149</v>
      </c>
      <c r="B353" s="25">
        <v>13171.6</v>
      </c>
      <c r="C353">
        <v>169.59</v>
      </c>
      <c r="D353" s="25">
        <v>13341.19</v>
      </c>
    </row>
    <row r="354" spans="1:4" x14ac:dyDescent="0.25">
      <c r="A354" s="24" t="s">
        <v>150</v>
      </c>
      <c r="B354" s="25">
        <v>3123.27</v>
      </c>
      <c r="C354">
        <v>0</v>
      </c>
      <c r="D354" s="25">
        <v>3123.27</v>
      </c>
    </row>
    <row r="355" spans="1:4" x14ac:dyDescent="0.25">
      <c r="A355" s="24" t="s">
        <v>152</v>
      </c>
      <c r="B355" s="25">
        <v>9711.7999999999993</v>
      </c>
      <c r="C355">
        <v>-77.08</v>
      </c>
      <c r="D355" s="25">
        <v>9634.7199999999993</v>
      </c>
    </row>
    <row r="356" spans="1:4" x14ac:dyDescent="0.25">
      <c r="A356" s="23" t="s">
        <v>59</v>
      </c>
      <c r="B356" s="25">
        <v>19691.949999999997</v>
      </c>
      <c r="C356">
        <v>88.08</v>
      </c>
      <c r="D356" s="25">
        <v>19780.03</v>
      </c>
    </row>
    <row r="357" spans="1:4" x14ac:dyDescent="0.25">
      <c r="A357" s="24" t="s">
        <v>149</v>
      </c>
      <c r="B357" s="25">
        <v>9972.7199999999993</v>
      </c>
      <c r="C357">
        <v>88.08</v>
      </c>
      <c r="D357" s="25">
        <v>10060.799999999999</v>
      </c>
    </row>
    <row r="358" spans="1:4" x14ac:dyDescent="0.25">
      <c r="A358" s="24" t="s">
        <v>150</v>
      </c>
      <c r="B358" s="25">
        <v>2367.91</v>
      </c>
      <c r="C358">
        <v>0</v>
      </c>
      <c r="D358" s="25">
        <v>2367.91</v>
      </c>
    </row>
    <row r="359" spans="1:4" x14ac:dyDescent="0.25">
      <c r="A359" s="24" t="s">
        <v>152</v>
      </c>
      <c r="B359" s="25">
        <v>7351.32</v>
      </c>
      <c r="C359">
        <v>0</v>
      </c>
      <c r="D359" s="25">
        <v>7351.32</v>
      </c>
    </row>
    <row r="360" spans="1:4" x14ac:dyDescent="0.25">
      <c r="A360" s="23" t="s">
        <v>76</v>
      </c>
      <c r="B360" s="25">
        <v>32208.19</v>
      </c>
      <c r="C360">
        <v>198.92</v>
      </c>
      <c r="D360" s="25">
        <v>32407.11</v>
      </c>
    </row>
    <row r="361" spans="1:4" x14ac:dyDescent="0.25">
      <c r="A361" s="24" t="s">
        <v>149</v>
      </c>
      <c r="B361" s="25">
        <v>16277.83</v>
      </c>
      <c r="C361">
        <v>198.92</v>
      </c>
      <c r="D361" s="25">
        <v>16476.75</v>
      </c>
    </row>
    <row r="362" spans="1:4" x14ac:dyDescent="0.25">
      <c r="A362" s="24" t="s">
        <v>150</v>
      </c>
      <c r="B362" s="25">
        <v>3861.31</v>
      </c>
      <c r="C362">
        <v>0</v>
      </c>
      <c r="D362" s="25">
        <v>3861.31</v>
      </c>
    </row>
    <row r="363" spans="1:4" x14ac:dyDescent="0.25">
      <c r="A363" s="24" t="s">
        <v>152</v>
      </c>
      <c r="B363" s="25">
        <v>12069.05</v>
      </c>
      <c r="C363">
        <v>0</v>
      </c>
      <c r="D363" s="25">
        <v>12069.05</v>
      </c>
    </row>
    <row r="364" spans="1:4" x14ac:dyDescent="0.25">
      <c r="A364" s="23" t="s">
        <v>81</v>
      </c>
      <c r="B364" s="25">
        <v>37606.119999999995</v>
      </c>
      <c r="C364">
        <v>205.64</v>
      </c>
      <c r="D364" s="25">
        <v>37811.759999999995</v>
      </c>
    </row>
    <row r="365" spans="1:4" x14ac:dyDescent="0.25">
      <c r="A365" s="24" t="s">
        <v>149</v>
      </c>
      <c r="B365" s="25">
        <v>19013.009999999998</v>
      </c>
      <c r="C365">
        <v>205.64</v>
      </c>
      <c r="D365" s="25">
        <v>19218.649999999998</v>
      </c>
    </row>
    <row r="366" spans="1:4" x14ac:dyDescent="0.25">
      <c r="A366" s="24" t="s">
        <v>150</v>
      </c>
      <c r="B366" s="25">
        <v>4522.41</v>
      </c>
      <c r="C366">
        <v>0</v>
      </c>
      <c r="D366" s="25">
        <v>4522.41</v>
      </c>
    </row>
    <row r="367" spans="1:4" x14ac:dyDescent="0.25">
      <c r="A367" s="24" t="s">
        <v>152</v>
      </c>
      <c r="B367" s="25">
        <v>14070.7</v>
      </c>
      <c r="C367">
        <v>0</v>
      </c>
      <c r="D367" s="25">
        <v>14070.7</v>
      </c>
    </row>
    <row r="368" spans="1:4" x14ac:dyDescent="0.25">
      <c r="A368" s="23" t="s">
        <v>83</v>
      </c>
      <c r="B368" s="25">
        <v>5034.3900000000003</v>
      </c>
      <c r="C368">
        <v>20.8</v>
      </c>
      <c r="D368" s="25">
        <v>5055.1900000000005</v>
      </c>
    </row>
    <row r="369" spans="1:4" x14ac:dyDescent="0.25">
      <c r="A369" s="24" t="s">
        <v>149</v>
      </c>
      <c r="B369" s="25">
        <v>2557.67</v>
      </c>
      <c r="C369">
        <v>20.8</v>
      </c>
      <c r="D369" s="25">
        <v>2578.4700000000003</v>
      </c>
    </row>
    <row r="370" spans="1:4" x14ac:dyDescent="0.25">
      <c r="A370" s="24" t="s">
        <v>150</v>
      </c>
      <c r="B370" s="25">
        <v>605.48</v>
      </c>
      <c r="C370">
        <v>0</v>
      </c>
      <c r="D370" s="25">
        <v>605.48</v>
      </c>
    </row>
    <row r="371" spans="1:4" x14ac:dyDescent="0.25">
      <c r="A371" s="24" t="s">
        <v>152</v>
      </c>
      <c r="B371" s="25">
        <v>1871.24</v>
      </c>
      <c r="C371">
        <v>0</v>
      </c>
      <c r="D371" s="25">
        <v>1871.24</v>
      </c>
    </row>
    <row r="372" spans="1:4" x14ac:dyDescent="0.25">
      <c r="A372" s="23" t="s">
        <v>85</v>
      </c>
      <c r="B372" s="25">
        <v>8031.84</v>
      </c>
      <c r="C372">
        <v>19.96</v>
      </c>
      <c r="D372" s="25">
        <v>8051.7999999999993</v>
      </c>
    </row>
    <row r="373" spans="1:4" x14ac:dyDescent="0.25">
      <c r="A373" s="24" t="s">
        <v>149</v>
      </c>
      <c r="B373" s="25">
        <v>4071.99</v>
      </c>
      <c r="C373">
        <v>19.96</v>
      </c>
      <c r="D373" s="25">
        <v>4091.95</v>
      </c>
    </row>
    <row r="374" spans="1:4" x14ac:dyDescent="0.25">
      <c r="A374" s="24" t="s">
        <v>150</v>
      </c>
      <c r="B374" s="25">
        <v>938.88</v>
      </c>
      <c r="C374">
        <v>0</v>
      </c>
      <c r="D374" s="25">
        <v>938.88</v>
      </c>
    </row>
    <row r="375" spans="1:4" x14ac:dyDescent="0.25">
      <c r="A375" s="24" t="s">
        <v>152</v>
      </c>
      <c r="B375" s="25">
        <v>3020.97</v>
      </c>
      <c r="C375">
        <v>0</v>
      </c>
      <c r="D375" s="25">
        <v>3020.97</v>
      </c>
    </row>
    <row r="376" spans="1:4" x14ac:dyDescent="0.25">
      <c r="A376" s="23" t="s">
        <v>89</v>
      </c>
      <c r="B376" s="25">
        <v>13108.61</v>
      </c>
      <c r="C376">
        <v>88.19</v>
      </c>
      <c r="D376" s="25">
        <v>13196.8</v>
      </c>
    </row>
    <row r="377" spans="1:4" x14ac:dyDescent="0.25">
      <c r="A377" s="24" t="s">
        <v>149</v>
      </c>
      <c r="B377" s="25">
        <v>6658.4</v>
      </c>
      <c r="C377">
        <v>88.19</v>
      </c>
      <c r="D377" s="25">
        <v>6746.5899999999992</v>
      </c>
    </row>
    <row r="378" spans="1:4" x14ac:dyDescent="0.25">
      <c r="A378" s="24" t="s">
        <v>150</v>
      </c>
      <c r="B378" s="25">
        <v>1580.26</v>
      </c>
      <c r="C378">
        <v>0</v>
      </c>
      <c r="D378" s="25">
        <v>1580.26</v>
      </c>
    </row>
    <row r="379" spans="1:4" x14ac:dyDescent="0.25">
      <c r="A379" s="24" t="s">
        <v>152</v>
      </c>
      <c r="B379" s="25">
        <v>4869.95</v>
      </c>
      <c r="C379">
        <v>0</v>
      </c>
      <c r="D379" s="25">
        <v>4869.95</v>
      </c>
    </row>
    <row r="380" spans="1:4" x14ac:dyDescent="0.25">
      <c r="A380" s="23" t="s">
        <v>119</v>
      </c>
      <c r="B380" s="25">
        <v>10928.09</v>
      </c>
      <c r="C380">
        <v>42.63</v>
      </c>
      <c r="D380" s="25">
        <v>10970.720000000001</v>
      </c>
    </row>
    <row r="381" spans="1:4" x14ac:dyDescent="0.25">
      <c r="A381" s="24" t="s">
        <v>149</v>
      </c>
      <c r="B381" s="25">
        <v>5541.57</v>
      </c>
      <c r="C381">
        <v>42.63</v>
      </c>
      <c r="D381" s="25">
        <v>5584.2</v>
      </c>
    </row>
    <row r="382" spans="1:4" x14ac:dyDescent="0.25">
      <c r="A382" s="24" t="s">
        <v>150</v>
      </c>
      <c r="B382" s="25">
        <v>1288.96</v>
      </c>
      <c r="C382">
        <v>0</v>
      </c>
      <c r="D382" s="25">
        <v>1288.96</v>
      </c>
    </row>
    <row r="383" spans="1:4" x14ac:dyDescent="0.25">
      <c r="A383" s="24" t="s">
        <v>152</v>
      </c>
      <c r="B383" s="25">
        <v>4097.5600000000004</v>
      </c>
      <c r="C383">
        <v>0</v>
      </c>
      <c r="D383" s="25">
        <v>4097.5600000000004</v>
      </c>
    </row>
    <row r="384" spans="1:4" x14ac:dyDescent="0.25">
      <c r="A384" s="23" t="s">
        <v>132</v>
      </c>
      <c r="B384" s="25">
        <v>4713.29</v>
      </c>
      <c r="C384">
        <v>-65.12</v>
      </c>
      <c r="D384" s="25">
        <v>4648.17</v>
      </c>
    </row>
    <row r="385" spans="1:4" x14ac:dyDescent="0.25">
      <c r="A385" s="24" t="s">
        <v>149</v>
      </c>
      <c r="B385" s="25">
        <v>2423.16</v>
      </c>
      <c r="C385">
        <v>21.07</v>
      </c>
      <c r="D385" s="25">
        <v>2444.23</v>
      </c>
    </row>
    <row r="386" spans="1:4" x14ac:dyDescent="0.25">
      <c r="A386" s="24" t="s">
        <v>150</v>
      </c>
      <c r="B386" s="25">
        <v>566.35</v>
      </c>
      <c r="C386">
        <v>0</v>
      </c>
      <c r="D386" s="25">
        <v>566.35</v>
      </c>
    </row>
    <row r="387" spans="1:4" x14ac:dyDescent="0.25">
      <c r="A387" s="24" t="s">
        <v>152</v>
      </c>
      <c r="B387" s="25">
        <v>1723.78</v>
      </c>
      <c r="C387">
        <v>-86.19</v>
      </c>
      <c r="D387" s="25">
        <v>1637.59</v>
      </c>
    </row>
    <row r="388" spans="1:4" x14ac:dyDescent="0.25">
      <c r="A388" s="23" t="s">
        <v>139</v>
      </c>
      <c r="B388" s="25">
        <v>108232.38</v>
      </c>
      <c r="C388">
        <v>742.06999999999994</v>
      </c>
      <c r="D388" s="25">
        <v>108974.44999999998</v>
      </c>
    </row>
    <row r="389" spans="1:4" x14ac:dyDescent="0.25">
      <c r="A389" s="24" t="s">
        <v>149</v>
      </c>
      <c r="B389" s="25">
        <v>54634.2</v>
      </c>
      <c r="C389">
        <v>619.52</v>
      </c>
      <c r="D389" s="25">
        <v>55253.719999999994</v>
      </c>
    </row>
    <row r="390" spans="1:4" x14ac:dyDescent="0.25">
      <c r="A390" s="24" t="s">
        <v>150</v>
      </c>
      <c r="B390" s="25">
        <v>13052.41</v>
      </c>
      <c r="C390">
        <v>43.36</v>
      </c>
      <c r="D390" s="25">
        <v>13095.77</v>
      </c>
    </row>
    <row r="391" spans="1:4" x14ac:dyDescent="0.25">
      <c r="A391" s="24" t="s">
        <v>152</v>
      </c>
      <c r="B391" s="25">
        <v>40545.769999999997</v>
      </c>
      <c r="C391">
        <v>79.19</v>
      </c>
      <c r="D391" s="25">
        <v>40624.959999999999</v>
      </c>
    </row>
    <row r="392" spans="1:4" x14ac:dyDescent="0.25">
      <c r="A392" s="22" t="s">
        <v>15</v>
      </c>
      <c r="B392" s="25">
        <v>162722.52000000002</v>
      </c>
      <c r="C392">
        <v>929.72</v>
      </c>
      <c r="D392" s="25">
        <v>163652.24</v>
      </c>
    </row>
    <row r="393" spans="1:4" x14ac:dyDescent="0.25">
      <c r="A393" s="23" t="s">
        <v>14</v>
      </c>
      <c r="B393" s="25">
        <v>35247.83</v>
      </c>
      <c r="C393">
        <v>224.3</v>
      </c>
      <c r="D393" s="25">
        <v>35472.129999999997</v>
      </c>
    </row>
    <row r="394" spans="1:4" x14ac:dyDescent="0.25">
      <c r="A394" s="24" t="s">
        <v>149</v>
      </c>
      <c r="B394" s="25">
        <v>17821.8</v>
      </c>
      <c r="C394">
        <v>224.3</v>
      </c>
      <c r="D394" s="25">
        <v>18046.099999999999</v>
      </c>
    </row>
    <row r="395" spans="1:4" x14ac:dyDescent="0.25">
      <c r="A395" s="24" t="s">
        <v>150</v>
      </c>
      <c r="B395" s="25">
        <v>4247.5600000000004</v>
      </c>
      <c r="C395">
        <v>0</v>
      </c>
      <c r="D395" s="25">
        <v>4247.5600000000004</v>
      </c>
    </row>
    <row r="396" spans="1:4" x14ac:dyDescent="0.25">
      <c r="A396" s="24" t="s">
        <v>152</v>
      </c>
      <c r="B396" s="25">
        <v>13178.47</v>
      </c>
      <c r="C396">
        <v>0</v>
      </c>
      <c r="D396" s="25">
        <v>13178.47</v>
      </c>
    </row>
    <row r="397" spans="1:4" x14ac:dyDescent="0.25">
      <c r="A397" s="23" t="s">
        <v>17</v>
      </c>
      <c r="B397" s="25">
        <v>5871.8700000000008</v>
      </c>
      <c r="C397">
        <v>17.63</v>
      </c>
      <c r="D397" s="25">
        <v>5889.5</v>
      </c>
    </row>
    <row r="398" spans="1:4" x14ac:dyDescent="0.25">
      <c r="A398" s="24" t="s">
        <v>149</v>
      </c>
      <c r="B398" s="25">
        <v>2997.38</v>
      </c>
      <c r="C398">
        <v>17.63</v>
      </c>
      <c r="D398" s="25">
        <v>3015.01</v>
      </c>
    </row>
    <row r="399" spans="1:4" x14ac:dyDescent="0.25">
      <c r="A399" s="24" t="s">
        <v>150</v>
      </c>
      <c r="B399" s="25">
        <v>710.86</v>
      </c>
      <c r="C399">
        <v>0</v>
      </c>
      <c r="D399" s="25">
        <v>710.86</v>
      </c>
    </row>
    <row r="400" spans="1:4" x14ac:dyDescent="0.25">
      <c r="A400" s="24" t="s">
        <v>152</v>
      </c>
      <c r="B400" s="25">
        <v>2163.63</v>
      </c>
      <c r="C400">
        <v>0</v>
      </c>
      <c r="D400" s="25">
        <v>2163.63</v>
      </c>
    </row>
    <row r="401" spans="1:4" x14ac:dyDescent="0.25">
      <c r="A401" s="23" t="s">
        <v>21</v>
      </c>
      <c r="B401" s="25">
        <v>26637.469999999998</v>
      </c>
      <c r="C401">
        <v>145.03</v>
      </c>
      <c r="D401" s="25">
        <v>26782.5</v>
      </c>
    </row>
    <row r="402" spans="1:4" x14ac:dyDescent="0.25">
      <c r="A402" s="24" t="s">
        <v>149</v>
      </c>
      <c r="B402" s="25">
        <v>13456.97</v>
      </c>
      <c r="C402">
        <v>145.03</v>
      </c>
      <c r="D402" s="25">
        <v>13602</v>
      </c>
    </row>
    <row r="403" spans="1:4" x14ac:dyDescent="0.25">
      <c r="A403" s="24" t="s">
        <v>150</v>
      </c>
      <c r="B403" s="25">
        <v>3215.52</v>
      </c>
      <c r="C403">
        <v>0</v>
      </c>
      <c r="D403" s="25">
        <v>3215.52</v>
      </c>
    </row>
    <row r="404" spans="1:4" x14ac:dyDescent="0.25">
      <c r="A404" s="24" t="s">
        <v>152</v>
      </c>
      <c r="B404" s="25">
        <v>9964.98</v>
      </c>
      <c r="C404">
        <v>0</v>
      </c>
      <c r="D404" s="25">
        <v>9964.98</v>
      </c>
    </row>
    <row r="405" spans="1:4" x14ac:dyDescent="0.25">
      <c r="A405" s="23" t="s">
        <v>60</v>
      </c>
      <c r="B405" s="25">
        <v>749.82999999999993</v>
      </c>
      <c r="C405">
        <v>20.97</v>
      </c>
      <c r="D405" s="25">
        <v>770.80000000000007</v>
      </c>
    </row>
    <row r="406" spans="1:4" x14ac:dyDescent="0.25">
      <c r="A406" s="24" t="s">
        <v>149</v>
      </c>
      <c r="B406" s="25">
        <v>398.5</v>
      </c>
      <c r="C406">
        <v>20.97</v>
      </c>
      <c r="D406" s="25">
        <v>419.47</v>
      </c>
    </row>
    <row r="407" spans="1:4" x14ac:dyDescent="0.25">
      <c r="A407" s="24" t="s">
        <v>150</v>
      </c>
      <c r="B407" s="25">
        <v>93.96</v>
      </c>
      <c r="C407">
        <v>0</v>
      </c>
      <c r="D407" s="25">
        <v>93.96</v>
      </c>
    </row>
    <row r="408" spans="1:4" x14ac:dyDescent="0.25">
      <c r="A408" s="24" t="s">
        <v>152</v>
      </c>
      <c r="B408" s="25">
        <v>257.37</v>
      </c>
      <c r="C408">
        <v>0</v>
      </c>
      <c r="D408" s="25">
        <v>257.37</v>
      </c>
    </row>
    <row r="409" spans="1:4" x14ac:dyDescent="0.25">
      <c r="A409" s="23" t="s">
        <v>70</v>
      </c>
      <c r="B409" s="25">
        <v>86050.9</v>
      </c>
      <c r="C409">
        <v>541.29</v>
      </c>
      <c r="D409" s="25">
        <v>86592.19</v>
      </c>
    </row>
    <row r="410" spans="1:4" x14ac:dyDescent="0.25">
      <c r="A410" s="24" t="s">
        <v>149</v>
      </c>
      <c r="B410" s="25">
        <v>43430.05</v>
      </c>
      <c r="C410">
        <v>466.63</v>
      </c>
      <c r="D410" s="25">
        <v>43896.68</v>
      </c>
    </row>
    <row r="411" spans="1:4" x14ac:dyDescent="0.25">
      <c r="A411" s="24" t="s">
        <v>150</v>
      </c>
      <c r="B411" s="25">
        <v>10377.129999999999</v>
      </c>
      <c r="C411">
        <v>74.66</v>
      </c>
      <c r="D411" s="25">
        <v>10451.789999999999</v>
      </c>
    </row>
    <row r="412" spans="1:4" x14ac:dyDescent="0.25">
      <c r="A412" s="24" t="s">
        <v>152</v>
      </c>
      <c r="B412" s="25">
        <v>32243.72</v>
      </c>
      <c r="C412">
        <v>0</v>
      </c>
      <c r="D412" s="25">
        <v>32243.72</v>
      </c>
    </row>
    <row r="413" spans="1:4" x14ac:dyDescent="0.25">
      <c r="A413" s="23" t="s">
        <v>129</v>
      </c>
      <c r="B413" s="25">
        <v>8164.6200000000008</v>
      </c>
      <c r="C413">
        <v>-19.500000000000007</v>
      </c>
      <c r="D413" s="25">
        <v>8145.12</v>
      </c>
    </row>
    <row r="414" spans="1:4" x14ac:dyDescent="0.25">
      <c r="A414" s="24" t="s">
        <v>149</v>
      </c>
      <c r="B414" s="25">
        <v>4131.01</v>
      </c>
      <c r="C414">
        <v>53.65</v>
      </c>
      <c r="D414" s="25">
        <v>4184.66</v>
      </c>
    </row>
    <row r="415" spans="1:4" x14ac:dyDescent="0.25">
      <c r="A415" s="24" t="s">
        <v>150</v>
      </c>
      <c r="B415" s="25">
        <v>961.33</v>
      </c>
      <c r="C415">
        <v>0</v>
      </c>
      <c r="D415" s="25">
        <v>961.33</v>
      </c>
    </row>
    <row r="416" spans="1:4" x14ac:dyDescent="0.25">
      <c r="A416" s="24" t="s">
        <v>152</v>
      </c>
      <c r="B416" s="25">
        <v>3072.28</v>
      </c>
      <c r="C416">
        <v>-73.150000000000006</v>
      </c>
      <c r="D416" s="25">
        <v>2999.13</v>
      </c>
    </row>
    <row r="417" spans="1:4" x14ac:dyDescent="0.25">
      <c r="A417" s="21" t="s">
        <v>37</v>
      </c>
      <c r="B417" s="25">
        <v>23428.82</v>
      </c>
      <c r="C417">
        <v>240.43</v>
      </c>
      <c r="D417" s="25">
        <v>23669.25</v>
      </c>
    </row>
    <row r="418" spans="1:4" x14ac:dyDescent="0.25">
      <c r="A418" s="22" t="s">
        <v>36</v>
      </c>
      <c r="B418" s="25">
        <v>23428.82</v>
      </c>
      <c r="C418">
        <v>240.43</v>
      </c>
      <c r="D418" s="25">
        <v>23669.25</v>
      </c>
    </row>
    <row r="419" spans="1:4" x14ac:dyDescent="0.25">
      <c r="A419" s="23" t="s">
        <v>35</v>
      </c>
      <c r="B419" s="25">
        <v>23428.82</v>
      </c>
      <c r="C419">
        <v>240.43</v>
      </c>
      <c r="D419" s="25">
        <v>23669.25</v>
      </c>
    </row>
    <row r="420" spans="1:4" x14ac:dyDescent="0.25">
      <c r="A420" s="24" t="s">
        <v>149</v>
      </c>
      <c r="B420" s="25">
        <v>23428.82</v>
      </c>
      <c r="C420">
        <v>240.43</v>
      </c>
      <c r="D420" s="25">
        <v>23669.25</v>
      </c>
    </row>
    <row r="421" spans="1:4" x14ac:dyDescent="0.25">
      <c r="A421" s="21" t="s">
        <v>32</v>
      </c>
      <c r="B421" s="25">
        <v>299433.45</v>
      </c>
      <c r="C421">
        <v>3021.3599999999997</v>
      </c>
      <c r="D421" s="25">
        <v>302454.81</v>
      </c>
    </row>
    <row r="422" spans="1:4" x14ac:dyDescent="0.25">
      <c r="A422" s="22" t="s">
        <v>46</v>
      </c>
      <c r="B422" s="25">
        <v>92082.58</v>
      </c>
      <c r="C422">
        <v>922.58</v>
      </c>
      <c r="D422" s="25">
        <v>93005.159999999989</v>
      </c>
    </row>
    <row r="423" spans="1:4" x14ac:dyDescent="0.25">
      <c r="A423" s="23" t="s">
        <v>45</v>
      </c>
      <c r="B423" s="25">
        <v>605.6</v>
      </c>
      <c r="C423">
        <v>5.46</v>
      </c>
      <c r="D423" s="25">
        <v>611.06000000000006</v>
      </c>
    </row>
    <row r="424" spans="1:4" x14ac:dyDescent="0.25">
      <c r="A424" s="24" t="s">
        <v>149</v>
      </c>
      <c r="B424" s="25">
        <v>605.6</v>
      </c>
      <c r="C424">
        <v>5.46</v>
      </c>
      <c r="D424" s="25">
        <v>611.06000000000006</v>
      </c>
    </row>
    <row r="425" spans="1:4" x14ac:dyDescent="0.25">
      <c r="A425" s="23" t="s">
        <v>63</v>
      </c>
      <c r="B425" s="25">
        <v>0</v>
      </c>
      <c r="C425">
        <v>0</v>
      </c>
      <c r="D425" s="25">
        <v>0</v>
      </c>
    </row>
    <row r="426" spans="1:4" x14ac:dyDescent="0.25">
      <c r="A426" s="24" t="s">
        <v>149</v>
      </c>
      <c r="B426" s="25">
        <v>0</v>
      </c>
      <c r="C426">
        <v>0</v>
      </c>
      <c r="D426" s="25">
        <v>0</v>
      </c>
    </row>
    <row r="427" spans="1:4" x14ac:dyDescent="0.25">
      <c r="A427" s="23" t="s">
        <v>101</v>
      </c>
      <c r="B427" s="25">
        <v>91476.98</v>
      </c>
      <c r="C427">
        <v>917.12</v>
      </c>
      <c r="D427" s="25">
        <v>92394.099999999991</v>
      </c>
    </row>
    <row r="428" spans="1:4" x14ac:dyDescent="0.25">
      <c r="A428" s="24" t="s">
        <v>149</v>
      </c>
      <c r="B428" s="25">
        <v>91476.98</v>
      </c>
      <c r="C428">
        <v>917.12</v>
      </c>
      <c r="D428" s="25">
        <v>92394.099999999991</v>
      </c>
    </row>
    <row r="429" spans="1:4" x14ac:dyDescent="0.25">
      <c r="A429" s="22" t="s">
        <v>97</v>
      </c>
      <c r="B429" s="25">
        <v>135108.04999999999</v>
      </c>
      <c r="C429">
        <v>1368.83</v>
      </c>
      <c r="D429" s="25">
        <v>136476.87999999998</v>
      </c>
    </row>
    <row r="430" spans="1:4" x14ac:dyDescent="0.25">
      <c r="A430" s="23" t="s">
        <v>96</v>
      </c>
      <c r="B430" s="25">
        <v>135108.04999999999</v>
      </c>
      <c r="C430">
        <v>1368.83</v>
      </c>
      <c r="D430" s="25">
        <v>136476.87999999998</v>
      </c>
    </row>
    <row r="431" spans="1:4" x14ac:dyDescent="0.25">
      <c r="A431" s="24" t="s">
        <v>149</v>
      </c>
      <c r="B431" s="25">
        <v>135108.04999999999</v>
      </c>
      <c r="C431">
        <v>1368.83</v>
      </c>
      <c r="D431" s="25">
        <v>136476.87999999998</v>
      </c>
    </row>
    <row r="432" spans="1:4" x14ac:dyDescent="0.25">
      <c r="A432" s="22" t="s">
        <v>31</v>
      </c>
      <c r="B432" s="25">
        <v>72242.820000000007</v>
      </c>
      <c r="C432">
        <v>729.95</v>
      </c>
      <c r="D432" s="25">
        <v>72972.77</v>
      </c>
    </row>
    <row r="433" spans="1:4" x14ac:dyDescent="0.25">
      <c r="A433" s="23" t="s">
        <v>30</v>
      </c>
      <c r="B433" s="25">
        <v>72242.820000000007</v>
      </c>
      <c r="C433">
        <v>729.95</v>
      </c>
      <c r="D433" s="25">
        <v>72972.77</v>
      </c>
    </row>
    <row r="434" spans="1:4" x14ac:dyDescent="0.25">
      <c r="A434" s="24" t="s">
        <v>149</v>
      </c>
      <c r="B434" s="25">
        <v>72242.820000000007</v>
      </c>
      <c r="C434">
        <v>729.95</v>
      </c>
      <c r="D434" s="25">
        <v>72972.77</v>
      </c>
    </row>
    <row r="435" spans="1:4" x14ac:dyDescent="0.25">
      <c r="A435" s="21" t="s">
        <v>74</v>
      </c>
      <c r="B435" s="25">
        <v>81380.109999999986</v>
      </c>
      <c r="C435">
        <v>780.13</v>
      </c>
      <c r="D435" s="25">
        <v>82160.239999999991</v>
      </c>
    </row>
    <row r="436" spans="1:4" x14ac:dyDescent="0.25">
      <c r="A436" s="22" t="s">
        <v>73</v>
      </c>
      <c r="B436" s="25">
        <v>81380.109999999986</v>
      </c>
      <c r="C436">
        <v>780.13</v>
      </c>
      <c r="D436" s="25">
        <v>82160.239999999991</v>
      </c>
    </row>
    <row r="437" spans="1:4" x14ac:dyDescent="0.25">
      <c r="A437" s="23" t="s">
        <v>72</v>
      </c>
      <c r="B437" s="25">
        <v>81380.109999999986</v>
      </c>
      <c r="C437">
        <v>780.13</v>
      </c>
      <c r="D437" s="25">
        <v>82160.239999999991</v>
      </c>
    </row>
    <row r="438" spans="1:4" x14ac:dyDescent="0.25">
      <c r="A438" s="24" t="s">
        <v>149</v>
      </c>
      <c r="B438" s="25">
        <v>66895.039999999994</v>
      </c>
      <c r="C438">
        <v>812.24</v>
      </c>
      <c r="D438" s="25">
        <v>67707.28</v>
      </c>
    </row>
    <row r="439" spans="1:4" x14ac:dyDescent="0.25">
      <c r="A439" s="24" t="s">
        <v>150</v>
      </c>
      <c r="B439" s="25">
        <v>3163</v>
      </c>
      <c r="C439">
        <v>10.9</v>
      </c>
      <c r="D439" s="25">
        <v>3173.9</v>
      </c>
    </row>
    <row r="440" spans="1:4" x14ac:dyDescent="0.25">
      <c r="A440" s="24" t="s">
        <v>152</v>
      </c>
      <c r="B440" s="25">
        <v>11322.07</v>
      </c>
      <c r="C440">
        <v>-43.01</v>
      </c>
      <c r="D440" s="25">
        <v>11279.06</v>
      </c>
    </row>
    <row r="441" spans="1:4" x14ac:dyDescent="0.25">
      <c r="A441" s="21" t="s">
        <v>26</v>
      </c>
      <c r="B441" s="25">
        <v>416491.01</v>
      </c>
      <c r="C441">
        <v>1334.4600000000003</v>
      </c>
      <c r="D441" s="25">
        <v>417825.47000000003</v>
      </c>
    </row>
    <row r="442" spans="1:4" x14ac:dyDescent="0.25">
      <c r="A442" s="22" t="s">
        <v>25</v>
      </c>
      <c r="B442" s="25">
        <v>391355.58</v>
      </c>
      <c r="C442">
        <v>1273.6400000000001</v>
      </c>
      <c r="D442" s="25">
        <v>392629.22000000003</v>
      </c>
    </row>
    <row r="443" spans="1:4" x14ac:dyDescent="0.25">
      <c r="A443" s="23" t="s">
        <v>24</v>
      </c>
      <c r="B443" s="25">
        <v>45661.58</v>
      </c>
      <c r="C443">
        <v>124.79</v>
      </c>
      <c r="D443" s="25">
        <v>45786.37</v>
      </c>
    </row>
    <row r="444" spans="1:4" x14ac:dyDescent="0.25">
      <c r="A444" s="24" t="s">
        <v>149</v>
      </c>
      <c r="B444" s="25">
        <v>14515.79</v>
      </c>
      <c r="C444">
        <v>140.27000000000001</v>
      </c>
      <c r="D444" s="25">
        <v>14656.060000000001</v>
      </c>
    </row>
    <row r="445" spans="1:4" x14ac:dyDescent="0.25">
      <c r="A445" s="24" t="s">
        <v>152</v>
      </c>
      <c r="B445" s="25">
        <v>31145.79</v>
      </c>
      <c r="C445">
        <v>-15.48</v>
      </c>
      <c r="D445" s="25">
        <v>31130.31</v>
      </c>
    </row>
    <row r="446" spans="1:4" x14ac:dyDescent="0.25">
      <c r="A446" s="23" t="s">
        <v>49</v>
      </c>
      <c r="B446" s="25">
        <v>0</v>
      </c>
      <c r="C446">
        <v>0</v>
      </c>
      <c r="D446" s="25">
        <v>0</v>
      </c>
    </row>
    <row r="447" spans="1:4" x14ac:dyDescent="0.25">
      <c r="A447" s="24" t="s">
        <v>149</v>
      </c>
      <c r="B447" s="25">
        <v>0</v>
      </c>
      <c r="C447">
        <v>0</v>
      </c>
      <c r="D447" s="25">
        <v>0</v>
      </c>
    </row>
    <row r="448" spans="1:4" x14ac:dyDescent="0.25">
      <c r="A448" s="24" t="s">
        <v>152</v>
      </c>
      <c r="B448" s="25">
        <v>0</v>
      </c>
      <c r="C448">
        <v>0</v>
      </c>
      <c r="D448" s="25">
        <v>0</v>
      </c>
    </row>
    <row r="449" spans="1:4" x14ac:dyDescent="0.25">
      <c r="A449" s="23" t="s">
        <v>68</v>
      </c>
      <c r="B449" s="25">
        <v>0</v>
      </c>
      <c r="C449">
        <v>0</v>
      </c>
      <c r="D449" s="25">
        <v>0</v>
      </c>
    </row>
    <row r="450" spans="1:4" x14ac:dyDescent="0.25">
      <c r="A450" s="24" t="s">
        <v>149</v>
      </c>
      <c r="B450" s="25">
        <v>0</v>
      </c>
      <c r="C450">
        <v>0</v>
      </c>
      <c r="D450" s="25">
        <v>0</v>
      </c>
    </row>
    <row r="451" spans="1:4" x14ac:dyDescent="0.25">
      <c r="A451" s="24" t="s">
        <v>152</v>
      </c>
      <c r="B451" s="25">
        <v>0</v>
      </c>
      <c r="C451">
        <v>0</v>
      </c>
      <c r="D451" s="25">
        <v>0</v>
      </c>
    </row>
    <row r="452" spans="1:4" x14ac:dyDescent="0.25">
      <c r="A452" s="23" t="s">
        <v>69</v>
      </c>
      <c r="B452" s="25">
        <v>11826.36</v>
      </c>
      <c r="C452">
        <v>20.21</v>
      </c>
      <c r="D452" s="25">
        <v>11846.57</v>
      </c>
    </row>
    <row r="453" spans="1:4" x14ac:dyDescent="0.25">
      <c r="A453" s="24" t="s">
        <v>149</v>
      </c>
      <c r="B453" s="25">
        <v>3762.86</v>
      </c>
      <c r="C453">
        <v>36.5</v>
      </c>
      <c r="D453" s="25">
        <v>3799.36</v>
      </c>
    </row>
    <row r="454" spans="1:4" x14ac:dyDescent="0.25">
      <c r="A454" s="24" t="s">
        <v>152</v>
      </c>
      <c r="B454" s="25">
        <v>8063.5</v>
      </c>
      <c r="C454">
        <v>-16.29</v>
      </c>
      <c r="D454" s="25">
        <v>8047.21</v>
      </c>
    </row>
    <row r="455" spans="1:4" x14ac:dyDescent="0.25">
      <c r="A455" s="23" t="s">
        <v>75</v>
      </c>
      <c r="B455" s="25">
        <v>123263.79000000001</v>
      </c>
      <c r="C455">
        <v>398.75</v>
      </c>
      <c r="D455" s="25">
        <v>123662.54000000001</v>
      </c>
    </row>
    <row r="456" spans="1:4" x14ac:dyDescent="0.25">
      <c r="A456" s="24" t="s">
        <v>149</v>
      </c>
      <c r="B456" s="25">
        <v>39179.83</v>
      </c>
      <c r="C456">
        <v>380.15</v>
      </c>
      <c r="D456" s="25">
        <v>39559.980000000003</v>
      </c>
    </row>
    <row r="457" spans="1:4" x14ac:dyDescent="0.25">
      <c r="A457" s="24" t="s">
        <v>152</v>
      </c>
      <c r="B457" s="25">
        <v>84083.96</v>
      </c>
      <c r="C457">
        <v>18.600000000000001</v>
      </c>
      <c r="D457" s="25">
        <v>84102.560000000012</v>
      </c>
    </row>
    <row r="458" spans="1:4" x14ac:dyDescent="0.25">
      <c r="A458" s="23" t="s">
        <v>87</v>
      </c>
      <c r="B458" s="25">
        <v>0</v>
      </c>
      <c r="C458">
        <v>0</v>
      </c>
      <c r="D458" s="25">
        <v>0</v>
      </c>
    </row>
    <row r="459" spans="1:4" x14ac:dyDescent="0.25">
      <c r="A459" s="24" t="s">
        <v>149</v>
      </c>
      <c r="B459" s="25">
        <v>0</v>
      </c>
      <c r="C459">
        <v>0</v>
      </c>
      <c r="D459" s="25">
        <v>0</v>
      </c>
    </row>
    <row r="460" spans="1:4" x14ac:dyDescent="0.25">
      <c r="A460" s="24" t="s">
        <v>152</v>
      </c>
      <c r="B460" s="25">
        <v>0</v>
      </c>
      <c r="C460">
        <v>0</v>
      </c>
      <c r="D460" s="25">
        <v>0</v>
      </c>
    </row>
    <row r="461" spans="1:4" x14ac:dyDescent="0.25">
      <c r="A461" s="23" t="s">
        <v>142</v>
      </c>
      <c r="B461" s="25">
        <v>117176.29000000001</v>
      </c>
      <c r="C461">
        <v>406.65</v>
      </c>
      <c r="D461" s="25">
        <v>117582.94</v>
      </c>
    </row>
    <row r="462" spans="1:4" x14ac:dyDescent="0.25">
      <c r="A462" s="24" t="s">
        <v>149</v>
      </c>
      <c r="B462" s="25">
        <v>37241.94</v>
      </c>
      <c r="C462">
        <v>361.75</v>
      </c>
      <c r="D462" s="25">
        <v>37603.69</v>
      </c>
    </row>
    <row r="463" spans="1:4" x14ac:dyDescent="0.25">
      <c r="A463" s="24" t="s">
        <v>152</v>
      </c>
      <c r="B463" s="25">
        <v>79934.350000000006</v>
      </c>
      <c r="C463">
        <v>44.9</v>
      </c>
      <c r="D463" s="25">
        <v>79979.25</v>
      </c>
    </row>
    <row r="464" spans="1:4" x14ac:dyDescent="0.25">
      <c r="A464" s="23" t="s">
        <v>99</v>
      </c>
      <c r="B464" s="25">
        <v>0</v>
      </c>
      <c r="C464">
        <v>0</v>
      </c>
      <c r="D464" s="25">
        <v>0</v>
      </c>
    </row>
    <row r="465" spans="1:4" x14ac:dyDescent="0.25">
      <c r="A465" s="24" t="s">
        <v>149</v>
      </c>
      <c r="B465" s="25">
        <v>0</v>
      </c>
      <c r="C465">
        <v>0</v>
      </c>
      <c r="D465" s="25">
        <v>0</v>
      </c>
    </row>
    <row r="466" spans="1:4" x14ac:dyDescent="0.25">
      <c r="A466" s="24" t="s">
        <v>152</v>
      </c>
      <c r="B466" s="25">
        <v>0</v>
      </c>
      <c r="C466">
        <v>0</v>
      </c>
      <c r="D466" s="25">
        <v>0</v>
      </c>
    </row>
    <row r="467" spans="1:4" x14ac:dyDescent="0.25">
      <c r="A467" s="23" t="s">
        <v>104</v>
      </c>
      <c r="B467" s="25">
        <v>93427.56</v>
      </c>
      <c r="C467">
        <v>323.24</v>
      </c>
      <c r="D467" s="25">
        <v>93750.8</v>
      </c>
    </row>
    <row r="468" spans="1:4" x14ac:dyDescent="0.25">
      <c r="A468" s="24" t="s">
        <v>149</v>
      </c>
      <c r="B468" s="25">
        <v>29693.119999999999</v>
      </c>
      <c r="C468">
        <v>287.75</v>
      </c>
      <c r="D468" s="25">
        <v>29980.87</v>
      </c>
    </row>
    <row r="469" spans="1:4" x14ac:dyDescent="0.25">
      <c r="A469" s="24" t="s">
        <v>152</v>
      </c>
      <c r="B469" s="25">
        <v>63734.44</v>
      </c>
      <c r="C469">
        <v>35.49</v>
      </c>
      <c r="D469" s="25">
        <v>63769.93</v>
      </c>
    </row>
    <row r="470" spans="1:4" x14ac:dyDescent="0.25">
      <c r="A470" s="22" t="s">
        <v>28</v>
      </c>
      <c r="B470" s="25">
        <v>25135.43</v>
      </c>
      <c r="C470">
        <v>60.82</v>
      </c>
      <c r="D470" s="25">
        <v>25196.25</v>
      </c>
    </row>
    <row r="471" spans="1:4" x14ac:dyDescent="0.25">
      <c r="A471" s="23" t="s">
        <v>57</v>
      </c>
      <c r="B471" s="25">
        <v>19370.29</v>
      </c>
      <c r="C471">
        <v>58.63</v>
      </c>
      <c r="D471" s="25">
        <v>19428.919999999998</v>
      </c>
    </row>
    <row r="472" spans="1:4" x14ac:dyDescent="0.25">
      <c r="A472" s="24" t="s">
        <v>149</v>
      </c>
      <c r="B472" s="25">
        <v>6157.3</v>
      </c>
      <c r="C472">
        <v>58.63</v>
      </c>
      <c r="D472" s="25">
        <v>6215.93</v>
      </c>
    </row>
    <row r="473" spans="1:4" x14ac:dyDescent="0.25">
      <c r="A473" s="24" t="s">
        <v>152</v>
      </c>
      <c r="B473" s="25">
        <v>13212.99</v>
      </c>
      <c r="C473">
        <v>0</v>
      </c>
      <c r="D473" s="25">
        <v>13212.99</v>
      </c>
    </row>
    <row r="474" spans="1:4" x14ac:dyDescent="0.25">
      <c r="A474" s="23" t="s">
        <v>61</v>
      </c>
      <c r="B474" s="25">
        <v>5765.14</v>
      </c>
      <c r="C474">
        <v>2.1900000000000013</v>
      </c>
      <c r="D474" s="25">
        <v>5767.33</v>
      </c>
    </row>
    <row r="475" spans="1:4" x14ac:dyDescent="0.25">
      <c r="A475" s="24" t="s">
        <v>149</v>
      </c>
      <c r="B475" s="25">
        <v>1835.76</v>
      </c>
      <c r="C475">
        <v>17.48</v>
      </c>
      <c r="D475" s="25">
        <v>1853.24</v>
      </c>
    </row>
    <row r="476" spans="1:4" x14ac:dyDescent="0.25">
      <c r="A476" s="24" t="s">
        <v>152</v>
      </c>
      <c r="B476" s="25">
        <v>3929.38</v>
      </c>
      <c r="C476">
        <v>-15.29</v>
      </c>
      <c r="D476" s="25">
        <v>3914.09</v>
      </c>
    </row>
    <row r="477" spans="1:4" x14ac:dyDescent="0.25">
      <c r="A477" s="20" t="s">
        <v>153</v>
      </c>
      <c r="B477" s="25">
        <v>5084</v>
      </c>
      <c r="C477">
        <v>17.88</v>
      </c>
      <c r="D477" s="25">
        <v>5101.88</v>
      </c>
    </row>
    <row r="478" spans="1:4" x14ac:dyDescent="0.25">
      <c r="A478" s="21" t="s">
        <v>37</v>
      </c>
      <c r="B478" s="25">
        <v>5084</v>
      </c>
      <c r="C478">
        <v>17.88</v>
      </c>
      <c r="D478" s="25">
        <v>5101.88</v>
      </c>
    </row>
    <row r="479" spans="1:4" x14ac:dyDescent="0.25">
      <c r="A479" s="22" t="s">
        <v>36</v>
      </c>
      <c r="B479" s="25">
        <v>5084</v>
      </c>
      <c r="C479">
        <v>17.88</v>
      </c>
      <c r="D479" s="25">
        <v>5101.88</v>
      </c>
    </row>
    <row r="480" spans="1:4" x14ac:dyDescent="0.25">
      <c r="A480" s="23" t="s">
        <v>35</v>
      </c>
      <c r="B480" s="25">
        <v>5084</v>
      </c>
      <c r="C480">
        <v>17.88</v>
      </c>
      <c r="D480" s="25">
        <v>5101.88</v>
      </c>
    </row>
    <row r="481" spans="1:4" x14ac:dyDescent="0.25">
      <c r="A481" s="24" t="s">
        <v>150</v>
      </c>
      <c r="B481" s="25">
        <v>5084</v>
      </c>
      <c r="C481">
        <v>17.88</v>
      </c>
      <c r="D481" s="25">
        <v>5101.88</v>
      </c>
    </row>
    <row r="482" spans="1:4" x14ac:dyDescent="0.25">
      <c r="A482" s="20" t="s">
        <v>154</v>
      </c>
      <c r="B482" s="25">
        <v>0</v>
      </c>
      <c r="C482">
        <v>-708.76999999999987</v>
      </c>
      <c r="D482" s="25">
        <v>-708.76999999999987</v>
      </c>
    </row>
    <row r="483" spans="1:4" x14ac:dyDescent="0.25">
      <c r="A483" s="21" t="s">
        <v>79</v>
      </c>
      <c r="B483" s="25">
        <v>0</v>
      </c>
      <c r="C483">
        <v>-28.61</v>
      </c>
      <c r="D483" s="25">
        <v>-28.61</v>
      </c>
    </row>
    <row r="484" spans="1:4" x14ac:dyDescent="0.25">
      <c r="A484" s="22" t="s">
        <v>78</v>
      </c>
      <c r="B484" s="25">
        <v>0</v>
      </c>
      <c r="C484">
        <v>-28.61</v>
      </c>
      <c r="D484" s="25">
        <v>-28.61</v>
      </c>
    </row>
    <row r="485" spans="1:4" x14ac:dyDescent="0.25">
      <c r="A485" s="23" t="s">
        <v>77</v>
      </c>
      <c r="B485" s="25">
        <v>0</v>
      </c>
      <c r="C485">
        <v>-28.61</v>
      </c>
      <c r="D485" s="25">
        <v>-28.61</v>
      </c>
    </row>
    <row r="486" spans="1:4" x14ac:dyDescent="0.25">
      <c r="A486" s="24" t="s">
        <v>152</v>
      </c>
      <c r="B486" s="25">
        <v>0</v>
      </c>
      <c r="C486">
        <v>-28.61</v>
      </c>
      <c r="D486" s="25">
        <v>-28.61</v>
      </c>
    </row>
    <row r="487" spans="1:4" x14ac:dyDescent="0.25">
      <c r="A487" s="21" t="s">
        <v>32</v>
      </c>
      <c r="B487" s="25">
        <v>0</v>
      </c>
      <c r="C487">
        <v>-631.19000000000005</v>
      </c>
      <c r="D487" s="25">
        <v>-631.19000000000005</v>
      </c>
    </row>
    <row r="488" spans="1:4" x14ac:dyDescent="0.25">
      <c r="A488" s="22" t="s">
        <v>46</v>
      </c>
      <c r="B488" s="25">
        <v>0</v>
      </c>
      <c r="C488">
        <v>-182.19</v>
      </c>
      <c r="D488" s="25">
        <v>-182.19</v>
      </c>
    </row>
    <row r="489" spans="1:4" x14ac:dyDescent="0.25">
      <c r="A489" s="23" t="s">
        <v>45</v>
      </c>
      <c r="B489" s="25">
        <v>0</v>
      </c>
      <c r="C489">
        <v>0</v>
      </c>
      <c r="D489" s="25">
        <v>0</v>
      </c>
    </row>
    <row r="490" spans="1:4" x14ac:dyDescent="0.25">
      <c r="A490" s="24" t="s">
        <v>152</v>
      </c>
      <c r="B490" s="25">
        <v>0</v>
      </c>
      <c r="C490">
        <v>0</v>
      </c>
      <c r="D490" s="25">
        <v>0</v>
      </c>
    </row>
    <row r="491" spans="1:4" x14ac:dyDescent="0.25">
      <c r="A491" s="23" t="s">
        <v>63</v>
      </c>
      <c r="B491" s="25">
        <v>0</v>
      </c>
      <c r="C491">
        <v>0</v>
      </c>
      <c r="D491" s="25">
        <v>0</v>
      </c>
    </row>
    <row r="492" spans="1:4" x14ac:dyDescent="0.25">
      <c r="A492" s="24" t="s">
        <v>152</v>
      </c>
      <c r="B492" s="25">
        <v>0</v>
      </c>
      <c r="C492">
        <v>0</v>
      </c>
      <c r="D492" s="25">
        <v>0</v>
      </c>
    </row>
    <row r="493" spans="1:4" x14ac:dyDescent="0.25">
      <c r="A493" s="23" t="s">
        <v>101</v>
      </c>
      <c r="B493" s="25">
        <v>0</v>
      </c>
      <c r="C493">
        <v>-182.19</v>
      </c>
      <c r="D493" s="25">
        <v>-182.19</v>
      </c>
    </row>
    <row r="494" spans="1:4" x14ac:dyDescent="0.25">
      <c r="A494" s="24" t="s">
        <v>152</v>
      </c>
      <c r="B494" s="25">
        <v>0</v>
      </c>
      <c r="C494">
        <v>-182.19</v>
      </c>
      <c r="D494" s="25">
        <v>-182.19</v>
      </c>
    </row>
    <row r="495" spans="1:4" x14ac:dyDescent="0.25">
      <c r="A495" s="22" t="s">
        <v>97</v>
      </c>
      <c r="B495" s="25">
        <v>0</v>
      </c>
      <c r="C495">
        <v>-309.94</v>
      </c>
      <c r="D495" s="25">
        <v>-309.94</v>
      </c>
    </row>
    <row r="496" spans="1:4" x14ac:dyDescent="0.25">
      <c r="A496" s="23" t="s">
        <v>96</v>
      </c>
      <c r="B496" s="25">
        <v>0</v>
      </c>
      <c r="C496">
        <v>-309.94</v>
      </c>
      <c r="D496" s="25">
        <v>-309.94</v>
      </c>
    </row>
    <row r="497" spans="1:4" x14ac:dyDescent="0.25">
      <c r="A497" s="24" t="s">
        <v>152</v>
      </c>
      <c r="B497" s="25">
        <v>0</v>
      </c>
      <c r="C497">
        <v>-309.94</v>
      </c>
      <c r="D497" s="25">
        <v>-309.94</v>
      </c>
    </row>
    <row r="498" spans="1:4" x14ac:dyDescent="0.25">
      <c r="A498" s="22" t="s">
        <v>31</v>
      </c>
      <c r="B498" s="25">
        <v>0</v>
      </c>
      <c r="C498">
        <v>-139.06</v>
      </c>
      <c r="D498" s="25">
        <v>-139.06</v>
      </c>
    </row>
    <row r="499" spans="1:4" x14ac:dyDescent="0.25">
      <c r="A499" s="23" t="s">
        <v>30</v>
      </c>
      <c r="B499" s="25">
        <v>0</v>
      </c>
      <c r="C499">
        <v>-139.06</v>
      </c>
      <c r="D499" s="25">
        <v>-139.06</v>
      </c>
    </row>
    <row r="500" spans="1:4" x14ac:dyDescent="0.25">
      <c r="A500" s="24" t="s">
        <v>152</v>
      </c>
      <c r="B500" s="25">
        <v>0</v>
      </c>
      <c r="C500">
        <v>-139.06</v>
      </c>
      <c r="D500" s="25">
        <v>-139.06</v>
      </c>
    </row>
    <row r="501" spans="1:4" x14ac:dyDescent="0.25">
      <c r="A501" s="21" t="s">
        <v>26</v>
      </c>
      <c r="B501" s="25">
        <v>0</v>
      </c>
      <c r="C501">
        <v>-48.97</v>
      </c>
      <c r="D501" s="25">
        <v>-48.97</v>
      </c>
    </row>
    <row r="502" spans="1:4" x14ac:dyDescent="0.25">
      <c r="A502" s="22" t="s">
        <v>25</v>
      </c>
      <c r="B502" s="25">
        <v>0</v>
      </c>
      <c r="C502">
        <v>-48.97</v>
      </c>
      <c r="D502" s="25">
        <v>-48.97</v>
      </c>
    </row>
    <row r="503" spans="1:4" x14ac:dyDescent="0.25">
      <c r="A503" s="23" t="s">
        <v>24</v>
      </c>
      <c r="B503" s="25">
        <v>0</v>
      </c>
      <c r="C503">
        <v>0</v>
      </c>
      <c r="D503" s="25">
        <v>0</v>
      </c>
    </row>
    <row r="504" spans="1:4" x14ac:dyDescent="0.25">
      <c r="A504" s="24" t="s">
        <v>152</v>
      </c>
      <c r="B504" s="25">
        <v>0</v>
      </c>
      <c r="C504">
        <v>0</v>
      </c>
      <c r="D504" s="25">
        <v>0</v>
      </c>
    </row>
    <row r="505" spans="1:4" x14ac:dyDescent="0.25">
      <c r="A505" s="23" t="s">
        <v>49</v>
      </c>
      <c r="B505" s="25">
        <v>0</v>
      </c>
      <c r="C505">
        <v>0</v>
      </c>
      <c r="D505" s="25">
        <v>0</v>
      </c>
    </row>
    <row r="506" spans="1:4" x14ac:dyDescent="0.25">
      <c r="A506" s="24" t="s">
        <v>152</v>
      </c>
      <c r="B506" s="25">
        <v>0</v>
      </c>
      <c r="C506">
        <v>0</v>
      </c>
      <c r="D506" s="25">
        <v>0</v>
      </c>
    </row>
    <row r="507" spans="1:4" x14ac:dyDescent="0.25">
      <c r="A507" s="23" t="s">
        <v>68</v>
      </c>
      <c r="B507" s="25">
        <v>0</v>
      </c>
      <c r="C507">
        <v>0</v>
      </c>
      <c r="D507" s="25">
        <v>0</v>
      </c>
    </row>
    <row r="508" spans="1:4" x14ac:dyDescent="0.25">
      <c r="A508" s="24" t="s">
        <v>152</v>
      </c>
      <c r="B508" s="25">
        <v>0</v>
      </c>
      <c r="C508">
        <v>0</v>
      </c>
      <c r="D508" s="25">
        <v>0</v>
      </c>
    </row>
    <row r="509" spans="1:4" x14ac:dyDescent="0.25">
      <c r="A509" s="23" t="s">
        <v>69</v>
      </c>
      <c r="B509" s="25">
        <v>0</v>
      </c>
      <c r="C509">
        <v>0</v>
      </c>
      <c r="D509" s="25">
        <v>0</v>
      </c>
    </row>
    <row r="510" spans="1:4" x14ac:dyDescent="0.25">
      <c r="A510" s="24" t="s">
        <v>152</v>
      </c>
      <c r="B510" s="25">
        <v>0</v>
      </c>
      <c r="C510">
        <v>0</v>
      </c>
      <c r="D510" s="25">
        <v>0</v>
      </c>
    </row>
    <row r="511" spans="1:4" x14ac:dyDescent="0.25">
      <c r="A511" s="23" t="s">
        <v>75</v>
      </c>
      <c r="B511" s="25">
        <v>0</v>
      </c>
      <c r="C511">
        <v>-24.92</v>
      </c>
      <c r="D511" s="25">
        <v>-24.92</v>
      </c>
    </row>
    <row r="512" spans="1:4" x14ac:dyDescent="0.25">
      <c r="A512" s="24" t="s">
        <v>152</v>
      </c>
      <c r="B512" s="25">
        <v>0</v>
      </c>
      <c r="C512">
        <v>-24.92</v>
      </c>
      <c r="D512" s="25">
        <v>-24.92</v>
      </c>
    </row>
    <row r="513" spans="1:4" x14ac:dyDescent="0.25">
      <c r="A513" s="23" t="s">
        <v>87</v>
      </c>
      <c r="B513" s="25">
        <v>0</v>
      </c>
      <c r="C513">
        <v>0</v>
      </c>
      <c r="D513" s="25">
        <v>0</v>
      </c>
    </row>
    <row r="514" spans="1:4" x14ac:dyDescent="0.25">
      <c r="A514" s="24" t="s">
        <v>152</v>
      </c>
      <c r="B514" s="25">
        <v>0</v>
      </c>
      <c r="C514">
        <v>0</v>
      </c>
      <c r="D514" s="25">
        <v>0</v>
      </c>
    </row>
    <row r="515" spans="1:4" x14ac:dyDescent="0.25">
      <c r="A515" s="23" t="s">
        <v>142</v>
      </c>
      <c r="B515" s="25">
        <v>0</v>
      </c>
      <c r="C515">
        <v>0</v>
      </c>
      <c r="D515" s="25">
        <v>0</v>
      </c>
    </row>
    <row r="516" spans="1:4" x14ac:dyDescent="0.25">
      <c r="A516" s="24" t="s">
        <v>152</v>
      </c>
      <c r="B516" s="25">
        <v>0</v>
      </c>
      <c r="C516">
        <v>0</v>
      </c>
      <c r="D516" s="25">
        <v>0</v>
      </c>
    </row>
    <row r="517" spans="1:4" x14ac:dyDescent="0.25">
      <c r="A517" s="23" t="s">
        <v>99</v>
      </c>
      <c r="B517" s="25">
        <v>0</v>
      </c>
      <c r="C517">
        <v>-5.04</v>
      </c>
      <c r="D517" s="25">
        <v>-5.04</v>
      </c>
    </row>
    <row r="518" spans="1:4" x14ac:dyDescent="0.25">
      <c r="A518" s="24" t="s">
        <v>152</v>
      </c>
      <c r="B518" s="25">
        <v>0</v>
      </c>
      <c r="C518">
        <v>-5.04</v>
      </c>
      <c r="D518" s="25">
        <v>-5.04</v>
      </c>
    </row>
    <row r="519" spans="1:4" x14ac:dyDescent="0.25">
      <c r="A519" s="23" t="s">
        <v>104</v>
      </c>
      <c r="B519" s="25">
        <v>0</v>
      </c>
      <c r="C519">
        <v>-19.010000000000002</v>
      </c>
      <c r="D519" s="25">
        <v>-19.010000000000002</v>
      </c>
    </row>
    <row r="520" spans="1:4" x14ac:dyDescent="0.25">
      <c r="A520" s="24" t="s">
        <v>152</v>
      </c>
      <c r="B520" s="25">
        <v>0</v>
      </c>
      <c r="C520">
        <v>-19.010000000000002</v>
      </c>
      <c r="D520" s="25">
        <v>-19.010000000000002</v>
      </c>
    </row>
    <row r="521" spans="1:4" x14ac:dyDescent="0.25">
      <c r="A521" s="22" t="s">
        <v>28</v>
      </c>
      <c r="B521" s="25">
        <v>0</v>
      </c>
      <c r="C521">
        <v>0</v>
      </c>
      <c r="D521" s="25">
        <v>0</v>
      </c>
    </row>
    <row r="522" spans="1:4" x14ac:dyDescent="0.25">
      <c r="A522" s="23" t="s">
        <v>57</v>
      </c>
      <c r="B522" s="25">
        <v>0</v>
      </c>
      <c r="C522">
        <v>0</v>
      </c>
      <c r="D522" s="25">
        <v>0</v>
      </c>
    </row>
    <row r="523" spans="1:4" x14ac:dyDescent="0.25">
      <c r="A523" s="24" t="s">
        <v>152</v>
      </c>
      <c r="B523" s="25">
        <v>0</v>
      </c>
      <c r="C523">
        <v>0</v>
      </c>
      <c r="D523" s="25">
        <v>0</v>
      </c>
    </row>
    <row r="524" spans="1:4" x14ac:dyDescent="0.25">
      <c r="A524" s="23" t="s">
        <v>61</v>
      </c>
      <c r="B524" s="25">
        <v>0</v>
      </c>
      <c r="C524">
        <v>0</v>
      </c>
      <c r="D524" s="25">
        <v>0</v>
      </c>
    </row>
    <row r="525" spans="1:4" x14ac:dyDescent="0.25">
      <c r="A525" s="24" t="s">
        <v>152</v>
      </c>
      <c r="B525" s="25">
        <v>0</v>
      </c>
      <c r="C525">
        <v>0</v>
      </c>
      <c r="D525" s="25">
        <v>0</v>
      </c>
    </row>
    <row r="526" spans="1:4" x14ac:dyDescent="0.25">
      <c r="A526" s="20" t="s">
        <v>155</v>
      </c>
      <c r="B526" s="25">
        <v>1671512.52</v>
      </c>
      <c r="C526">
        <v>14840.66</v>
      </c>
      <c r="D526" s="25">
        <v>1686353.18</v>
      </c>
    </row>
    <row r="527" spans="1:4" x14ac:dyDescent="0.25">
      <c r="A527" s="21" t="s">
        <v>54</v>
      </c>
      <c r="B527" s="25">
        <v>1671512.52</v>
      </c>
      <c r="C527">
        <v>14840.66</v>
      </c>
      <c r="D527" s="25">
        <v>1686353.18</v>
      </c>
    </row>
    <row r="528" spans="1:4" x14ac:dyDescent="0.25">
      <c r="A528" s="22" t="s">
        <v>23</v>
      </c>
      <c r="B528" s="25">
        <v>896530.2</v>
      </c>
      <c r="C528">
        <v>7960.43</v>
      </c>
      <c r="D528" s="25">
        <v>904490.62999999989</v>
      </c>
    </row>
    <row r="529" spans="1:4" x14ac:dyDescent="0.25">
      <c r="A529" s="23" t="s">
        <v>62</v>
      </c>
      <c r="B529" s="25">
        <v>896530.2</v>
      </c>
      <c r="C529">
        <v>7960.43</v>
      </c>
      <c r="D529" s="25">
        <v>904490.62999999989</v>
      </c>
    </row>
    <row r="530" spans="1:4" x14ac:dyDescent="0.25">
      <c r="A530" s="24" t="s">
        <v>149</v>
      </c>
      <c r="B530" s="25">
        <v>748622.07</v>
      </c>
      <c r="C530">
        <v>7264.59</v>
      </c>
      <c r="D530" s="25">
        <v>755886.65999999992</v>
      </c>
    </row>
    <row r="531" spans="1:4" x14ac:dyDescent="0.25">
      <c r="A531" s="24" t="s">
        <v>150</v>
      </c>
      <c r="B531" s="25">
        <v>147908.13</v>
      </c>
      <c r="C531">
        <v>695.84</v>
      </c>
      <c r="D531" s="25">
        <v>148603.97</v>
      </c>
    </row>
    <row r="532" spans="1:4" x14ac:dyDescent="0.25">
      <c r="A532" s="22" t="s">
        <v>126</v>
      </c>
      <c r="B532" s="25">
        <v>108725.83</v>
      </c>
      <c r="C532">
        <v>971.03000000000009</v>
      </c>
      <c r="D532" s="25">
        <v>109696.86</v>
      </c>
    </row>
    <row r="533" spans="1:4" x14ac:dyDescent="0.25">
      <c r="A533" s="23" t="s">
        <v>125</v>
      </c>
      <c r="B533" s="25">
        <v>108725.83</v>
      </c>
      <c r="C533">
        <v>971.03000000000009</v>
      </c>
      <c r="D533" s="25">
        <v>109696.86</v>
      </c>
    </row>
    <row r="534" spans="1:4" x14ac:dyDescent="0.25">
      <c r="A534" s="24" t="s">
        <v>149</v>
      </c>
      <c r="B534" s="25">
        <v>90806.8</v>
      </c>
      <c r="C534">
        <v>877.95</v>
      </c>
      <c r="D534" s="25">
        <v>91684.75</v>
      </c>
    </row>
    <row r="535" spans="1:4" x14ac:dyDescent="0.25">
      <c r="A535" s="24" t="s">
        <v>150</v>
      </c>
      <c r="B535" s="25">
        <v>17919.03</v>
      </c>
      <c r="C535">
        <v>93.08</v>
      </c>
      <c r="D535" s="25">
        <v>18012.11</v>
      </c>
    </row>
    <row r="536" spans="1:4" x14ac:dyDescent="0.25">
      <c r="A536" s="22" t="s">
        <v>53</v>
      </c>
      <c r="B536" s="25">
        <v>48.18</v>
      </c>
      <c r="C536">
        <v>0</v>
      </c>
      <c r="D536" s="25">
        <v>48.18</v>
      </c>
    </row>
    <row r="537" spans="1:4" x14ac:dyDescent="0.25">
      <c r="A537" s="23" t="s">
        <v>52</v>
      </c>
      <c r="B537" s="25">
        <v>48.18</v>
      </c>
      <c r="C537">
        <v>0</v>
      </c>
      <c r="D537" s="25">
        <v>48.18</v>
      </c>
    </row>
    <row r="538" spans="1:4" x14ac:dyDescent="0.25">
      <c r="A538" s="24" t="s">
        <v>149</v>
      </c>
      <c r="B538" s="25">
        <v>48.18</v>
      </c>
      <c r="C538">
        <v>0</v>
      </c>
      <c r="D538" s="25">
        <v>48.18</v>
      </c>
    </row>
    <row r="539" spans="1:4" x14ac:dyDescent="0.25">
      <c r="A539" s="24" t="s">
        <v>150</v>
      </c>
      <c r="B539" s="25">
        <v>0</v>
      </c>
      <c r="C539">
        <v>0</v>
      </c>
      <c r="D539" s="25">
        <v>0</v>
      </c>
    </row>
    <row r="540" spans="1:4" x14ac:dyDescent="0.25">
      <c r="A540" s="22" t="s">
        <v>124</v>
      </c>
      <c r="B540" s="25">
        <v>152.38</v>
      </c>
      <c r="C540">
        <v>0</v>
      </c>
      <c r="D540" s="25">
        <v>152.38</v>
      </c>
    </row>
    <row r="541" spans="1:4" x14ac:dyDescent="0.25">
      <c r="A541" s="23" t="s">
        <v>123</v>
      </c>
      <c r="B541" s="25">
        <v>152.38</v>
      </c>
      <c r="C541">
        <v>0</v>
      </c>
      <c r="D541" s="25">
        <v>152.38</v>
      </c>
    </row>
    <row r="542" spans="1:4" x14ac:dyDescent="0.25">
      <c r="A542" s="24" t="s">
        <v>149</v>
      </c>
      <c r="B542" s="25">
        <v>152.38</v>
      </c>
      <c r="C542">
        <v>0</v>
      </c>
      <c r="D542" s="25">
        <v>152.38</v>
      </c>
    </row>
    <row r="543" spans="1:4" x14ac:dyDescent="0.25">
      <c r="A543" s="24" t="s">
        <v>150</v>
      </c>
      <c r="B543" s="25">
        <v>0</v>
      </c>
      <c r="C543">
        <v>0</v>
      </c>
      <c r="D543" s="25">
        <v>0</v>
      </c>
    </row>
    <row r="544" spans="1:4" x14ac:dyDescent="0.25">
      <c r="A544" s="22" t="s">
        <v>109</v>
      </c>
      <c r="B544" s="25">
        <v>666055.92999999993</v>
      </c>
      <c r="C544">
        <v>5909.2</v>
      </c>
      <c r="D544" s="25">
        <v>671965.13</v>
      </c>
    </row>
    <row r="545" spans="1:4" x14ac:dyDescent="0.25">
      <c r="A545" s="23" t="s">
        <v>108</v>
      </c>
      <c r="B545" s="25">
        <v>666055.92999999993</v>
      </c>
      <c r="C545">
        <v>5909.2</v>
      </c>
      <c r="D545" s="25">
        <v>671965.13</v>
      </c>
    </row>
    <row r="546" spans="1:4" x14ac:dyDescent="0.25">
      <c r="A546" s="24" t="s">
        <v>149</v>
      </c>
      <c r="B546" s="25">
        <v>556169.85</v>
      </c>
      <c r="C546">
        <v>5389.29</v>
      </c>
      <c r="D546" s="25">
        <v>561559.14</v>
      </c>
    </row>
    <row r="547" spans="1:4" x14ac:dyDescent="0.25">
      <c r="A547" s="24" t="s">
        <v>150</v>
      </c>
      <c r="B547" s="25">
        <v>109886.08</v>
      </c>
      <c r="C547">
        <v>519.91</v>
      </c>
      <c r="D547" s="25">
        <v>110405.99</v>
      </c>
    </row>
    <row r="548" spans="1:4" x14ac:dyDescent="0.25">
      <c r="A548" s="20" t="s">
        <v>156</v>
      </c>
      <c r="B548" s="25">
        <v>2159326.8499999996</v>
      </c>
      <c r="C548">
        <v>19817.349999999999</v>
      </c>
      <c r="D548" s="25">
        <v>2179144.1999999997</v>
      </c>
    </row>
    <row r="549" spans="1:4" x14ac:dyDescent="0.25">
      <c r="A549" s="21" t="s">
        <v>20</v>
      </c>
      <c r="B549" s="25">
        <v>2159326.8499999996</v>
      </c>
      <c r="C549">
        <v>19817.349999999999</v>
      </c>
      <c r="D549" s="25">
        <v>2179144.1999999997</v>
      </c>
    </row>
    <row r="550" spans="1:4" x14ac:dyDescent="0.25">
      <c r="A550" s="22" t="s">
        <v>23</v>
      </c>
      <c r="B550" s="25">
        <v>101864.23</v>
      </c>
      <c r="C550">
        <v>918.49</v>
      </c>
      <c r="D550" s="25">
        <v>102782.72</v>
      </c>
    </row>
    <row r="551" spans="1:4" x14ac:dyDescent="0.25">
      <c r="A551" s="23" t="s">
        <v>22</v>
      </c>
      <c r="B551" s="25">
        <v>0</v>
      </c>
      <c r="C551">
        <v>0</v>
      </c>
      <c r="D551" s="25">
        <v>0</v>
      </c>
    </row>
    <row r="552" spans="1:4" x14ac:dyDescent="0.25">
      <c r="A552" s="24" t="s">
        <v>149</v>
      </c>
      <c r="B552" s="25">
        <v>0</v>
      </c>
      <c r="C552">
        <v>0</v>
      </c>
      <c r="D552" s="25">
        <v>0</v>
      </c>
    </row>
    <row r="553" spans="1:4" x14ac:dyDescent="0.25">
      <c r="A553" s="23" t="s">
        <v>131</v>
      </c>
      <c r="B553" s="25">
        <v>101864.23</v>
      </c>
      <c r="C553">
        <v>918.49</v>
      </c>
      <c r="D553" s="25">
        <v>102782.72</v>
      </c>
    </row>
    <row r="554" spans="1:4" x14ac:dyDescent="0.25">
      <c r="A554" s="24" t="s">
        <v>149</v>
      </c>
      <c r="B554" s="25">
        <v>101864.23</v>
      </c>
      <c r="C554">
        <v>918.49</v>
      </c>
      <c r="D554" s="25">
        <v>102782.72</v>
      </c>
    </row>
    <row r="555" spans="1:4" x14ac:dyDescent="0.25">
      <c r="A555" s="22" t="s">
        <v>137</v>
      </c>
      <c r="B555" s="25">
        <v>842119.09</v>
      </c>
      <c r="C555">
        <v>7744.59</v>
      </c>
      <c r="D555" s="25">
        <v>849863.67999999993</v>
      </c>
    </row>
    <row r="556" spans="1:4" x14ac:dyDescent="0.25">
      <c r="A556" s="23" t="s">
        <v>136</v>
      </c>
      <c r="B556" s="25">
        <v>842119.09</v>
      </c>
      <c r="C556">
        <v>7744.59</v>
      </c>
      <c r="D556" s="25">
        <v>849863.67999999993</v>
      </c>
    </row>
    <row r="557" spans="1:4" x14ac:dyDescent="0.25">
      <c r="A557" s="24" t="s">
        <v>149</v>
      </c>
      <c r="B557" s="25">
        <v>842119.09</v>
      </c>
      <c r="C557">
        <v>7744.59</v>
      </c>
      <c r="D557" s="25">
        <v>849863.67999999993</v>
      </c>
    </row>
    <row r="558" spans="1:4" x14ac:dyDescent="0.25">
      <c r="A558" s="22" t="s">
        <v>19</v>
      </c>
      <c r="B558" s="25">
        <v>1215343.53</v>
      </c>
      <c r="C558">
        <v>11154.27</v>
      </c>
      <c r="D558" s="25">
        <v>1226497.7999999998</v>
      </c>
    </row>
    <row r="559" spans="1:4" x14ac:dyDescent="0.25">
      <c r="A559" s="23" t="s">
        <v>18</v>
      </c>
      <c r="B559" s="25">
        <v>1125088.21</v>
      </c>
      <c r="C559">
        <v>10349.56</v>
      </c>
      <c r="D559" s="25">
        <v>1135437.77</v>
      </c>
    </row>
    <row r="560" spans="1:4" x14ac:dyDescent="0.25">
      <c r="A560" s="24" t="s">
        <v>149</v>
      </c>
      <c r="B560" s="25">
        <v>1125088.21</v>
      </c>
      <c r="C560">
        <v>10349.56</v>
      </c>
      <c r="D560" s="25">
        <v>1135437.77</v>
      </c>
    </row>
    <row r="561" spans="1:4" x14ac:dyDescent="0.25">
      <c r="A561" s="23" t="s">
        <v>93</v>
      </c>
      <c r="B561" s="25">
        <v>7415.05</v>
      </c>
      <c r="C561">
        <v>55.6</v>
      </c>
      <c r="D561" s="25">
        <v>7470.6500000000005</v>
      </c>
    </row>
    <row r="562" spans="1:4" x14ac:dyDescent="0.25">
      <c r="A562" s="24" t="s">
        <v>149</v>
      </c>
      <c r="B562" s="25">
        <v>7415.05</v>
      </c>
      <c r="C562">
        <v>55.6</v>
      </c>
      <c r="D562" s="25">
        <v>7470.6500000000005</v>
      </c>
    </row>
    <row r="563" spans="1:4" x14ac:dyDescent="0.25">
      <c r="A563" s="23" t="s">
        <v>120</v>
      </c>
      <c r="B563" s="25">
        <v>82840.27</v>
      </c>
      <c r="C563">
        <v>749.11</v>
      </c>
      <c r="D563" s="25">
        <v>83589.38</v>
      </c>
    </row>
    <row r="564" spans="1:4" x14ac:dyDescent="0.25">
      <c r="A564" s="24" t="s">
        <v>149</v>
      </c>
      <c r="B564" s="25">
        <v>82840.27</v>
      </c>
      <c r="C564">
        <v>749.11</v>
      </c>
      <c r="D564" s="25">
        <v>83589.38</v>
      </c>
    </row>
    <row r="565" spans="1:4" x14ac:dyDescent="0.25">
      <c r="A565" s="20" t="s">
        <v>157</v>
      </c>
      <c r="B565" s="25">
        <v>275809.71999999997</v>
      </c>
      <c r="C565">
        <v>2473.5499999999997</v>
      </c>
      <c r="D565" s="25">
        <v>278283.27</v>
      </c>
    </row>
    <row r="566" spans="1:4" x14ac:dyDescent="0.25">
      <c r="A566" s="21" t="s">
        <v>26</v>
      </c>
      <c r="B566" s="25">
        <v>275809.71999999997</v>
      </c>
      <c r="C566">
        <v>2473.5499999999997</v>
      </c>
      <c r="D566" s="25">
        <v>278283.27</v>
      </c>
    </row>
    <row r="567" spans="1:4" x14ac:dyDescent="0.25">
      <c r="A567" s="22" t="s">
        <v>25</v>
      </c>
      <c r="B567" s="25">
        <v>275809.71999999997</v>
      </c>
      <c r="C567">
        <v>2473.5499999999997</v>
      </c>
      <c r="D567" s="25">
        <v>278283.27</v>
      </c>
    </row>
    <row r="568" spans="1:4" x14ac:dyDescent="0.25">
      <c r="A568" s="23" t="s">
        <v>24</v>
      </c>
      <c r="B568" s="25">
        <v>23359.260000000002</v>
      </c>
      <c r="C568">
        <v>213.16</v>
      </c>
      <c r="D568" s="25">
        <v>23572.42</v>
      </c>
    </row>
    <row r="569" spans="1:4" x14ac:dyDescent="0.25">
      <c r="A569" s="24" t="s">
        <v>149</v>
      </c>
      <c r="B569" s="25">
        <v>21729.18</v>
      </c>
      <c r="C569">
        <v>209.6</v>
      </c>
      <c r="D569" s="25">
        <v>21938.78</v>
      </c>
    </row>
    <row r="570" spans="1:4" x14ac:dyDescent="0.25">
      <c r="A570" s="24" t="s">
        <v>150</v>
      </c>
      <c r="B570" s="25">
        <v>1630.08</v>
      </c>
      <c r="C570">
        <v>3.56</v>
      </c>
      <c r="D570" s="25">
        <v>1633.6399999999999</v>
      </c>
    </row>
    <row r="571" spans="1:4" x14ac:dyDescent="0.25">
      <c r="A571" s="23" t="s">
        <v>49</v>
      </c>
      <c r="B571" s="25">
        <v>401.27000000000004</v>
      </c>
      <c r="C571">
        <v>1.65</v>
      </c>
      <c r="D571" s="25">
        <v>402.92</v>
      </c>
    </row>
    <row r="572" spans="1:4" x14ac:dyDescent="0.25">
      <c r="A572" s="24" t="s">
        <v>149</v>
      </c>
      <c r="B572" s="25">
        <v>374.98</v>
      </c>
      <c r="C572">
        <v>1.65</v>
      </c>
      <c r="D572" s="25">
        <v>376.63</v>
      </c>
    </row>
    <row r="573" spans="1:4" x14ac:dyDescent="0.25">
      <c r="A573" s="24" t="s">
        <v>150</v>
      </c>
      <c r="B573" s="25">
        <v>26.29</v>
      </c>
      <c r="C573">
        <v>0</v>
      </c>
      <c r="D573" s="25">
        <v>26.29</v>
      </c>
    </row>
    <row r="574" spans="1:4" x14ac:dyDescent="0.25">
      <c r="A574" s="23" t="s">
        <v>68</v>
      </c>
      <c r="B574" s="25">
        <v>842.34</v>
      </c>
      <c r="C574">
        <v>6.41</v>
      </c>
      <c r="D574" s="25">
        <v>848.75</v>
      </c>
    </row>
    <row r="575" spans="1:4" x14ac:dyDescent="0.25">
      <c r="A575" s="24" t="s">
        <v>149</v>
      </c>
      <c r="B575" s="25">
        <v>785.08</v>
      </c>
      <c r="C575">
        <v>6.41</v>
      </c>
      <c r="D575" s="25">
        <v>791.49</v>
      </c>
    </row>
    <row r="576" spans="1:4" x14ac:dyDescent="0.25">
      <c r="A576" s="24" t="s">
        <v>150</v>
      </c>
      <c r="B576" s="25">
        <v>57.26</v>
      </c>
      <c r="C576">
        <v>0</v>
      </c>
      <c r="D576" s="25">
        <v>57.26</v>
      </c>
    </row>
    <row r="577" spans="1:4" x14ac:dyDescent="0.25">
      <c r="A577" s="23" t="s">
        <v>69</v>
      </c>
      <c r="B577" s="25">
        <v>6054.1100000000006</v>
      </c>
      <c r="C577">
        <v>55.089999999999996</v>
      </c>
      <c r="D577" s="25">
        <v>6109.2000000000007</v>
      </c>
    </row>
    <row r="578" spans="1:4" x14ac:dyDescent="0.25">
      <c r="A578" s="24" t="s">
        <v>149</v>
      </c>
      <c r="B578" s="25">
        <v>5631.56</v>
      </c>
      <c r="C578">
        <v>53.22</v>
      </c>
      <c r="D578" s="25">
        <v>5684.7800000000007</v>
      </c>
    </row>
    <row r="579" spans="1:4" x14ac:dyDescent="0.25">
      <c r="A579" s="24" t="s">
        <v>150</v>
      </c>
      <c r="B579" s="25">
        <v>422.55</v>
      </c>
      <c r="C579">
        <v>1.87</v>
      </c>
      <c r="D579" s="25">
        <v>424.42</v>
      </c>
    </row>
    <row r="580" spans="1:4" x14ac:dyDescent="0.25">
      <c r="A580" s="23" t="s">
        <v>75</v>
      </c>
      <c r="B580" s="25">
        <v>63051.29</v>
      </c>
      <c r="C580">
        <v>568.95999999999992</v>
      </c>
      <c r="D580" s="25">
        <v>63620.250000000007</v>
      </c>
    </row>
    <row r="581" spans="1:4" x14ac:dyDescent="0.25">
      <c r="A581" s="24" t="s">
        <v>149</v>
      </c>
      <c r="B581" s="25">
        <v>58650.76</v>
      </c>
      <c r="C581">
        <v>562.54999999999995</v>
      </c>
      <c r="D581" s="25">
        <v>59213.310000000005</v>
      </c>
    </row>
    <row r="582" spans="1:4" x14ac:dyDescent="0.25">
      <c r="A582" s="24" t="s">
        <v>150</v>
      </c>
      <c r="B582" s="25">
        <v>4400.53</v>
      </c>
      <c r="C582">
        <v>6.41</v>
      </c>
      <c r="D582" s="25">
        <v>4406.9399999999996</v>
      </c>
    </row>
    <row r="583" spans="1:4" x14ac:dyDescent="0.25">
      <c r="A583" s="23" t="s">
        <v>87</v>
      </c>
      <c r="B583" s="25">
        <v>67931.680000000008</v>
      </c>
      <c r="C583">
        <v>605.81999999999994</v>
      </c>
      <c r="D583" s="25">
        <v>68537.5</v>
      </c>
    </row>
    <row r="584" spans="1:4" x14ac:dyDescent="0.25">
      <c r="A584" s="24" t="s">
        <v>149</v>
      </c>
      <c r="B584" s="25">
        <v>63191.19</v>
      </c>
      <c r="C584">
        <v>599.51</v>
      </c>
      <c r="D584" s="25">
        <v>63790.700000000004</v>
      </c>
    </row>
    <row r="585" spans="1:4" x14ac:dyDescent="0.25">
      <c r="A585" s="24" t="s">
        <v>150</v>
      </c>
      <c r="B585" s="25">
        <v>4740.49</v>
      </c>
      <c r="C585">
        <v>6.31</v>
      </c>
      <c r="D585" s="25">
        <v>4746.8</v>
      </c>
    </row>
    <row r="586" spans="1:4" x14ac:dyDescent="0.25">
      <c r="A586" s="23" t="s">
        <v>142</v>
      </c>
      <c r="B586" s="25">
        <v>59931.09</v>
      </c>
      <c r="C586">
        <v>534.25</v>
      </c>
      <c r="D586" s="25">
        <v>60465.34</v>
      </c>
    </row>
    <row r="587" spans="1:4" x14ac:dyDescent="0.25">
      <c r="A587" s="24" t="s">
        <v>149</v>
      </c>
      <c r="B587" s="25">
        <v>55748.34</v>
      </c>
      <c r="C587">
        <v>530.82000000000005</v>
      </c>
      <c r="D587" s="25">
        <v>56279.159999999996</v>
      </c>
    </row>
    <row r="588" spans="1:4" x14ac:dyDescent="0.25">
      <c r="A588" s="24" t="s">
        <v>150</v>
      </c>
      <c r="B588" s="25">
        <v>4182.75</v>
      </c>
      <c r="C588">
        <v>3.43</v>
      </c>
      <c r="D588" s="25">
        <v>4186.18</v>
      </c>
    </row>
    <row r="589" spans="1:4" x14ac:dyDescent="0.25">
      <c r="A589" s="23" t="s">
        <v>99</v>
      </c>
      <c r="B589" s="25">
        <v>6456.13</v>
      </c>
      <c r="C589">
        <v>54.47</v>
      </c>
      <c r="D589" s="25">
        <v>6510.6</v>
      </c>
    </row>
    <row r="590" spans="1:4" x14ac:dyDescent="0.25">
      <c r="A590" s="24" t="s">
        <v>149</v>
      </c>
      <c r="B590" s="25">
        <v>6006.75</v>
      </c>
      <c r="C590">
        <v>54.47</v>
      </c>
      <c r="D590" s="25">
        <v>6061.22</v>
      </c>
    </row>
    <row r="591" spans="1:4" x14ac:dyDescent="0.25">
      <c r="A591" s="24" t="s">
        <v>150</v>
      </c>
      <c r="B591" s="25">
        <v>449.38</v>
      </c>
      <c r="C591">
        <v>0</v>
      </c>
      <c r="D591" s="25">
        <v>449.38</v>
      </c>
    </row>
    <row r="592" spans="1:4" x14ac:dyDescent="0.25">
      <c r="A592" s="23" t="s">
        <v>104</v>
      </c>
      <c r="B592" s="25">
        <v>47782.55</v>
      </c>
      <c r="C592">
        <v>433.74</v>
      </c>
      <c r="D592" s="25">
        <v>48216.29</v>
      </c>
    </row>
    <row r="593" spans="1:4" x14ac:dyDescent="0.25">
      <c r="A593" s="24" t="s">
        <v>149</v>
      </c>
      <c r="B593" s="25">
        <v>44448.76</v>
      </c>
      <c r="C593">
        <v>425.6</v>
      </c>
      <c r="D593" s="25">
        <v>44874.36</v>
      </c>
    </row>
    <row r="594" spans="1:4" x14ac:dyDescent="0.25">
      <c r="A594" s="24" t="s">
        <v>150</v>
      </c>
      <c r="B594" s="25">
        <v>3333.79</v>
      </c>
      <c r="C594">
        <v>8.14</v>
      </c>
      <c r="D594" s="25">
        <v>3341.93</v>
      </c>
    </row>
    <row r="595" spans="1:4" x14ac:dyDescent="0.25">
      <c r="A595" s="22" t="s">
        <v>28</v>
      </c>
      <c r="B595" s="25">
        <v>0</v>
      </c>
      <c r="C595">
        <v>0</v>
      </c>
      <c r="D595" s="25">
        <v>0</v>
      </c>
    </row>
    <row r="596" spans="1:4" x14ac:dyDescent="0.25">
      <c r="A596" s="23" t="s">
        <v>57</v>
      </c>
      <c r="B596" s="25">
        <v>0</v>
      </c>
      <c r="C596">
        <v>0</v>
      </c>
      <c r="D596" s="25">
        <v>0</v>
      </c>
    </row>
    <row r="597" spans="1:4" x14ac:dyDescent="0.25">
      <c r="A597" s="24" t="s">
        <v>149</v>
      </c>
      <c r="B597" s="25">
        <v>0</v>
      </c>
      <c r="C597">
        <v>0</v>
      </c>
      <c r="D597" s="25">
        <v>0</v>
      </c>
    </row>
    <row r="598" spans="1:4" x14ac:dyDescent="0.25">
      <c r="A598" s="24" t="s">
        <v>150</v>
      </c>
      <c r="B598" s="25">
        <v>0</v>
      </c>
      <c r="C598">
        <v>0</v>
      </c>
      <c r="D598" s="25">
        <v>0</v>
      </c>
    </row>
    <row r="599" spans="1:4" x14ac:dyDescent="0.25">
      <c r="A599" s="23" t="s">
        <v>61</v>
      </c>
      <c r="B599" s="25">
        <v>0</v>
      </c>
      <c r="C599">
        <v>0</v>
      </c>
      <c r="D599" s="25">
        <v>0</v>
      </c>
    </row>
    <row r="600" spans="1:4" x14ac:dyDescent="0.25">
      <c r="A600" s="24" t="s">
        <v>149</v>
      </c>
      <c r="B600" s="25">
        <v>0</v>
      </c>
      <c r="C600">
        <v>0</v>
      </c>
      <c r="D600" s="25">
        <v>0</v>
      </c>
    </row>
    <row r="601" spans="1:4" x14ac:dyDescent="0.25">
      <c r="A601" s="24" t="s">
        <v>150</v>
      </c>
      <c r="B601" s="25">
        <v>0</v>
      </c>
      <c r="C601">
        <v>0</v>
      </c>
      <c r="D601" s="25">
        <v>0</v>
      </c>
    </row>
    <row r="602" spans="1:4" x14ac:dyDescent="0.25">
      <c r="A602" s="20" t="s">
        <v>158</v>
      </c>
      <c r="B602" s="25">
        <v>59050.380000000005</v>
      </c>
      <c r="C602">
        <v>647.56000000000006</v>
      </c>
      <c r="D602" s="25">
        <v>59697.94</v>
      </c>
    </row>
    <row r="603" spans="1:4" x14ac:dyDescent="0.25">
      <c r="A603" s="21" t="s">
        <v>79</v>
      </c>
      <c r="B603" s="25">
        <v>59050.380000000005</v>
      </c>
      <c r="C603">
        <v>647.56000000000006</v>
      </c>
      <c r="D603" s="25">
        <v>59697.94</v>
      </c>
    </row>
    <row r="604" spans="1:4" x14ac:dyDescent="0.25">
      <c r="A604" s="22" t="s">
        <v>78</v>
      </c>
      <c r="B604" s="25">
        <v>59050.380000000005</v>
      </c>
      <c r="C604">
        <v>647.56000000000006</v>
      </c>
      <c r="D604" s="25">
        <v>59697.94</v>
      </c>
    </row>
    <row r="605" spans="1:4" x14ac:dyDescent="0.25">
      <c r="A605" s="23" t="s">
        <v>77</v>
      </c>
      <c r="B605" s="25">
        <v>59050.380000000005</v>
      </c>
      <c r="C605">
        <v>647.56000000000006</v>
      </c>
      <c r="D605" s="25">
        <v>59697.94</v>
      </c>
    </row>
    <row r="606" spans="1:4" x14ac:dyDescent="0.25">
      <c r="A606" s="24" t="s">
        <v>149</v>
      </c>
      <c r="B606" s="25">
        <v>51063.66</v>
      </c>
      <c r="C606">
        <v>631.85</v>
      </c>
      <c r="D606" s="25">
        <v>51695.51</v>
      </c>
    </row>
    <row r="607" spans="1:4" x14ac:dyDescent="0.25">
      <c r="A607" s="24" t="s">
        <v>150</v>
      </c>
      <c r="B607" s="25">
        <v>7986.72</v>
      </c>
      <c r="C607">
        <v>15.71</v>
      </c>
      <c r="D607" s="25">
        <v>8002.43</v>
      </c>
    </row>
    <row r="608" spans="1:4" x14ac:dyDescent="0.25">
      <c r="A608" s="21" t="s">
        <v>103</v>
      </c>
      <c r="B608" s="25">
        <v>0</v>
      </c>
      <c r="C608">
        <v>0</v>
      </c>
      <c r="D608" s="25">
        <v>0</v>
      </c>
    </row>
    <row r="609" spans="1:4" x14ac:dyDescent="0.25">
      <c r="A609" s="22" t="s">
        <v>53</v>
      </c>
      <c r="B609" s="25">
        <v>0</v>
      </c>
      <c r="C609">
        <v>0</v>
      </c>
      <c r="D609" s="25">
        <v>0</v>
      </c>
    </row>
    <row r="610" spans="1:4" x14ac:dyDescent="0.25">
      <c r="A610" s="23" t="s">
        <v>102</v>
      </c>
      <c r="B610" s="25">
        <v>0</v>
      </c>
      <c r="C610">
        <v>0</v>
      </c>
      <c r="D610" s="25">
        <v>0</v>
      </c>
    </row>
    <row r="611" spans="1:4" x14ac:dyDescent="0.25">
      <c r="A611" s="24" t="s">
        <v>149</v>
      </c>
      <c r="B611" s="25">
        <v>0</v>
      </c>
      <c r="C611">
        <v>0</v>
      </c>
      <c r="D611" s="25">
        <v>0</v>
      </c>
    </row>
    <row r="612" spans="1:4" x14ac:dyDescent="0.25">
      <c r="A612" s="24" t="s">
        <v>150</v>
      </c>
      <c r="B612" s="25">
        <v>0</v>
      </c>
      <c r="C612">
        <v>0</v>
      </c>
      <c r="D612" s="25">
        <v>0</v>
      </c>
    </row>
    <row r="613" spans="1:4" x14ac:dyDescent="0.25">
      <c r="A613" s="20" t="s">
        <v>159</v>
      </c>
      <c r="B613" s="25">
        <v>357873.24999999994</v>
      </c>
      <c r="C613">
        <v>4030.4500000000003</v>
      </c>
      <c r="D613" s="25">
        <v>361903.7</v>
      </c>
    </row>
    <row r="614" spans="1:4" x14ac:dyDescent="0.25">
      <c r="A614" s="21" t="s">
        <v>13</v>
      </c>
      <c r="B614" s="25">
        <v>357873.24999999994</v>
      </c>
      <c r="C614">
        <v>4030.4500000000003</v>
      </c>
      <c r="D614" s="25">
        <v>361903.7</v>
      </c>
    </row>
    <row r="615" spans="1:4" x14ac:dyDescent="0.25">
      <c r="A615" s="22" t="s">
        <v>67</v>
      </c>
      <c r="B615" s="25">
        <v>17472.55</v>
      </c>
      <c r="C615">
        <v>205.08</v>
      </c>
      <c r="D615" s="25">
        <v>17677.63</v>
      </c>
    </row>
    <row r="616" spans="1:4" x14ac:dyDescent="0.25">
      <c r="A616" s="23" t="s">
        <v>66</v>
      </c>
      <c r="B616" s="25">
        <v>17472.55</v>
      </c>
      <c r="C616">
        <v>205.08</v>
      </c>
      <c r="D616" s="25">
        <v>17677.63</v>
      </c>
    </row>
    <row r="617" spans="1:4" x14ac:dyDescent="0.25">
      <c r="A617" s="24" t="s">
        <v>149</v>
      </c>
      <c r="B617" s="25">
        <v>17472.55</v>
      </c>
      <c r="C617">
        <v>205.08</v>
      </c>
      <c r="D617" s="25">
        <v>17677.63</v>
      </c>
    </row>
    <row r="618" spans="1:4" x14ac:dyDescent="0.25">
      <c r="A618" s="22" t="s">
        <v>12</v>
      </c>
      <c r="B618" s="25">
        <v>340400.69999999995</v>
      </c>
      <c r="C618">
        <v>3825.3700000000003</v>
      </c>
      <c r="D618" s="25">
        <v>344226.07</v>
      </c>
    </row>
    <row r="619" spans="1:4" x14ac:dyDescent="0.25">
      <c r="A619" s="23" t="s">
        <v>11</v>
      </c>
      <c r="B619" s="25">
        <v>130887.98</v>
      </c>
      <c r="C619">
        <v>1468.47</v>
      </c>
      <c r="D619" s="25">
        <v>132356.44999999998</v>
      </c>
    </row>
    <row r="620" spans="1:4" x14ac:dyDescent="0.25">
      <c r="A620" s="24" t="s">
        <v>149</v>
      </c>
      <c r="B620" s="25">
        <v>130887.98</v>
      </c>
      <c r="C620">
        <v>1468.47</v>
      </c>
      <c r="D620" s="25">
        <v>132356.44999999998</v>
      </c>
    </row>
    <row r="621" spans="1:4" x14ac:dyDescent="0.25">
      <c r="A621" s="23" t="s">
        <v>43</v>
      </c>
      <c r="B621" s="25">
        <v>12247.1</v>
      </c>
      <c r="C621">
        <v>145.85</v>
      </c>
      <c r="D621" s="25">
        <v>12392.95</v>
      </c>
    </row>
    <row r="622" spans="1:4" x14ac:dyDescent="0.25">
      <c r="A622" s="24" t="s">
        <v>149</v>
      </c>
      <c r="B622" s="25">
        <v>12247.1</v>
      </c>
      <c r="C622">
        <v>145.85</v>
      </c>
      <c r="D622" s="25">
        <v>12392.95</v>
      </c>
    </row>
    <row r="623" spans="1:4" x14ac:dyDescent="0.25">
      <c r="A623" s="23" t="s">
        <v>44</v>
      </c>
      <c r="B623" s="25">
        <v>45792.480000000003</v>
      </c>
      <c r="C623">
        <v>515.70000000000005</v>
      </c>
      <c r="D623" s="25">
        <v>46308.18</v>
      </c>
    </row>
    <row r="624" spans="1:4" x14ac:dyDescent="0.25">
      <c r="A624" s="24" t="s">
        <v>149</v>
      </c>
      <c r="B624" s="25">
        <v>45792.480000000003</v>
      </c>
      <c r="C624">
        <v>515.70000000000005</v>
      </c>
      <c r="D624" s="25">
        <v>46308.18</v>
      </c>
    </row>
    <row r="625" spans="1:4" x14ac:dyDescent="0.25">
      <c r="A625" s="23" t="s">
        <v>48</v>
      </c>
      <c r="B625" s="25">
        <v>16097.64</v>
      </c>
      <c r="C625">
        <v>178.32</v>
      </c>
      <c r="D625" s="25">
        <v>16275.96</v>
      </c>
    </row>
    <row r="626" spans="1:4" x14ac:dyDescent="0.25">
      <c r="A626" s="24" t="s">
        <v>149</v>
      </c>
      <c r="B626" s="25">
        <v>16097.64</v>
      </c>
      <c r="C626">
        <v>178.32</v>
      </c>
      <c r="D626" s="25">
        <v>16275.96</v>
      </c>
    </row>
    <row r="627" spans="1:4" x14ac:dyDescent="0.25">
      <c r="A627" s="23" t="s">
        <v>56</v>
      </c>
      <c r="B627" s="25">
        <v>6013.24</v>
      </c>
      <c r="C627">
        <v>71.73</v>
      </c>
      <c r="D627" s="25">
        <v>6084.9699999999993</v>
      </c>
    </row>
    <row r="628" spans="1:4" x14ac:dyDescent="0.25">
      <c r="A628" s="24" t="s">
        <v>149</v>
      </c>
      <c r="B628" s="25">
        <v>6013.24</v>
      </c>
      <c r="C628">
        <v>71.73</v>
      </c>
      <c r="D628" s="25">
        <v>6084.9699999999993</v>
      </c>
    </row>
    <row r="629" spans="1:4" x14ac:dyDescent="0.25">
      <c r="A629" s="23" t="s">
        <v>65</v>
      </c>
      <c r="B629" s="25">
        <v>56270.11</v>
      </c>
      <c r="C629">
        <v>631.64</v>
      </c>
      <c r="D629" s="25">
        <v>56901.75</v>
      </c>
    </row>
    <row r="630" spans="1:4" x14ac:dyDescent="0.25">
      <c r="A630" s="24" t="s">
        <v>149</v>
      </c>
      <c r="B630" s="25">
        <v>56270.11</v>
      </c>
      <c r="C630">
        <v>631.64</v>
      </c>
      <c r="D630" s="25">
        <v>56901.75</v>
      </c>
    </row>
    <row r="631" spans="1:4" x14ac:dyDescent="0.25">
      <c r="A631" s="23" t="s">
        <v>86</v>
      </c>
      <c r="B631" s="25">
        <v>14206.42</v>
      </c>
      <c r="C631">
        <v>155.63</v>
      </c>
      <c r="D631" s="25">
        <v>14362.05</v>
      </c>
    </row>
    <row r="632" spans="1:4" x14ac:dyDescent="0.25">
      <c r="A632" s="24" t="s">
        <v>149</v>
      </c>
      <c r="B632" s="25">
        <v>14206.42</v>
      </c>
      <c r="C632">
        <v>155.63</v>
      </c>
      <c r="D632" s="25">
        <v>14362.05</v>
      </c>
    </row>
    <row r="633" spans="1:4" x14ac:dyDescent="0.25">
      <c r="A633" s="23" t="s">
        <v>90</v>
      </c>
      <c r="B633" s="25">
        <v>10509.69</v>
      </c>
      <c r="C633">
        <v>126.48</v>
      </c>
      <c r="D633" s="25">
        <v>10636.17</v>
      </c>
    </row>
    <row r="634" spans="1:4" x14ac:dyDescent="0.25">
      <c r="A634" s="24" t="s">
        <v>149</v>
      </c>
      <c r="B634" s="25">
        <v>10509.69</v>
      </c>
      <c r="C634">
        <v>126.48</v>
      </c>
      <c r="D634" s="25">
        <v>10636.17</v>
      </c>
    </row>
    <row r="635" spans="1:4" x14ac:dyDescent="0.25">
      <c r="A635" s="23" t="s">
        <v>91</v>
      </c>
      <c r="B635" s="25">
        <v>19197.73</v>
      </c>
      <c r="C635">
        <v>209.1</v>
      </c>
      <c r="D635" s="25">
        <v>19406.829999999998</v>
      </c>
    </row>
    <row r="636" spans="1:4" x14ac:dyDescent="0.25">
      <c r="A636" s="24" t="s">
        <v>149</v>
      </c>
      <c r="B636" s="25">
        <v>19197.73</v>
      </c>
      <c r="C636">
        <v>209.1</v>
      </c>
      <c r="D636" s="25">
        <v>19406.829999999998</v>
      </c>
    </row>
    <row r="637" spans="1:4" x14ac:dyDescent="0.25">
      <c r="A637" s="23" t="s">
        <v>94</v>
      </c>
      <c r="B637" s="25">
        <v>26421.25</v>
      </c>
      <c r="C637">
        <v>296.69</v>
      </c>
      <c r="D637" s="25">
        <v>26717.94</v>
      </c>
    </row>
    <row r="638" spans="1:4" x14ac:dyDescent="0.25">
      <c r="A638" s="24" t="s">
        <v>149</v>
      </c>
      <c r="B638" s="25">
        <v>26421.25</v>
      </c>
      <c r="C638">
        <v>296.69</v>
      </c>
      <c r="D638" s="25">
        <v>26717.94</v>
      </c>
    </row>
    <row r="639" spans="1:4" x14ac:dyDescent="0.25">
      <c r="A639" s="23" t="s">
        <v>107</v>
      </c>
      <c r="B639" s="25">
        <v>2757.06</v>
      </c>
      <c r="C639">
        <v>25.76</v>
      </c>
      <c r="D639" s="25">
        <v>2782.82</v>
      </c>
    </row>
    <row r="640" spans="1:4" x14ac:dyDescent="0.25">
      <c r="A640" s="24" t="s">
        <v>149</v>
      </c>
      <c r="B640" s="25">
        <v>2757.06</v>
      </c>
      <c r="C640">
        <v>25.76</v>
      </c>
      <c r="D640" s="25">
        <v>2782.82</v>
      </c>
    </row>
    <row r="641" spans="1:4" x14ac:dyDescent="0.25">
      <c r="A641" s="20" t="s">
        <v>160</v>
      </c>
      <c r="B641" s="25">
        <v>1052362.31</v>
      </c>
      <c r="C641">
        <v>14302.189999999999</v>
      </c>
      <c r="D641" s="25">
        <v>1066664.5000000002</v>
      </c>
    </row>
    <row r="642" spans="1:4" x14ac:dyDescent="0.25">
      <c r="A642" s="21" t="s">
        <v>16</v>
      </c>
      <c r="B642" s="25">
        <v>970229.72000000009</v>
      </c>
      <c r="C642">
        <v>13182.679999999998</v>
      </c>
      <c r="D642" s="25">
        <v>983412.40000000014</v>
      </c>
    </row>
    <row r="643" spans="1:4" x14ac:dyDescent="0.25">
      <c r="A643" s="22" t="s">
        <v>34</v>
      </c>
      <c r="B643" s="25">
        <v>161006.83000000002</v>
      </c>
      <c r="C643">
        <v>2145.33</v>
      </c>
      <c r="D643" s="25">
        <v>163152.16000000003</v>
      </c>
    </row>
    <row r="644" spans="1:4" x14ac:dyDescent="0.25">
      <c r="A644" s="23" t="s">
        <v>33</v>
      </c>
      <c r="B644" s="25">
        <v>77994.880000000005</v>
      </c>
      <c r="C644">
        <v>1081.32</v>
      </c>
      <c r="D644" s="25">
        <v>79076.200000000012</v>
      </c>
    </row>
    <row r="645" spans="1:4" x14ac:dyDescent="0.25">
      <c r="A645" s="24" t="s">
        <v>149</v>
      </c>
      <c r="B645" s="25">
        <v>77994.880000000005</v>
      </c>
      <c r="C645">
        <v>1081.32</v>
      </c>
      <c r="D645" s="25">
        <v>79076.200000000012</v>
      </c>
    </row>
    <row r="646" spans="1:4" x14ac:dyDescent="0.25">
      <c r="A646" s="23" t="s">
        <v>80</v>
      </c>
      <c r="B646" s="25">
        <v>3940.39</v>
      </c>
      <c r="C646">
        <v>19.13</v>
      </c>
      <c r="D646" s="25">
        <v>3959.52</v>
      </c>
    </row>
    <row r="647" spans="1:4" x14ac:dyDescent="0.25">
      <c r="A647" s="24" t="s">
        <v>149</v>
      </c>
      <c r="B647" s="25">
        <v>3940.39</v>
      </c>
      <c r="C647">
        <v>19.13</v>
      </c>
      <c r="D647" s="25">
        <v>3959.52</v>
      </c>
    </row>
    <row r="648" spans="1:4" x14ac:dyDescent="0.25">
      <c r="A648" s="23" t="s">
        <v>82</v>
      </c>
      <c r="B648" s="25">
        <v>79071.56</v>
      </c>
      <c r="C648">
        <v>1044.8800000000001</v>
      </c>
      <c r="D648" s="25">
        <v>80116.44</v>
      </c>
    </row>
    <row r="649" spans="1:4" x14ac:dyDescent="0.25">
      <c r="A649" s="24" t="s">
        <v>149</v>
      </c>
      <c r="B649" s="25">
        <v>79071.56</v>
      </c>
      <c r="C649">
        <v>1044.8800000000001</v>
      </c>
      <c r="D649" s="25">
        <v>80116.44</v>
      </c>
    </row>
    <row r="650" spans="1:4" x14ac:dyDescent="0.25">
      <c r="A650" s="22" t="s">
        <v>39</v>
      </c>
      <c r="B650" s="25">
        <v>501968.43000000005</v>
      </c>
      <c r="C650">
        <v>6854.69</v>
      </c>
      <c r="D650" s="25">
        <v>508823.12</v>
      </c>
    </row>
    <row r="651" spans="1:4" x14ac:dyDescent="0.25">
      <c r="A651" s="23" t="s">
        <v>38</v>
      </c>
      <c r="B651" s="25">
        <v>49200.34</v>
      </c>
      <c r="C651">
        <v>678.39</v>
      </c>
      <c r="D651" s="25">
        <v>49878.729999999996</v>
      </c>
    </row>
    <row r="652" spans="1:4" x14ac:dyDescent="0.25">
      <c r="A652" s="24" t="s">
        <v>149</v>
      </c>
      <c r="B652" s="25">
        <v>49200.34</v>
      </c>
      <c r="C652">
        <v>678.39</v>
      </c>
      <c r="D652" s="25">
        <v>49878.729999999996</v>
      </c>
    </row>
    <row r="653" spans="1:4" x14ac:dyDescent="0.25">
      <c r="A653" s="23" t="s">
        <v>59</v>
      </c>
      <c r="B653" s="25">
        <v>37247.94</v>
      </c>
      <c r="C653">
        <v>510.98</v>
      </c>
      <c r="D653" s="25">
        <v>37758.920000000006</v>
      </c>
    </row>
    <row r="654" spans="1:4" x14ac:dyDescent="0.25">
      <c r="A654" s="24" t="s">
        <v>149</v>
      </c>
      <c r="B654" s="25">
        <v>37247.94</v>
      </c>
      <c r="C654">
        <v>510.98</v>
      </c>
      <c r="D654" s="25">
        <v>37758.920000000006</v>
      </c>
    </row>
    <row r="655" spans="1:4" x14ac:dyDescent="0.25">
      <c r="A655" s="23" t="s">
        <v>76</v>
      </c>
      <c r="B655" s="25">
        <v>60834.67</v>
      </c>
      <c r="C655">
        <v>795.68</v>
      </c>
      <c r="D655" s="25">
        <v>61630.35</v>
      </c>
    </row>
    <row r="656" spans="1:4" x14ac:dyDescent="0.25">
      <c r="A656" s="24" t="s">
        <v>149</v>
      </c>
      <c r="B656" s="25">
        <v>60834.67</v>
      </c>
      <c r="C656">
        <v>795.68</v>
      </c>
      <c r="D656" s="25">
        <v>61630.35</v>
      </c>
    </row>
    <row r="657" spans="1:4" x14ac:dyDescent="0.25">
      <c r="A657" s="23" t="s">
        <v>81</v>
      </c>
      <c r="B657" s="25">
        <v>71004.33</v>
      </c>
      <c r="C657">
        <v>934.76</v>
      </c>
      <c r="D657" s="25">
        <v>71939.09</v>
      </c>
    </row>
    <row r="658" spans="1:4" x14ac:dyDescent="0.25">
      <c r="A658" s="24" t="s">
        <v>149</v>
      </c>
      <c r="B658" s="25">
        <v>71004.33</v>
      </c>
      <c r="C658">
        <v>934.76</v>
      </c>
      <c r="D658" s="25">
        <v>71939.09</v>
      </c>
    </row>
    <row r="659" spans="1:4" x14ac:dyDescent="0.25">
      <c r="A659" s="23" t="s">
        <v>83</v>
      </c>
      <c r="B659" s="25">
        <v>9565.2800000000007</v>
      </c>
      <c r="C659">
        <v>187.15</v>
      </c>
      <c r="D659" s="25">
        <v>9752.43</v>
      </c>
    </row>
    <row r="660" spans="1:4" x14ac:dyDescent="0.25">
      <c r="A660" s="24" t="s">
        <v>149</v>
      </c>
      <c r="B660" s="25">
        <v>9565.2800000000007</v>
      </c>
      <c r="C660">
        <v>187.15</v>
      </c>
      <c r="D660" s="25">
        <v>9752.43</v>
      </c>
    </row>
    <row r="661" spans="1:4" x14ac:dyDescent="0.25">
      <c r="A661" s="23" t="s">
        <v>85</v>
      </c>
      <c r="B661" s="25">
        <v>15249.98</v>
      </c>
      <c r="C661">
        <v>219.56</v>
      </c>
      <c r="D661" s="25">
        <v>15469.539999999999</v>
      </c>
    </row>
    <row r="662" spans="1:4" x14ac:dyDescent="0.25">
      <c r="A662" s="24" t="s">
        <v>149</v>
      </c>
      <c r="B662" s="25">
        <v>15249.98</v>
      </c>
      <c r="C662">
        <v>219.56</v>
      </c>
      <c r="D662" s="25">
        <v>15469.539999999999</v>
      </c>
    </row>
    <row r="663" spans="1:4" x14ac:dyDescent="0.25">
      <c r="A663" s="23" t="s">
        <v>89</v>
      </c>
      <c r="B663" s="25">
        <v>24891.82</v>
      </c>
      <c r="C663">
        <v>396.85</v>
      </c>
      <c r="D663" s="25">
        <v>25288.67</v>
      </c>
    </row>
    <row r="664" spans="1:4" x14ac:dyDescent="0.25">
      <c r="A664" s="24" t="s">
        <v>149</v>
      </c>
      <c r="B664" s="25">
        <v>24891.82</v>
      </c>
      <c r="C664">
        <v>396.85</v>
      </c>
      <c r="D664" s="25">
        <v>25288.67</v>
      </c>
    </row>
    <row r="665" spans="1:4" x14ac:dyDescent="0.25">
      <c r="A665" s="23" t="s">
        <v>119</v>
      </c>
      <c r="B665" s="25">
        <v>20759.57</v>
      </c>
      <c r="C665">
        <v>255.77</v>
      </c>
      <c r="D665" s="25">
        <v>21015.34</v>
      </c>
    </row>
    <row r="666" spans="1:4" x14ac:dyDescent="0.25">
      <c r="A666" s="24" t="s">
        <v>149</v>
      </c>
      <c r="B666" s="25">
        <v>20759.57</v>
      </c>
      <c r="C666">
        <v>255.77</v>
      </c>
      <c r="D666" s="25">
        <v>21015.34</v>
      </c>
    </row>
    <row r="667" spans="1:4" x14ac:dyDescent="0.25">
      <c r="A667" s="23" t="s">
        <v>132</v>
      </c>
      <c r="B667" s="25">
        <v>9081.6</v>
      </c>
      <c r="C667">
        <v>126.42</v>
      </c>
      <c r="D667" s="25">
        <v>9208.02</v>
      </c>
    </row>
    <row r="668" spans="1:4" x14ac:dyDescent="0.25">
      <c r="A668" s="24" t="s">
        <v>149</v>
      </c>
      <c r="B668" s="25">
        <v>9081.6</v>
      </c>
      <c r="C668">
        <v>126.42</v>
      </c>
      <c r="D668" s="25">
        <v>9208.02</v>
      </c>
    </row>
    <row r="669" spans="1:4" x14ac:dyDescent="0.25">
      <c r="A669" s="23" t="s">
        <v>139</v>
      </c>
      <c r="B669" s="25">
        <v>204132.9</v>
      </c>
      <c r="C669">
        <v>2749.13</v>
      </c>
      <c r="D669" s="25">
        <v>206882.03</v>
      </c>
    </row>
    <row r="670" spans="1:4" x14ac:dyDescent="0.25">
      <c r="A670" s="24" t="s">
        <v>149</v>
      </c>
      <c r="B670" s="25">
        <v>204132.9</v>
      </c>
      <c r="C670">
        <v>2749.13</v>
      </c>
      <c r="D670" s="25">
        <v>206882.03</v>
      </c>
    </row>
    <row r="671" spans="1:4" x14ac:dyDescent="0.25">
      <c r="A671" s="22" t="s">
        <v>15</v>
      </c>
      <c r="B671" s="25">
        <v>307254.46000000002</v>
      </c>
      <c r="C671">
        <v>4182.66</v>
      </c>
      <c r="D671" s="25">
        <v>311437.12</v>
      </c>
    </row>
    <row r="672" spans="1:4" x14ac:dyDescent="0.25">
      <c r="A672" s="23" t="s">
        <v>14</v>
      </c>
      <c r="B672" s="25">
        <v>66617.63</v>
      </c>
      <c r="C672">
        <v>876.82</v>
      </c>
      <c r="D672" s="25">
        <v>67494.450000000012</v>
      </c>
    </row>
    <row r="673" spans="1:4" x14ac:dyDescent="0.25">
      <c r="A673" s="24" t="s">
        <v>149</v>
      </c>
      <c r="B673" s="25">
        <v>66617.63</v>
      </c>
      <c r="C673">
        <v>876.82</v>
      </c>
      <c r="D673" s="25">
        <v>67494.450000000012</v>
      </c>
    </row>
    <row r="674" spans="1:4" x14ac:dyDescent="0.25">
      <c r="A674" s="23" t="s">
        <v>17</v>
      </c>
      <c r="B674" s="25">
        <v>11213.74</v>
      </c>
      <c r="C674">
        <v>141.06</v>
      </c>
      <c r="D674" s="25">
        <v>11354.8</v>
      </c>
    </row>
    <row r="675" spans="1:4" x14ac:dyDescent="0.25">
      <c r="A675" s="24" t="s">
        <v>149</v>
      </c>
      <c r="B675" s="25">
        <v>11213.74</v>
      </c>
      <c r="C675">
        <v>141.06</v>
      </c>
      <c r="D675" s="25">
        <v>11354.8</v>
      </c>
    </row>
    <row r="676" spans="1:4" x14ac:dyDescent="0.25">
      <c r="A676" s="23" t="s">
        <v>21</v>
      </c>
      <c r="B676" s="25">
        <v>50260.61</v>
      </c>
      <c r="C676">
        <v>696.06</v>
      </c>
      <c r="D676" s="25">
        <v>50956.67</v>
      </c>
    </row>
    <row r="677" spans="1:4" x14ac:dyDescent="0.25">
      <c r="A677" s="24" t="s">
        <v>149</v>
      </c>
      <c r="B677" s="25">
        <v>50260.61</v>
      </c>
      <c r="C677">
        <v>696.06</v>
      </c>
      <c r="D677" s="25">
        <v>50956.67</v>
      </c>
    </row>
    <row r="678" spans="1:4" x14ac:dyDescent="0.25">
      <c r="A678" s="23" t="s">
        <v>60</v>
      </c>
      <c r="B678" s="25">
        <v>1489.13</v>
      </c>
      <c r="C678">
        <v>20.98</v>
      </c>
      <c r="D678" s="25">
        <v>1510.1100000000001</v>
      </c>
    </row>
    <row r="679" spans="1:4" x14ac:dyDescent="0.25">
      <c r="A679" s="24" t="s">
        <v>149</v>
      </c>
      <c r="B679" s="25">
        <v>1489.13</v>
      </c>
      <c r="C679">
        <v>20.98</v>
      </c>
      <c r="D679" s="25">
        <v>1510.1100000000001</v>
      </c>
    </row>
    <row r="680" spans="1:4" x14ac:dyDescent="0.25">
      <c r="A680" s="23" t="s">
        <v>70</v>
      </c>
      <c r="B680" s="25">
        <v>162204.42000000001</v>
      </c>
      <c r="C680">
        <v>2233.15</v>
      </c>
      <c r="D680" s="25">
        <v>164437.57</v>
      </c>
    </row>
    <row r="681" spans="1:4" x14ac:dyDescent="0.25">
      <c r="A681" s="24" t="s">
        <v>149</v>
      </c>
      <c r="B681" s="25">
        <v>162204.42000000001</v>
      </c>
      <c r="C681">
        <v>2233.15</v>
      </c>
      <c r="D681" s="25">
        <v>164437.57</v>
      </c>
    </row>
    <row r="682" spans="1:4" x14ac:dyDescent="0.25">
      <c r="A682" s="23" t="s">
        <v>129</v>
      </c>
      <c r="B682" s="25">
        <v>15468.93</v>
      </c>
      <c r="C682">
        <v>214.59</v>
      </c>
      <c r="D682" s="25">
        <v>15683.52</v>
      </c>
    </row>
    <row r="683" spans="1:4" x14ac:dyDescent="0.25">
      <c r="A683" s="24" t="s">
        <v>149</v>
      </c>
      <c r="B683" s="25">
        <v>15468.93</v>
      </c>
      <c r="C683">
        <v>214.59</v>
      </c>
      <c r="D683" s="25">
        <v>15683.52</v>
      </c>
    </row>
    <row r="684" spans="1:4" x14ac:dyDescent="0.25">
      <c r="A684" s="21" t="s">
        <v>74</v>
      </c>
      <c r="B684" s="25">
        <v>82132.59</v>
      </c>
      <c r="C684">
        <v>1119.51</v>
      </c>
      <c r="D684" s="25">
        <v>83252.099999999991</v>
      </c>
    </row>
    <row r="685" spans="1:4" x14ac:dyDescent="0.25">
      <c r="A685" s="22" t="s">
        <v>73</v>
      </c>
      <c r="B685" s="25">
        <v>82132.59</v>
      </c>
      <c r="C685">
        <v>1119.51</v>
      </c>
      <c r="D685" s="25">
        <v>83252.099999999991</v>
      </c>
    </row>
    <row r="686" spans="1:4" x14ac:dyDescent="0.25">
      <c r="A686" s="23" t="s">
        <v>72</v>
      </c>
      <c r="B686" s="25">
        <v>82132.59</v>
      </c>
      <c r="C686">
        <v>1119.51</v>
      </c>
      <c r="D686" s="25">
        <v>83252.099999999991</v>
      </c>
    </row>
    <row r="687" spans="1:4" x14ac:dyDescent="0.25">
      <c r="A687" s="24" t="s">
        <v>149</v>
      </c>
      <c r="B687" s="25">
        <v>82132.59</v>
      </c>
      <c r="C687">
        <v>1119.51</v>
      </c>
      <c r="D687" s="25">
        <v>83252.099999999991</v>
      </c>
    </row>
    <row r="688" spans="1:4" x14ac:dyDescent="0.25">
      <c r="A688" s="20" t="s">
        <v>161</v>
      </c>
      <c r="B688" s="25">
        <v>3629920.8499999992</v>
      </c>
      <c r="C688">
        <v>17192.440000000002</v>
      </c>
      <c r="D688" s="25">
        <v>3647113.2900000019</v>
      </c>
    </row>
    <row r="689" spans="1:4" x14ac:dyDescent="0.25">
      <c r="A689" s="21" t="s">
        <v>54</v>
      </c>
      <c r="B689" s="25">
        <v>107923.6</v>
      </c>
      <c r="C689">
        <v>-580.74</v>
      </c>
      <c r="D689" s="25">
        <v>107342.86</v>
      </c>
    </row>
    <row r="690" spans="1:4" x14ac:dyDescent="0.25">
      <c r="A690" s="22" t="s">
        <v>23</v>
      </c>
      <c r="B690" s="25">
        <v>57889.53</v>
      </c>
      <c r="C690">
        <v>-340.97</v>
      </c>
      <c r="D690" s="25">
        <v>57548.56</v>
      </c>
    </row>
    <row r="691" spans="1:4" x14ac:dyDescent="0.25">
      <c r="A691" s="23" t="s">
        <v>62</v>
      </c>
      <c r="B691" s="25">
        <v>57889.53</v>
      </c>
      <c r="C691">
        <v>-340.97</v>
      </c>
      <c r="D691" s="25">
        <v>57548.56</v>
      </c>
    </row>
    <row r="692" spans="1:4" x14ac:dyDescent="0.25">
      <c r="A692" s="24" t="s">
        <v>152</v>
      </c>
      <c r="B692" s="25">
        <v>57889.53</v>
      </c>
      <c r="C692">
        <v>-340.97</v>
      </c>
      <c r="D692" s="25">
        <v>57548.56</v>
      </c>
    </row>
    <row r="693" spans="1:4" x14ac:dyDescent="0.25">
      <c r="A693" s="22" t="s">
        <v>126</v>
      </c>
      <c r="B693" s="25">
        <v>7024.32</v>
      </c>
      <c r="C693">
        <v>0</v>
      </c>
      <c r="D693" s="25">
        <v>7024.32</v>
      </c>
    </row>
    <row r="694" spans="1:4" x14ac:dyDescent="0.25">
      <c r="A694" s="23" t="s">
        <v>125</v>
      </c>
      <c r="B694" s="25">
        <v>7024.32</v>
      </c>
      <c r="C694">
        <v>0</v>
      </c>
      <c r="D694" s="25">
        <v>7024.32</v>
      </c>
    </row>
    <row r="695" spans="1:4" x14ac:dyDescent="0.25">
      <c r="A695" s="24" t="s">
        <v>152</v>
      </c>
      <c r="B695" s="25">
        <v>7024.32</v>
      </c>
      <c r="C695">
        <v>0</v>
      </c>
      <c r="D695" s="25">
        <v>7024.32</v>
      </c>
    </row>
    <row r="696" spans="1:4" x14ac:dyDescent="0.25">
      <c r="A696" s="22" t="s">
        <v>53</v>
      </c>
      <c r="B696" s="25">
        <v>0</v>
      </c>
      <c r="C696">
        <v>0</v>
      </c>
      <c r="D696" s="25">
        <v>0</v>
      </c>
    </row>
    <row r="697" spans="1:4" x14ac:dyDescent="0.25">
      <c r="A697" s="23" t="s">
        <v>52</v>
      </c>
      <c r="B697" s="25">
        <v>0</v>
      </c>
      <c r="C697">
        <v>0</v>
      </c>
      <c r="D697" s="25">
        <v>0</v>
      </c>
    </row>
    <row r="698" spans="1:4" x14ac:dyDescent="0.25">
      <c r="A698" s="24" t="s">
        <v>152</v>
      </c>
      <c r="B698" s="25">
        <v>0</v>
      </c>
      <c r="C698">
        <v>0</v>
      </c>
      <c r="D698" s="25">
        <v>0</v>
      </c>
    </row>
    <row r="699" spans="1:4" x14ac:dyDescent="0.25">
      <c r="A699" s="22" t="s">
        <v>124</v>
      </c>
      <c r="B699" s="25">
        <v>0</v>
      </c>
      <c r="C699">
        <v>0</v>
      </c>
      <c r="D699" s="25">
        <v>0</v>
      </c>
    </row>
    <row r="700" spans="1:4" x14ac:dyDescent="0.25">
      <c r="A700" s="23" t="s">
        <v>123</v>
      </c>
      <c r="B700" s="25">
        <v>0</v>
      </c>
      <c r="C700">
        <v>0</v>
      </c>
      <c r="D700" s="25">
        <v>0</v>
      </c>
    </row>
    <row r="701" spans="1:4" x14ac:dyDescent="0.25">
      <c r="A701" s="24" t="s">
        <v>152</v>
      </c>
      <c r="B701" s="25">
        <v>0</v>
      </c>
      <c r="C701">
        <v>0</v>
      </c>
      <c r="D701" s="25">
        <v>0</v>
      </c>
    </row>
    <row r="702" spans="1:4" x14ac:dyDescent="0.25">
      <c r="A702" s="22" t="s">
        <v>109</v>
      </c>
      <c r="B702" s="25">
        <v>43009.75</v>
      </c>
      <c r="C702">
        <v>-239.77</v>
      </c>
      <c r="D702" s="25">
        <v>42769.98</v>
      </c>
    </row>
    <row r="703" spans="1:4" x14ac:dyDescent="0.25">
      <c r="A703" s="23" t="s">
        <v>108</v>
      </c>
      <c r="B703" s="25">
        <v>43009.75</v>
      </c>
      <c r="C703">
        <v>-239.77</v>
      </c>
      <c r="D703" s="25">
        <v>42769.98</v>
      </c>
    </row>
    <row r="704" spans="1:4" x14ac:dyDescent="0.25">
      <c r="A704" s="24" t="s">
        <v>152</v>
      </c>
      <c r="B704" s="25">
        <v>43009.75</v>
      </c>
      <c r="C704">
        <v>-239.77</v>
      </c>
      <c r="D704" s="25">
        <v>42769.98</v>
      </c>
    </row>
    <row r="705" spans="1:4" x14ac:dyDescent="0.25">
      <c r="A705" s="21" t="s">
        <v>29</v>
      </c>
      <c r="B705" s="25">
        <v>2793193.1699999995</v>
      </c>
      <c r="C705">
        <v>15654.090000000002</v>
      </c>
      <c r="D705" s="25">
        <v>2808847.2600000002</v>
      </c>
    </row>
    <row r="706" spans="1:4" x14ac:dyDescent="0.25">
      <c r="A706" s="22" t="s">
        <v>51</v>
      </c>
      <c r="B706" s="25">
        <v>369019.07</v>
      </c>
      <c r="C706">
        <v>2172.9499999999998</v>
      </c>
      <c r="D706" s="25">
        <v>371192.02</v>
      </c>
    </row>
    <row r="707" spans="1:4" x14ac:dyDescent="0.25">
      <c r="A707" s="23" t="s">
        <v>50</v>
      </c>
      <c r="B707" s="25">
        <v>369019.07</v>
      </c>
      <c r="C707">
        <v>2172.9499999999998</v>
      </c>
      <c r="D707" s="25">
        <v>371192.02</v>
      </c>
    </row>
    <row r="708" spans="1:4" x14ac:dyDescent="0.25">
      <c r="A708" s="24" t="s">
        <v>149</v>
      </c>
      <c r="B708" s="25">
        <v>144249.44</v>
      </c>
      <c r="C708">
        <v>1742.35</v>
      </c>
      <c r="D708" s="25">
        <v>145991.79</v>
      </c>
    </row>
    <row r="709" spans="1:4" x14ac:dyDescent="0.25">
      <c r="A709" s="24" t="s">
        <v>152</v>
      </c>
      <c r="B709" s="25">
        <v>224769.63</v>
      </c>
      <c r="C709">
        <v>430.6</v>
      </c>
      <c r="D709" s="25">
        <v>225200.23</v>
      </c>
    </row>
    <row r="710" spans="1:4" x14ac:dyDescent="0.25">
      <c r="A710" s="22" t="s">
        <v>134</v>
      </c>
      <c r="B710" s="25">
        <v>105773.47</v>
      </c>
      <c r="C710">
        <v>461.73</v>
      </c>
      <c r="D710" s="25">
        <v>106235.2</v>
      </c>
    </row>
    <row r="711" spans="1:4" x14ac:dyDescent="0.25">
      <c r="A711" s="23" t="s">
        <v>133</v>
      </c>
      <c r="B711" s="25">
        <v>105773.47</v>
      </c>
      <c r="C711">
        <v>461.73</v>
      </c>
      <c r="D711" s="25">
        <v>106235.2</v>
      </c>
    </row>
    <row r="712" spans="1:4" x14ac:dyDescent="0.25">
      <c r="A712" s="24" t="s">
        <v>149</v>
      </c>
      <c r="B712" s="25">
        <v>41348.660000000003</v>
      </c>
      <c r="C712">
        <v>532.84</v>
      </c>
      <c r="D712" s="25">
        <v>41881.5</v>
      </c>
    </row>
    <row r="713" spans="1:4" x14ac:dyDescent="0.25">
      <c r="A713" s="24" t="s">
        <v>152</v>
      </c>
      <c r="B713" s="25">
        <v>64424.81</v>
      </c>
      <c r="C713">
        <v>-71.11</v>
      </c>
      <c r="D713" s="25">
        <v>64353.7</v>
      </c>
    </row>
    <row r="714" spans="1:4" x14ac:dyDescent="0.25">
      <c r="A714" s="22" t="s">
        <v>28</v>
      </c>
      <c r="B714" s="25">
        <v>2318400.6300000004</v>
      </c>
      <c r="C714">
        <v>13019.41</v>
      </c>
      <c r="D714" s="25">
        <v>2331420.0399999996</v>
      </c>
    </row>
    <row r="715" spans="1:4" x14ac:dyDescent="0.25">
      <c r="A715" s="23" t="s">
        <v>27</v>
      </c>
      <c r="B715" s="25">
        <v>5668.5300000000007</v>
      </c>
      <c r="C715">
        <v>27.77</v>
      </c>
      <c r="D715" s="25">
        <v>5696.3</v>
      </c>
    </row>
    <row r="716" spans="1:4" x14ac:dyDescent="0.25">
      <c r="A716" s="24" t="s">
        <v>149</v>
      </c>
      <c r="B716" s="25">
        <v>2221.75</v>
      </c>
      <c r="C716">
        <v>27.77</v>
      </c>
      <c r="D716" s="25">
        <v>2249.52</v>
      </c>
    </row>
    <row r="717" spans="1:4" x14ac:dyDescent="0.25">
      <c r="A717" s="24" t="s">
        <v>152</v>
      </c>
      <c r="B717" s="25">
        <v>3446.78</v>
      </c>
      <c r="C717">
        <v>0</v>
      </c>
      <c r="D717" s="25">
        <v>3446.78</v>
      </c>
    </row>
    <row r="718" spans="1:4" x14ac:dyDescent="0.25">
      <c r="A718" s="23" t="s">
        <v>40</v>
      </c>
      <c r="B718" s="25">
        <v>21460.83</v>
      </c>
      <c r="C718">
        <v>179.01999999999998</v>
      </c>
      <c r="D718" s="25">
        <v>21639.85</v>
      </c>
    </row>
    <row r="719" spans="1:4" x14ac:dyDescent="0.25">
      <c r="A719" s="24" t="s">
        <v>149</v>
      </c>
      <c r="B719" s="25">
        <v>8387.33</v>
      </c>
      <c r="C719">
        <v>89.47</v>
      </c>
      <c r="D719" s="25">
        <v>8476.7999999999993</v>
      </c>
    </row>
    <row r="720" spans="1:4" x14ac:dyDescent="0.25">
      <c r="A720" s="24" t="s">
        <v>152</v>
      </c>
      <c r="B720" s="25">
        <v>13073.5</v>
      </c>
      <c r="C720">
        <v>89.55</v>
      </c>
      <c r="D720" s="25">
        <v>13163.05</v>
      </c>
    </row>
    <row r="721" spans="1:4" x14ac:dyDescent="0.25">
      <c r="A721" s="23" t="s">
        <v>41</v>
      </c>
      <c r="B721" s="25">
        <v>80239.259999999995</v>
      </c>
      <c r="C721">
        <v>477.13</v>
      </c>
      <c r="D721" s="25">
        <v>80716.39</v>
      </c>
    </row>
    <row r="722" spans="1:4" x14ac:dyDescent="0.25">
      <c r="A722" s="24" t="s">
        <v>149</v>
      </c>
      <c r="B722" s="25">
        <v>31371.200000000001</v>
      </c>
      <c r="C722">
        <v>364.79</v>
      </c>
      <c r="D722" s="25">
        <v>31735.99</v>
      </c>
    </row>
    <row r="723" spans="1:4" x14ac:dyDescent="0.25">
      <c r="A723" s="24" t="s">
        <v>152</v>
      </c>
      <c r="B723" s="25">
        <v>48868.06</v>
      </c>
      <c r="C723">
        <v>112.34</v>
      </c>
      <c r="D723" s="25">
        <v>48980.399999999994</v>
      </c>
    </row>
    <row r="724" spans="1:4" x14ac:dyDescent="0.25">
      <c r="A724" s="23" t="s">
        <v>42</v>
      </c>
      <c r="B724" s="25">
        <v>0</v>
      </c>
      <c r="C724">
        <v>0</v>
      </c>
      <c r="D724" s="25">
        <v>0</v>
      </c>
    </row>
    <row r="725" spans="1:4" x14ac:dyDescent="0.25">
      <c r="A725" s="24" t="s">
        <v>149</v>
      </c>
      <c r="B725" s="25">
        <v>0</v>
      </c>
      <c r="C725">
        <v>0</v>
      </c>
      <c r="D725" s="25">
        <v>0</v>
      </c>
    </row>
    <row r="726" spans="1:4" x14ac:dyDescent="0.25">
      <c r="A726" s="24" t="s">
        <v>152</v>
      </c>
      <c r="B726" s="25">
        <v>0</v>
      </c>
      <c r="C726">
        <v>0</v>
      </c>
      <c r="D726" s="25">
        <v>0</v>
      </c>
    </row>
    <row r="727" spans="1:4" x14ac:dyDescent="0.25">
      <c r="A727" s="23" t="s">
        <v>47</v>
      </c>
      <c r="B727" s="25">
        <v>2327.62</v>
      </c>
      <c r="C727">
        <v>0</v>
      </c>
      <c r="D727" s="25">
        <v>2327.62</v>
      </c>
    </row>
    <row r="728" spans="1:4" x14ac:dyDescent="0.25">
      <c r="A728" s="24" t="s">
        <v>149</v>
      </c>
      <c r="B728" s="25">
        <v>930.55</v>
      </c>
      <c r="C728">
        <v>0</v>
      </c>
      <c r="D728" s="25">
        <v>930.55</v>
      </c>
    </row>
    <row r="729" spans="1:4" x14ac:dyDescent="0.25">
      <c r="A729" s="24" t="s">
        <v>152</v>
      </c>
      <c r="B729" s="25">
        <v>1397.07</v>
      </c>
      <c r="C729">
        <v>0</v>
      </c>
      <c r="D729" s="25">
        <v>1397.07</v>
      </c>
    </row>
    <row r="730" spans="1:4" x14ac:dyDescent="0.25">
      <c r="A730" s="23" t="s">
        <v>55</v>
      </c>
      <c r="B730" s="25">
        <v>159160.66</v>
      </c>
      <c r="C730">
        <v>989.44999999999993</v>
      </c>
      <c r="D730" s="25">
        <v>160150.10999999999</v>
      </c>
    </row>
    <row r="731" spans="1:4" x14ac:dyDescent="0.25">
      <c r="A731" s="24" t="s">
        <v>149</v>
      </c>
      <c r="B731" s="25">
        <v>62239.35</v>
      </c>
      <c r="C731">
        <v>769.42</v>
      </c>
      <c r="D731" s="25">
        <v>63008.77</v>
      </c>
    </row>
    <row r="732" spans="1:4" x14ac:dyDescent="0.25">
      <c r="A732" s="24" t="s">
        <v>152</v>
      </c>
      <c r="B732" s="25">
        <v>96921.31</v>
      </c>
      <c r="C732">
        <v>220.03</v>
      </c>
      <c r="D732" s="25">
        <v>97141.34</v>
      </c>
    </row>
    <row r="733" spans="1:4" x14ac:dyDescent="0.25">
      <c r="A733" s="23" t="s">
        <v>58</v>
      </c>
      <c r="B733" s="25">
        <v>4137.9400000000005</v>
      </c>
      <c r="C733">
        <v>26.18</v>
      </c>
      <c r="D733" s="25">
        <v>4164.12</v>
      </c>
    </row>
    <row r="734" spans="1:4" x14ac:dyDescent="0.25">
      <c r="A734" s="24" t="s">
        <v>149</v>
      </c>
      <c r="B734" s="25">
        <v>1622.87</v>
      </c>
      <c r="C734">
        <v>26.18</v>
      </c>
      <c r="D734" s="25">
        <v>1649.05</v>
      </c>
    </row>
    <row r="735" spans="1:4" x14ac:dyDescent="0.25">
      <c r="A735" s="24" t="s">
        <v>152</v>
      </c>
      <c r="B735" s="25">
        <v>2515.0700000000002</v>
      </c>
      <c r="C735">
        <v>0</v>
      </c>
      <c r="D735" s="25">
        <v>2515.0700000000002</v>
      </c>
    </row>
    <row r="736" spans="1:4" x14ac:dyDescent="0.25">
      <c r="A736" s="23" t="s">
        <v>64</v>
      </c>
      <c r="B736" s="25">
        <v>0</v>
      </c>
      <c r="C736">
        <v>0</v>
      </c>
      <c r="D736" s="25">
        <v>0</v>
      </c>
    </row>
    <row r="737" spans="1:4" x14ac:dyDescent="0.25">
      <c r="A737" s="24" t="s">
        <v>149</v>
      </c>
      <c r="B737" s="25">
        <v>0</v>
      </c>
      <c r="C737">
        <v>0</v>
      </c>
      <c r="D737" s="25">
        <v>0</v>
      </c>
    </row>
    <row r="738" spans="1:4" x14ac:dyDescent="0.25">
      <c r="A738" s="24" t="s">
        <v>152</v>
      </c>
      <c r="B738" s="25">
        <v>0</v>
      </c>
      <c r="C738">
        <v>0</v>
      </c>
      <c r="D738" s="25">
        <v>0</v>
      </c>
    </row>
    <row r="739" spans="1:4" x14ac:dyDescent="0.25">
      <c r="A739" s="23" t="s">
        <v>71</v>
      </c>
      <c r="B739" s="25">
        <v>252.41</v>
      </c>
      <c r="C739">
        <v>0</v>
      </c>
      <c r="D739" s="25">
        <v>252.41</v>
      </c>
    </row>
    <row r="740" spans="1:4" x14ac:dyDescent="0.25">
      <c r="A740" s="24" t="s">
        <v>149</v>
      </c>
      <c r="B740" s="25">
        <v>108.12</v>
      </c>
      <c r="C740">
        <v>0</v>
      </c>
      <c r="D740" s="25">
        <v>108.12</v>
      </c>
    </row>
    <row r="741" spans="1:4" x14ac:dyDescent="0.25">
      <c r="A741" s="24" t="s">
        <v>152</v>
      </c>
      <c r="B741" s="25">
        <v>144.29</v>
      </c>
      <c r="C741">
        <v>0</v>
      </c>
      <c r="D741" s="25">
        <v>144.29</v>
      </c>
    </row>
    <row r="742" spans="1:4" x14ac:dyDescent="0.25">
      <c r="A742" s="23" t="s">
        <v>84</v>
      </c>
      <c r="B742" s="25">
        <v>5310.09</v>
      </c>
      <c r="C742">
        <v>0</v>
      </c>
      <c r="D742" s="25">
        <v>5310.09</v>
      </c>
    </row>
    <row r="743" spans="1:4" x14ac:dyDescent="0.25">
      <c r="A743" s="24" t="s">
        <v>149</v>
      </c>
      <c r="B743" s="25">
        <v>2100.7800000000002</v>
      </c>
      <c r="C743">
        <v>0</v>
      </c>
      <c r="D743" s="25">
        <v>2100.7800000000002</v>
      </c>
    </row>
    <row r="744" spans="1:4" x14ac:dyDescent="0.25">
      <c r="A744" s="24" t="s">
        <v>152</v>
      </c>
      <c r="B744" s="25">
        <v>3209.31</v>
      </c>
      <c r="C744">
        <v>0</v>
      </c>
      <c r="D744" s="25">
        <v>3209.31</v>
      </c>
    </row>
    <row r="745" spans="1:4" x14ac:dyDescent="0.25">
      <c r="A745" s="23" t="s">
        <v>88</v>
      </c>
      <c r="B745" s="25">
        <v>3183.21</v>
      </c>
      <c r="C745">
        <v>15.83</v>
      </c>
      <c r="D745" s="25">
        <v>3199.04</v>
      </c>
    </row>
    <row r="746" spans="1:4" x14ac:dyDescent="0.25">
      <c r="A746" s="24" t="s">
        <v>149</v>
      </c>
      <c r="B746" s="25">
        <v>1250.44</v>
      </c>
      <c r="C746">
        <v>15.83</v>
      </c>
      <c r="D746" s="25">
        <v>1266.27</v>
      </c>
    </row>
    <row r="747" spans="1:4" x14ac:dyDescent="0.25">
      <c r="A747" s="24" t="s">
        <v>152</v>
      </c>
      <c r="B747" s="25">
        <v>1932.77</v>
      </c>
      <c r="C747">
        <v>0</v>
      </c>
      <c r="D747" s="25">
        <v>1932.77</v>
      </c>
    </row>
    <row r="748" spans="1:4" x14ac:dyDescent="0.25">
      <c r="A748" s="23" t="s">
        <v>92</v>
      </c>
      <c r="B748" s="25">
        <v>46848.08</v>
      </c>
      <c r="C748">
        <v>125.23</v>
      </c>
      <c r="D748" s="25">
        <v>46973.31</v>
      </c>
    </row>
    <row r="749" spans="1:4" x14ac:dyDescent="0.25">
      <c r="A749" s="24" t="s">
        <v>149</v>
      </c>
      <c r="B749" s="25">
        <v>18336.46</v>
      </c>
      <c r="C749">
        <v>208.84</v>
      </c>
      <c r="D749" s="25">
        <v>18545.3</v>
      </c>
    </row>
    <row r="750" spans="1:4" x14ac:dyDescent="0.25">
      <c r="A750" s="24" t="s">
        <v>152</v>
      </c>
      <c r="B750" s="25">
        <v>28511.62</v>
      </c>
      <c r="C750">
        <v>-83.61</v>
      </c>
      <c r="D750" s="25">
        <v>28428.01</v>
      </c>
    </row>
    <row r="751" spans="1:4" x14ac:dyDescent="0.25">
      <c r="A751" s="23" t="s">
        <v>95</v>
      </c>
      <c r="B751" s="25">
        <v>160496.09</v>
      </c>
      <c r="C751">
        <v>998.96</v>
      </c>
      <c r="D751" s="25">
        <v>161495.04999999999</v>
      </c>
    </row>
    <row r="752" spans="1:4" x14ac:dyDescent="0.25">
      <c r="A752" s="24" t="s">
        <v>149</v>
      </c>
      <c r="B752" s="25">
        <v>62739.07</v>
      </c>
      <c r="C752">
        <v>788.51</v>
      </c>
      <c r="D752" s="25">
        <v>63527.58</v>
      </c>
    </row>
    <row r="753" spans="1:4" x14ac:dyDescent="0.25">
      <c r="A753" s="24" t="s">
        <v>152</v>
      </c>
      <c r="B753" s="25">
        <v>97757.02</v>
      </c>
      <c r="C753">
        <v>210.45</v>
      </c>
      <c r="D753" s="25">
        <v>97967.47</v>
      </c>
    </row>
    <row r="754" spans="1:4" x14ac:dyDescent="0.25">
      <c r="A754" s="23" t="s">
        <v>98</v>
      </c>
      <c r="B754" s="25">
        <v>17359.54</v>
      </c>
      <c r="C754">
        <v>152.44999999999999</v>
      </c>
      <c r="D754" s="25">
        <v>17511.989999999998</v>
      </c>
    </row>
    <row r="755" spans="1:4" x14ac:dyDescent="0.25">
      <c r="A755" s="24" t="s">
        <v>149</v>
      </c>
      <c r="B755" s="25">
        <v>6813.8</v>
      </c>
      <c r="C755">
        <v>65.3</v>
      </c>
      <c r="D755" s="25">
        <v>6879.1</v>
      </c>
    </row>
    <row r="756" spans="1:4" x14ac:dyDescent="0.25">
      <c r="A756" s="24" t="s">
        <v>152</v>
      </c>
      <c r="B756" s="25">
        <v>10545.74</v>
      </c>
      <c r="C756">
        <v>87.15</v>
      </c>
      <c r="D756" s="25">
        <v>10632.89</v>
      </c>
    </row>
    <row r="757" spans="1:4" x14ac:dyDescent="0.25">
      <c r="A757" s="23" t="s">
        <v>100</v>
      </c>
      <c r="B757" s="25">
        <v>40825.020000000004</v>
      </c>
      <c r="C757">
        <v>176.63</v>
      </c>
      <c r="D757" s="25">
        <v>41001.65</v>
      </c>
    </row>
    <row r="758" spans="1:4" x14ac:dyDescent="0.25">
      <c r="A758" s="24" t="s">
        <v>149</v>
      </c>
      <c r="B758" s="25">
        <v>15956.11</v>
      </c>
      <c r="C758">
        <v>176.63</v>
      </c>
      <c r="D758" s="25">
        <v>16132.74</v>
      </c>
    </row>
    <row r="759" spans="1:4" x14ac:dyDescent="0.25">
      <c r="A759" s="24" t="s">
        <v>152</v>
      </c>
      <c r="B759" s="25">
        <v>24868.91</v>
      </c>
      <c r="C759">
        <v>0</v>
      </c>
      <c r="D759" s="25">
        <v>24868.91</v>
      </c>
    </row>
    <row r="760" spans="1:4" x14ac:dyDescent="0.25">
      <c r="A760" s="23" t="s">
        <v>105</v>
      </c>
      <c r="B760" s="25">
        <v>49307.54</v>
      </c>
      <c r="C760">
        <v>236.04</v>
      </c>
      <c r="D760" s="25">
        <v>49543.58</v>
      </c>
    </row>
    <row r="761" spans="1:4" x14ac:dyDescent="0.25">
      <c r="A761" s="24" t="s">
        <v>149</v>
      </c>
      <c r="B761" s="25">
        <v>19276.96</v>
      </c>
      <c r="C761">
        <v>236.04</v>
      </c>
      <c r="D761" s="25">
        <v>19513</v>
      </c>
    </row>
    <row r="762" spans="1:4" x14ac:dyDescent="0.25">
      <c r="A762" s="24" t="s">
        <v>152</v>
      </c>
      <c r="B762" s="25">
        <v>30030.58</v>
      </c>
      <c r="C762">
        <v>0</v>
      </c>
      <c r="D762" s="25">
        <v>30030.58</v>
      </c>
    </row>
    <row r="763" spans="1:4" x14ac:dyDescent="0.25">
      <c r="A763" s="23" t="s">
        <v>106</v>
      </c>
      <c r="B763" s="25">
        <v>103157.04000000001</v>
      </c>
      <c r="C763">
        <v>681.67</v>
      </c>
      <c r="D763" s="25">
        <v>103838.70999999999</v>
      </c>
    </row>
    <row r="764" spans="1:4" x14ac:dyDescent="0.25">
      <c r="A764" s="24" t="s">
        <v>149</v>
      </c>
      <c r="B764" s="25">
        <v>40316.14</v>
      </c>
      <c r="C764">
        <v>511.14</v>
      </c>
      <c r="D764" s="25">
        <v>40827.279999999999</v>
      </c>
    </row>
    <row r="765" spans="1:4" x14ac:dyDescent="0.25">
      <c r="A765" s="24" t="s">
        <v>152</v>
      </c>
      <c r="B765" s="25">
        <v>62840.9</v>
      </c>
      <c r="C765">
        <v>170.53</v>
      </c>
      <c r="D765" s="25">
        <v>63011.43</v>
      </c>
    </row>
    <row r="766" spans="1:4" x14ac:dyDescent="0.25">
      <c r="A766" s="23" t="s">
        <v>110</v>
      </c>
      <c r="B766" s="25">
        <v>12845.04</v>
      </c>
      <c r="C766">
        <v>-89.52</v>
      </c>
      <c r="D766" s="25">
        <v>12755.52</v>
      </c>
    </row>
    <row r="767" spans="1:4" x14ac:dyDescent="0.25">
      <c r="A767" s="24" t="s">
        <v>149</v>
      </c>
      <c r="B767" s="25">
        <v>5042.26</v>
      </c>
      <c r="C767">
        <v>53.64</v>
      </c>
      <c r="D767" s="25">
        <v>5095.9000000000005</v>
      </c>
    </row>
    <row r="768" spans="1:4" x14ac:dyDescent="0.25">
      <c r="A768" s="24" t="s">
        <v>152</v>
      </c>
      <c r="B768" s="25">
        <v>7802.78</v>
      </c>
      <c r="C768">
        <v>-143.16</v>
      </c>
      <c r="D768" s="25">
        <v>7659.62</v>
      </c>
    </row>
    <row r="769" spans="1:4" x14ac:dyDescent="0.25">
      <c r="A769" s="23" t="s">
        <v>111</v>
      </c>
      <c r="B769" s="25">
        <v>638890.11</v>
      </c>
      <c r="C769">
        <v>3514.45</v>
      </c>
      <c r="D769" s="25">
        <v>642404.56000000006</v>
      </c>
    </row>
    <row r="770" spans="1:4" x14ac:dyDescent="0.25">
      <c r="A770" s="24" t="s">
        <v>149</v>
      </c>
      <c r="B770" s="25">
        <v>249705.1</v>
      </c>
      <c r="C770">
        <v>3105.46</v>
      </c>
      <c r="D770" s="25">
        <v>252810.56</v>
      </c>
    </row>
    <row r="771" spans="1:4" x14ac:dyDescent="0.25">
      <c r="A771" s="24" t="s">
        <v>152</v>
      </c>
      <c r="B771" s="25">
        <v>389185.01</v>
      </c>
      <c r="C771">
        <v>408.99</v>
      </c>
      <c r="D771" s="25">
        <v>389594</v>
      </c>
    </row>
    <row r="772" spans="1:4" x14ac:dyDescent="0.25">
      <c r="A772" s="23" t="s">
        <v>112</v>
      </c>
      <c r="B772" s="25">
        <v>0</v>
      </c>
      <c r="C772">
        <v>0</v>
      </c>
      <c r="D772" s="25">
        <v>0</v>
      </c>
    </row>
    <row r="773" spans="1:4" x14ac:dyDescent="0.25">
      <c r="A773" s="24" t="s">
        <v>149</v>
      </c>
      <c r="B773" s="25">
        <v>0</v>
      </c>
      <c r="C773">
        <v>0</v>
      </c>
      <c r="D773" s="25">
        <v>0</v>
      </c>
    </row>
    <row r="774" spans="1:4" x14ac:dyDescent="0.25">
      <c r="A774" s="24" t="s">
        <v>152</v>
      </c>
      <c r="B774" s="25">
        <v>0</v>
      </c>
      <c r="C774">
        <v>0</v>
      </c>
      <c r="D774" s="25">
        <v>0</v>
      </c>
    </row>
    <row r="775" spans="1:4" x14ac:dyDescent="0.25">
      <c r="A775" s="23" t="s">
        <v>113</v>
      </c>
      <c r="B775" s="25">
        <v>24029.230000000003</v>
      </c>
      <c r="C775">
        <v>215.24</v>
      </c>
      <c r="D775" s="25">
        <v>24244.47</v>
      </c>
    </row>
    <row r="776" spans="1:4" x14ac:dyDescent="0.25">
      <c r="A776" s="24" t="s">
        <v>149</v>
      </c>
      <c r="B776" s="25">
        <v>9385.9500000000007</v>
      </c>
      <c r="C776">
        <v>107.57</v>
      </c>
      <c r="D776" s="25">
        <v>9493.52</v>
      </c>
    </row>
    <row r="777" spans="1:4" x14ac:dyDescent="0.25">
      <c r="A777" s="24" t="s">
        <v>152</v>
      </c>
      <c r="B777" s="25">
        <v>14643.28</v>
      </c>
      <c r="C777">
        <v>107.67</v>
      </c>
      <c r="D777" s="25">
        <v>14750.95</v>
      </c>
    </row>
    <row r="778" spans="1:4" x14ac:dyDescent="0.25">
      <c r="A778" s="23" t="s">
        <v>114</v>
      </c>
      <c r="B778" s="25">
        <v>93563.839999999997</v>
      </c>
      <c r="C778">
        <v>527.19999999999993</v>
      </c>
      <c r="D778" s="25">
        <v>94091.04</v>
      </c>
    </row>
    <row r="779" spans="1:4" x14ac:dyDescent="0.25">
      <c r="A779" s="24" t="s">
        <v>149</v>
      </c>
      <c r="B779" s="25">
        <v>36585.85</v>
      </c>
      <c r="C779">
        <v>431.28</v>
      </c>
      <c r="D779" s="25">
        <v>37017.129999999997</v>
      </c>
    </row>
    <row r="780" spans="1:4" x14ac:dyDescent="0.25">
      <c r="A780" s="24" t="s">
        <v>152</v>
      </c>
      <c r="B780" s="25">
        <v>56977.99</v>
      </c>
      <c r="C780">
        <v>95.92</v>
      </c>
      <c r="D780" s="25">
        <v>57073.909999999996</v>
      </c>
    </row>
    <row r="781" spans="1:4" x14ac:dyDescent="0.25">
      <c r="A781" s="23" t="s">
        <v>115</v>
      </c>
      <c r="B781" s="25">
        <v>4834.72</v>
      </c>
      <c r="C781">
        <v>23.01</v>
      </c>
      <c r="D781" s="25">
        <v>4857.7299999999996</v>
      </c>
    </row>
    <row r="782" spans="1:4" x14ac:dyDescent="0.25">
      <c r="A782" s="24" t="s">
        <v>149</v>
      </c>
      <c r="B782" s="25">
        <v>1886.82</v>
      </c>
      <c r="C782">
        <v>23.01</v>
      </c>
      <c r="D782" s="25">
        <v>1909.83</v>
      </c>
    </row>
    <row r="783" spans="1:4" x14ac:dyDescent="0.25">
      <c r="A783" s="24" t="s">
        <v>152</v>
      </c>
      <c r="B783" s="25">
        <v>2947.9</v>
      </c>
      <c r="C783">
        <v>0</v>
      </c>
      <c r="D783" s="25">
        <v>2947.9</v>
      </c>
    </row>
    <row r="784" spans="1:4" x14ac:dyDescent="0.25">
      <c r="A784" s="23" t="s">
        <v>116</v>
      </c>
      <c r="B784" s="25">
        <v>0</v>
      </c>
      <c r="C784">
        <v>0</v>
      </c>
      <c r="D784" s="25">
        <v>0</v>
      </c>
    </row>
    <row r="785" spans="1:4" x14ac:dyDescent="0.25">
      <c r="A785" s="24" t="s">
        <v>149</v>
      </c>
      <c r="B785" s="25">
        <v>0</v>
      </c>
      <c r="C785">
        <v>0</v>
      </c>
      <c r="D785" s="25">
        <v>0</v>
      </c>
    </row>
    <row r="786" spans="1:4" x14ac:dyDescent="0.25">
      <c r="A786" s="24" t="s">
        <v>152</v>
      </c>
      <c r="B786" s="25">
        <v>0</v>
      </c>
      <c r="C786">
        <v>0</v>
      </c>
      <c r="D786" s="25">
        <v>0</v>
      </c>
    </row>
    <row r="787" spans="1:4" x14ac:dyDescent="0.25">
      <c r="A787" s="23" t="s">
        <v>117</v>
      </c>
      <c r="B787" s="25">
        <v>3841.09</v>
      </c>
      <c r="C787">
        <v>15.73</v>
      </c>
      <c r="D787" s="25">
        <v>3856.8199999999997</v>
      </c>
    </row>
    <row r="788" spans="1:4" x14ac:dyDescent="0.25">
      <c r="A788" s="24" t="s">
        <v>149</v>
      </c>
      <c r="B788" s="25">
        <v>1510.43</v>
      </c>
      <c r="C788">
        <v>15.73</v>
      </c>
      <c r="D788" s="25">
        <v>1526.16</v>
      </c>
    </row>
    <row r="789" spans="1:4" x14ac:dyDescent="0.25">
      <c r="A789" s="24" t="s">
        <v>152</v>
      </c>
      <c r="B789" s="25">
        <v>2330.66</v>
      </c>
      <c r="C789">
        <v>0</v>
      </c>
      <c r="D789" s="25">
        <v>2330.66</v>
      </c>
    </row>
    <row r="790" spans="1:4" x14ac:dyDescent="0.25">
      <c r="A790" s="23" t="s">
        <v>118</v>
      </c>
      <c r="B790" s="25">
        <v>15584.830000000002</v>
      </c>
      <c r="C790">
        <v>101.97</v>
      </c>
      <c r="D790" s="25">
        <v>15686.800000000001</v>
      </c>
    </row>
    <row r="791" spans="1:4" x14ac:dyDescent="0.25">
      <c r="A791" s="24" t="s">
        <v>149</v>
      </c>
      <c r="B791" s="25">
        <v>6092.89</v>
      </c>
      <c r="C791">
        <v>101.97</v>
      </c>
      <c r="D791" s="25">
        <v>6194.8600000000006</v>
      </c>
    </row>
    <row r="792" spans="1:4" x14ac:dyDescent="0.25">
      <c r="A792" s="24" t="s">
        <v>152</v>
      </c>
      <c r="B792" s="25">
        <v>9491.94</v>
      </c>
      <c r="C792">
        <v>0</v>
      </c>
      <c r="D792" s="25">
        <v>9491.94</v>
      </c>
    </row>
    <row r="793" spans="1:4" x14ac:dyDescent="0.25">
      <c r="A793" s="23" t="s">
        <v>121</v>
      </c>
      <c r="B793" s="25">
        <v>85743.72</v>
      </c>
      <c r="C793">
        <v>492.27</v>
      </c>
      <c r="D793" s="25">
        <v>86235.99</v>
      </c>
    </row>
    <row r="794" spans="1:4" x14ac:dyDescent="0.25">
      <c r="A794" s="24" t="s">
        <v>149</v>
      </c>
      <c r="B794" s="25">
        <v>33528.36</v>
      </c>
      <c r="C794">
        <v>369.12</v>
      </c>
      <c r="D794" s="25">
        <v>33897.480000000003</v>
      </c>
    </row>
    <row r="795" spans="1:4" x14ac:dyDescent="0.25">
      <c r="A795" s="24" t="s">
        <v>152</v>
      </c>
      <c r="B795" s="25">
        <v>52215.360000000001</v>
      </c>
      <c r="C795">
        <v>123.15</v>
      </c>
      <c r="D795" s="25">
        <v>52338.51</v>
      </c>
    </row>
    <row r="796" spans="1:4" x14ac:dyDescent="0.25">
      <c r="A796" s="23" t="s">
        <v>122</v>
      </c>
      <c r="B796" s="25">
        <v>82492.7</v>
      </c>
      <c r="C796">
        <v>499.95</v>
      </c>
      <c r="D796" s="25">
        <v>82992.649999999994</v>
      </c>
    </row>
    <row r="797" spans="1:4" x14ac:dyDescent="0.25">
      <c r="A797" s="24" t="s">
        <v>149</v>
      </c>
      <c r="B797" s="25">
        <v>32253.11</v>
      </c>
      <c r="C797">
        <v>394.62</v>
      </c>
      <c r="D797" s="25">
        <v>32647.73</v>
      </c>
    </row>
    <row r="798" spans="1:4" x14ac:dyDescent="0.25">
      <c r="A798" s="24" t="s">
        <v>152</v>
      </c>
      <c r="B798" s="25">
        <v>50239.59</v>
      </c>
      <c r="C798">
        <v>105.33</v>
      </c>
      <c r="D798" s="25">
        <v>50344.92</v>
      </c>
    </row>
    <row r="799" spans="1:4" x14ac:dyDescent="0.25">
      <c r="A799" s="23" t="s">
        <v>127</v>
      </c>
      <c r="B799" s="25">
        <v>0</v>
      </c>
      <c r="C799">
        <v>0</v>
      </c>
      <c r="D799" s="25">
        <v>0</v>
      </c>
    </row>
    <row r="800" spans="1:4" x14ac:dyDescent="0.25">
      <c r="A800" s="24" t="s">
        <v>149</v>
      </c>
      <c r="B800" s="25">
        <v>0</v>
      </c>
      <c r="C800">
        <v>0</v>
      </c>
      <c r="D800" s="25">
        <v>0</v>
      </c>
    </row>
    <row r="801" spans="1:4" x14ac:dyDescent="0.25">
      <c r="A801" s="24" t="s">
        <v>152</v>
      </c>
      <c r="B801" s="25">
        <v>0</v>
      </c>
      <c r="C801">
        <v>0</v>
      </c>
      <c r="D801" s="25">
        <v>0</v>
      </c>
    </row>
    <row r="802" spans="1:4" x14ac:dyDescent="0.25">
      <c r="A802" s="23" t="s">
        <v>128</v>
      </c>
      <c r="B802" s="25">
        <v>80131.850000000006</v>
      </c>
      <c r="C802">
        <v>528.98</v>
      </c>
      <c r="D802" s="25">
        <v>80660.83</v>
      </c>
    </row>
    <row r="803" spans="1:4" x14ac:dyDescent="0.25">
      <c r="A803" s="24" t="s">
        <v>149</v>
      </c>
      <c r="B803" s="25">
        <v>31330.19</v>
      </c>
      <c r="C803">
        <v>428.15</v>
      </c>
      <c r="D803" s="25">
        <v>31758.34</v>
      </c>
    </row>
    <row r="804" spans="1:4" x14ac:dyDescent="0.25">
      <c r="A804" s="24" t="s">
        <v>152</v>
      </c>
      <c r="B804" s="25">
        <v>48801.66</v>
      </c>
      <c r="C804">
        <v>100.83</v>
      </c>
      <c r="D804" s="25">
        <v>48902.490000000005</v>
      </c>
    </row>
    <row r="805" spans="1:4" x14ac:dyDescent="0.25">
      <c r="A805" s="23" t="s">
        <v>130</v>
      </c>
      <c r="B805" s="25">
        <v>27812.11</v>
      </c>
      <c r="C805">
        <v>24.900000000000006</v>
      </c>
      <c r="D805" s="25">
        <v>27837.009999999995</v>
      </c>
    </row>
    <row r="806" spans="1:4" x14ac:dyDescent="0.25">
      <c r="A806" s="24" t="s">
        <v>149</v>
      </c>
      <c r="B806" s="25">
        <v>10898.85</v>
      </c>
      <c r="C806">
        <v>124.98</v>
      </c>
      <c r="D806" s="25">
        <v>11023.83</v>
      </c>
    </row>
    <row r="807" spans="1:4" x14ac:dyDescent="0.25">
      <c r="A807" s="24" t="s">
        <v>152</v>
      </c>
      <c r="B807" s="25">
        <v>16913.259999999998</v>
      </c>
      <c r="C807">
        <v>-100.08</v>
      </c>
      <c r="D807" s="25">
        <v>16813.179999999997</v>
      </c>
    </row>
    <row r="808" spans="1:4" x14ac:dyDescent="0.25">
      <c r="A808" s="23" t="s">
        <v>135</v>
      </c>
      <c r="B808" s="25">
        <v>23244.639999999999</v>
      </c>
      <c r="C808">
        <v>-102.53999999999999</v>
      </c>
      <c r="D808" s="25">
        <v>23142.100000000002</v>
      </c>
    </row>
    <row r="809" spans="1:4" x14ac:dyDescent="0.25">
      <c r="A809" s="24" t="s">
        <v>149</v>
      </c>
      <c r="B809" s="25">
        <v>9108.61</v>
      </c>
      <c r="C809">
        <v>102.34</v>
      </c>
      <c r="D809" s="25">
        <v>9210.9500000000007</v>
      </c>
    </row>
    <row r="810" spans="1:4" x14ac:dyDescent="0.25">
      <c r="A810" s="24" t="s">
        <v>152</v>
      </c>
      <c r="B810" s="25">
        <v>14136.03</v>
      </c>
      <c r="C810">
        <v>-204.88</v>
      </c>
      <c r="D810" s="25">
        <v>13931.150000000001</v>
      </c>
    </row>
    <row r="811" spans="1:4" x14ac:dyDescent="0.25">
      <c r="A811" s="23" t="s">
        <v>138</v>
      </c>
      <c r="B811" s="25">
        <v>9703.2099999999991</v>
      </c>
      <c r="C811">
        <v>129.74</v>
      </c>
      <c r="D811" s="25">
        <v>9832.9500000000007</v>
      </c>
    </row>
    <row r="812" spans="1:4" x14ac:dyDescent="0.25">
      <c r="A812" s="24" t="s">
        <v>149</v>
      </c>
      <c r="B812" s="25">
        <v>3785.83</v>
      </c>
      <c r="C812">
        <v>25.93</v>
      </c>
      <c r="D812" s="25">
        <v>3811.7599999999998</v>
      </c>
    </row>
    <row r="813" spans="1:4" x14ac:dyDescent="0.25">
      <c r="A813" s="24" t="s">
        <v>152</v>
      </c>
      <c r="B813" s="25">
        <v>5917.38</v>
      </c>
      <c r="C813">
        <v>103.81</v>
      </c>
      <c r="D813" s="25">
        <v>6021.1900000000005</v>
      </c>
    </row>
    <row r="814" spans="1:4" x14ac:dyDescent="0.25">
      <c r="A814" s="23" t="s">
        <v>140</v>
      </c>
      <c r="B814" s="25">
        <v>500144.41</v>
      </c>
      <c r="C814">
        <v>2993.59</v>
      </c>
      <c r="D814" s="25">
        <v>503138</v>
      </c>
    </row>
    <row r="815" spans="1:4" x14ac:dyDescent="0.25">
      <c r="A815" s="24" t="s">
        <v>149</v>
      </c>
      <c r="B815" s="25">
        <v>195518.43</v>
      </c>
      <c r="C815">
        <v>2406.19</v>
      </c>
      <c r="D815" s="25">
        <v>197924.62</v>
      </c>
    </row>
    <row r="816" spans="1:4" x14ac:dyDescent="0.25">
      <c r="A816" s="24" t="s">
        <v>152</v>
      </c>
      <c r="B816" s="25">
        <v>304625.98</v>
      </c>
      <c r="C816">
        <v>587.4</v>
      </c>
      <c r="D816" s="25">
        <v>305213.38</v>
      </c>
    </row>
    <row r="817" spans="1:4" x14ac:dyDescent="0.25">
      <c r="A817" s="23" t="s">
        <v>141</v>
      </c>
      <c r="B817" s="25">
        <v>15805.27</v>
      </c>
      <c r="C817">
        <v>58.08</v>
      </c>
      <c r="D817" s="25">
        <v>15863.349999999999</v>
      </c>
    </row>
    <row r="818" spans="1:4" x14ac:dyDescent="0.25">
      <c r="A818" s="24" t="s">
        <v>149</v>
      </c>
      <c r="B818" s="25">
        <v>6194.79</v>
      </c>
      <c r="C818">
        <v>58.08</v>
      </c>
      <c r="D818" s="25">
        <v>6252.87</v>
      </c>
    </row>
    <row r="819" spans="1:4" x14ac:dyDescent="0.25">
      <c r="A819" s="24" t="s">
        <v>152</v>
      </c>
      <c r="B819" s="25">
        <v>9610.48</v>
      </c>
      <c r="C819">
        <v>0</v>
      </c>
      <c r="D819" s="25">
        <v>9610.48</v>
      </c>
    </row>
    <row r="820" spans="1:4" x14ac:dyDescent="0.25">
      <c r="A820" s="21" t="s">
        <v>13</v>
      </c>
      <c r="B820" s="25">
        <v>166893.60999999999</v>
      </c>
      <c r="C820">
        <v>1178.7699999999998</v>
      </c>
      <c r="D820" s="25">
        <v>168072.37999999998</v>
      </c>
    </row>
    <row r="821" spans="1:4" x14ac:dyDescent="0.25">
      <c r="A821" s="22" t="s">
        <v>67</v>
      </c>
      <c r="B821" s="25">
        <v>8121.3</v>
      </c>
      <c r="C821">
        <v>63.57</v>
      </c>
      <c r="D821" s="25">
        <v>8184.8700000000008</v>
      </c>
    </row>
    <row r="822" spans="1:4" x14ac:dyDescent="0.25">
      <c r="A822" s="23" t="s">
        <v>66</v>
      </c>
      <c r="B822" s="25">
        <v>8121.3</v>
      </c>
      <c r="C822">
        <v>63.57</v>
      </c>
      <c r="D822" s="25">
        <v>8184.8700000000008</v>
      </c>
    </row>
    <row r="823" spans="1:4" x14ac:dyDescent="0.25">
      <c r="A823" s="24" t="s">
        <v>149</v>
      </c>
      <c r="B823" s="25">
        <v>1056.03</v>
      </c>
      <c r="C823">
        <v>13.1</v>
      </c>
      <c r="D823" s="25">
        <v>1069.1299999999999</v>
      </c>
    </row>
    <row r="824" spans="1:4" x14ac:dyDescent="0.25">
      <c r="A824" s="24" t="s">
        <v>152</v>
      </c>
      <c r="B824" s="25">
        <v>7065.27</v>
      </c>
      <c r="C824">
        <v>50.47</v>
      </c>
      <c r="D824" s="25">
        <v>7115.7400000000007</v>
      </c>
    </row>
    <row r="825" spans="1:4" x14ac:dyDescent="0.25">
      <c r="A825" s="22" t="s">
        <v>12</v>
      </c>
      <c r="B825" s="25">
        <v>158772.31</v>
      </c>
      <c r="C825">
        <v>1115.1999999999998</v>
      </c>
      <c r="D825" s="25">
        <v>159887.50999999998</v>
      </c>
    </row>
    <row r="826" spans="1:4" x14ac:dyDescent="0.25">
      <c r="A826" s="23" t="s">
        <v>11</v>
      </c>
      <c r="B826" s="25">
        <v>61097.68</v>
      </c>
      <c r="C826">
        <v>447.69</v>
      </c>
      <c r="D826" s="25">
        <v>61545.369999999995</v>
      </c>
    </row>
    <row r="827" spans="1:4" x14ac:dyDescent="0.25">
      <c r="A827" s="24" t="s">
        <v>149</v>
      </c>
      <c r="B827" s="25">
        <v>7940.33</v>
      </c>
      <c r="C827">
        <v>120.31</v>
      </c>
      <c r="D827" s="25">
        <v>8060.64</v>
      </c>
    </row>
    <row r="828" spans="1:4" x14ac:dyDescent="0.25">
      <c r="A828" s="24" t="s">
        <v>152</v>
      </c>
      <c r="B828" s="25">
        <v>53157.35</v>
      </c>
      <c r="C828">
        <v>327.38</v>
      </c>
      <c r="D828" s="25">
        <v>53484.729999999996</v>
      </c>
    </row>
    <row r="829" spans="1:4" x14ac:dyDescent="0.25">
      <c r="A829" s="23" t="s">
        <v>43</v>
      </c>
      <c r="B829" s="25">
        <v>5709.91</v>
      </c>
      <c r="C829">
        <v>7.88</v>
      </c>
      <c r="D829" s="25">
        <v>5717.79</v>
      </c>
    </row>
    <row r="830" spans="1:4" x14ac:dyDescent="0.25">
      <c r="A830" s="24" t="s">
        <v>149</v>
      </c>
      <c r="B830" s="25">
        <v>741.05</v>
      </c>
      <c r="C830">
        <v>7.88</v>
      </c>
      <c r="D830" s="25">
        <v>748.93</v>
      </c>
    </row>
    <row r="831" spans="1:4" x14ac:dyDescent="0.25">
      <c r="A831" s="24" t="s">
        <v>152</v>
      </c>
      <c r="B831" s="25">
        <v>4968.8599999999997</v>
      </c>
      <c r="C831">
        <v>0</v>
      </c>
      <c r="D831" s="25">
        <v>4968.8599999999997</v>
      </c>
    </row>
    <row r="832" spans="1:4" x14ac:dyDescent="0.25">
      <c r="A832" s="23" t="s">
        <v>44</v>
      </c>
      <c r="B832" s="25">
        <v>21359.39</v>
      </c>
      <c r="C832">
        <v>178.67</v>
      </c>
      <c r="D832" s="25">
        <v>21538.06</v>
      </c>
    </row>
    <row r="833" spans="1:4" x14ac:dyDescent="0.25">
      <c r="A833" s="24" t="s">
        <v>149</v>
      </c>
      <c r="B833" s="25">
        <v>2774.33</v>
      </c>
      <c r="C833">
        <v>39.979999999999997</v>
      </c>
      <c r="D833" s="25">
        <v>2814.31</v>
      </c>
    </row>
    <row r="834" spans="1:4" x14ac:dyDescent="0.25">
      <c r="A834" s="24" t="s">
        <v>152</v>
      </c>
      <c r="B834" s="25">
        <v>18585.060000000001</v>
      </c>
      <c r="C834">
        <v>138.69</v>
      </c>
      <c r="D834" s="25">
        <v>18723.75</v>
      </c>
    </row>
    <row r="835" spans="1:4" x14ac:dyDescent="0.25">
      <c r="A835" s="23" t="s">
        <v>48</v>
      </c>
      <c r="B835" s="25">
        <v>7489.7899999999991</v>
      </c>
      <c r="C835">
        <v>55.510000000000005</v>
      </c>
      <c r="D835" s="25">
        <v>7545.2999999999993</v>
      </c>
    </row>
    <row r="836" spans="1:4" x14ac:dyDescent="0.25">
      <c r="A836" s="24" t="s">
        <v>149</v>
      </c>
      <c r="B836" s="25">
        <v>973.56</v>
      </c>
      <c r="C836">
        <v>14.27</v>
      </c>
      <c r="D836" s="25">
        <v>987.82999999999993</v>
      </c>
    </row>
    <row r="837" spans="1:4" x14ac:dyDescent="0.25">
      <c r="A837" s="24" t="s">
        <v>152</v>
      </c>
      <c r="B837" s="25">
        <v>6516.23</v>
      </c>
      <c r="C837">
        <v>41.24</v>
      </c>
      <c r="D837" s="25">
        <v>6557.4699999999993</v>
      </c>
    </row>
    <row r="838" spans="1:4" x14ac:dyDescent="0.25">
      <c r="A838" s="23" t="s">
        <v>56</v>
      </c>
      <c r="B838" s="25">
        <v>2805.13</v>
      </c>
      <c r="C838">
        <v>0</v>
      </c>
      <c r="D838" s="25">
        <v>2805.13</v>
      </c>
    </row>
    <row r="839" spans="1:4" x14ac:dyDescent="0.25">
      <c r="A839" s="24" t="s">
        <v>149</v>
      </c>
      <c r="B839" s="25">
        <v>362.63</v>
      </c>
      <c r="C839">
        <v>0</v>
      </c>
      <c r="D839" s="25">
        <v>362.63</v>
      </c>
    </row>
    <row r="840" spans="1:4" x14ac:dyDescent="0.25">
      <c r="A840" s="24" t="s">
        <v>152</v>
      </c>
      <c r="B840" s="25">
        <v>2442.5</v>
      </c>
      <c r="C840">
        <v>0</v>
      </c>
      <c r="D840" s="25">
        <v>2442.5</v>
      </c>
    </row>
    <row r="841" spans="1:4" x14ac:dyDescent="0.25">
      <c r="A841" s="23" t="s">
        <v>65</v>
      </c>
      <c r="B841" s="25">
        <v>26277.489999999998</v>
      </c>
      <c r="C841">
        <v>143.32999999999998</v>
      </c>
      <c r="D841" s="25">
        <v>26420.82</v>
      </c>
    </row>
    <row r="842" spans="1:4" x14ac:dyDescent="0.25">
      <c r="A842" s="24" t="s">
        <v>149</v>
      </c>
      <c r="B842" s="25">
        <v>3413.32</v>
      </c>
      <c r="C842">
        <v>43.26</v>
      </c>
      <c r="D842" s="25">
        <v>3456.5800000000004</v>
      </c>
    </row>
    <row r="843" spans="1:4" x14ac:dyDescent="0.25">
      <c r="A843" s="24" t="s">
        <v>152</v>
      </c>
      <c r="B843" s="25">
        <v>22864.17</v>
      </c>
      <c r="C843">
        <v>100.07</v>
      </c>
      <c r="D843" s="25">
        <v>22964.239999999998</v>
      </c>
    </row>
    <row r="844" spans="1:4" x14ac:dyDescent="0.25">
      <c r="A844" s="23" t="s">
        <v>86</v>
      </c>
      <c r="B844" s="25">
        <v>6611.04</v>
      </c>
      <c r="C844">
        <v>95.18</v>
      </c>
      <c r="D844" s="25">
        <v>6706.22</v>
      </c>
    </row>
    <row r="845" spans="1:4" x14ac:dyDescent="0.25">
      <c r="A845" s="24" t="s">
        <v>149</v>
      </c>
      <c r="B845" s="25">
        <v>859.36</v>
      </c>
      <c r="C845">
        <v>16.920000000000002</v>
      </c>
      <c r="D845" s="25">
        <v>876.28</v>
      </c>
    </row>
    <row r="846" spans="1:4" x14ac:dyDescent="0.25">
      <c r="A846" s="24" t="s">
        <v>152</v>
      </c>
      <c r="B846" s="25">
        <v>5751.68</v>
      </c>
      <c r="C846">
        <v>78.260000000000005</v>
      </c>
      <c r="D846" s="25">
        <v>5829.9400000000005</v>
      </c>
    </row>
    <row r="847" spans="1:4" x14ac:dyDescent="0.25">
      <c r="A847" s="23" t="s">
        <v>90</v>
      </c>
      <c r="B847" s="25">
        <v>4887.3700000000008</v>
      </c>
      <c r="C847">
        <v>15.81</v>
      </c>
      <c r="D847" s="25">
        <v>4903.18</v>
      </c>
    </row>
    <row r="848" spans="1:4" x14ac:dyDescent="0.25">
      <c r="A848" s="24" t="s">
        <v>149</v>
      </c>
      <c r="B848" s="25">
        <v>636.35</v>
      </c>
      <c r="C848">
        <v>15.81</v>
      </c>
      <c r="D848" s="25">
        <v>652.16</v>
      </c>
    </row>
    <row r="849" spans="1:4" x14ac:dyDescent="0.25">
      <c r="A849" s="24" t="s">
        <v>152</v>
      </c>
      <c r="B849" s="25">
        <v>4251.0200000000004</v>
      </c>
      <c r="C849">
        <v>0</v>
      </c>
      <c r="D849" s="25">
        <v>4251.0200000000004</v>
      </c>
    </row>
    <row r="850" spans="1:4" x14ac:dyDescent="0.25">
      <c r="A850" s="23" t="s">
        <v>91</v>
      </c>
      <c r="B850" s="25">
        <v>8950.619999999999</v>
      </c>
      <c r="C850">
        <v>89.59</v>
      </c>
      <c r="D850" s="25">
        <v>9040.2100000000009</v>
      </c>
    </row>
    <row r="851" spans="1:4" x14ac:dyDescent="0.25">
      <c r="A851" s="24" t="s">
        <v>149</v>
      </c>
      <c r="B851" s="25">
        <v>1162.3800000000001</v>
      </c>
      <c r="C851">
        <v>18.45</v>
      </c>
      <c r="D851" s="25">
        <v>1180.8300000000002</v>
      </c>
    </row>
    <row r="852" spans="1:4" x14ac:dyDescent="0.25">
      <c r="A852" s="24" t="s">
        <v>152</v>
      </c>
      <c r="B852" s="25">
        <v>7788.24</v>
      </c>
      <c r="C852">
        <v>71.14</v>
      </c>
      <c r="D852" s="25">
        <v>7859.38</v>
      </c>
    </row>
    <row r="853" spans="1:4" x14ac:dyDescent="0.25">
      <c r="A853" s="23" t="s">
        <v>94</v>
      </c>
      <c r="B853" s="25">
        <v>12328.07</v>
      </c>
      <c r="C853">
        <v>77.239999999999995</v>
      </c>
      <c r="D853" s="25">
        <v>12405.31</v>
      </c>
    </row>
    <row r="854" spans="1:4" x14ac:dyDescent="0.25">
      <c r="A854" s="24" t="s">
        <v>149</v>
      </c>
      <c r="B854" s="25">
        <v>1599.92</v>
      </c>
      <c r="C854">
        <v>33.799999999999997</v>
      </c>
      <c r="D854" s="25">
        <v>1633.72</v>
      </c>
    </row>
    <row r="855" spans="1:4" x14ac:dyDescent="0.25">
      <c r="A855" s="24" t="s">
        <v>152</v>
      </c>
      <c r="B855" s="25">
        <v>10728.15</v>
      </c>
      <c r="C855">
        <v>43.44</v>
      </c>
      <c r="D855" s="25">
        <v>10771.59</v>
      </c>
    </row>
    <row r="856" spans="1:4" x14ac:dyDescent="0.25">
      <c r="A856" s="23" t="s">
        <v>107</v>
      </c>
      <c r="B856" s="25">
        <v>1255.8200000000002</v>
      </c>
      <c r="C856">
        <v>4.3</v>
      </c>
      <c r="D856" s="25">
        <v>1260.1200000000001</v>
      </c>
    </row>
    <row r="857" spans="1:4" x14ac:dyDescent="0.25">
      <c r="A857" s="24" t="s">
        <v>149</v>
      </c>
      <c r="B857" s="25">
        <v>163.19</v>
      </c>
      <c r="C857">
        <v>4.3</v>
      </c>
      <c r="D857" s="25">
        <v>167.49</v>
      </c>
    </row>
    <row r="858" spans="1:4" x14ac:dyDescent="0.25">
      <c r="A858" s="24" t="s">
        <v>152</v>
      </c>
      <c r="B858" s="25">
        <v>1092.6300000000001</v>
      </c>
      <c r="C858">
        <v>0</v>
      </c>
      <c r="D858" s="25">
        <v>1092.6300000000001</v>
      </c>
    </row>
    <row r="859" spans="1:4" x14ac:dyDescent="0.25">
      <c r="A859" s="21" t="s">
        <v>20</v>
      </c>
      <c r="B859" s="25">
        <v>322742.77999999997</v>
      </c>
      <c r="C859">
        <v>2434.17</v>
      </c>
      <c r="D859" s="25">
        <v>325176.94999999995</v>
      </c>
    </row>
    <row r="860" spans="1:4" x14ac:dyDescent="0.25">
      <c r="A860" s="22" t="s">
        <v>23</v>
      </c>
      <c r="B860" s="25">
        <v>45872.39</v>
      </c>
      <c r="C860">
        <v>347.49</v>
      </c>
      <c r="D860" s="25">
        <v>46219.880000000005</v>
      </c>
    </row>
    <row r="861" spans="1:4" x14ac:dyDescent="0.25">
      <c r="A861" s="23" t="s">
        <v>22</v>
      </c>
      <c r="B861" s="25">
        <v>31820.080000000002</v>
      </c>
      <c r="C861">
        <v>213.26</v>
      </c>
      <c r="D861" s="25">
        <v>32033.34</v>
      </c>
    </row>
    <row r="862" spans="1:4" x14ac:dyDescent="0.25">
      <c r="A862" s="24" t="s">
        <v>149</v>
      </c>
      <c r="B862" s="25">
        <v>11142.29</v>
      </c>
      <c r="C862">
        <v>169.64</v>
      </c>
      <c r="D862" s="25">
        <v>11311.93</v>
      </c>
    </row>
    <row r="863" spans="1:4" x14ac:dyDescent="0.25">
      <c r="A863" s="24" t="s">
        <v>152</v>
      </c>
      <c r="B863" s="25">
        <v>20677.79</v>
      </c>
      <c r="C863">
        <v>43.62</v>
      </c>
      <c r="D863" s="25">
        <v>20721.41</v>
      </c>
    </row>
    <row r="864" spans="1:4" x14ac:dyDescent="0.25">
      <c r="A864" s="23" t="s">
        <v>131</v>
      </c>
      <c r="B864" s="25">
        <v>14052.31</v>
      </c>
      <c r="C864">
        <v>134.23000000000002</v>
      </c>
      <c r="D864" s="25">
        <v>14186.539999999999</v>
      </c>
    </row>
    <row r="865" spans="1:4" x14ac:dyDescent="0.25">
      <c r="A865" s="24" t="s">
        <v>149</v>
      </c>
      <c r="B865" s="25">
        <v>4931.83</v>
      </c>
      <c r="C865">
        <v>74.23</v>
      </c>
      <c r="D865" s="25">
        <v>5006.0599999999995</v>
      </c>
    </row>
    <row r="866" spans="1:4" x14ac:dyDescent="0.25">
      <c r="A866" s="24" t="s">
        <v>152</v>
      </c>
      <c r="B866" s="25">
        <v>9120.48</v>
      </c>
      <c r="C866">
        <v>60</v>
      </c>
      <c r="D866" s="25">
        <v>9180.48</v>
      </c>
    </row>
    <row r="867" spans="1:4" x14ac:dyDescent="0.25">
      <c r="A867" s="22" t="s">
        <v>137</v>
      </c>
      <c r="B867" s="25">
        <v>116372.43</v>
      </c>
      <c r="C867">
        <v>857.48</v>
      </c>
      <c r="D867" s="25">
        <v>117229.91</v>
      </c>
    </row>
    <row r="868" spans="1:4" x14ac:dyDescent="0.25">
      <c r="A868" s="23" t="s">
        <v>136</v>
      </c>
      <c r="B868" s="25">
        <v>116372.43</v>
      </c>
      <c r="C868">
        <v>857.48</v>
      </c>
      <c r="D868" s="25">
        <v>117229.91</v>
      </c>
    </row>
    <row r="869" spans="1:4" x14ac:dyDescent="0.25">
      <c r="A869" s="24" t="s">
        <v>149</v>
      </c>
      <c r="B869" s="25">
        <v>40771.99</v>
      </c>
      <c r="C869">
        <v>654.15</v>
      </c>
      <c r="D869" s="25">
        <v>41426.14</v>
      </c>
    </row>
    <row r="870" spans="1:4" x14ac:dyDescent="0.25">
      <c r="A870" s="24" t="s">
        <v>152</v>
      </c>
      <c r="B870" s="25">
        <v>75600.44</v>
      </c>
      <c r="C870">
        <v>203.33</v>
      </c>
      <c r="D870" s="25">
        <v>75803.77</v>
      </c>
    </row>
    <row r="871" spans="1:4" x14ac:dyDescent="0.25">
      <c r="A871" s="22" t="s">
        <v>19</v>
      </c>
      <c r="B871" s="25">
        <v>160497.96</v>
      </c>
      <c r="C871">
        <v>1229.2</v>
      </c>
      <c r="D871" s="25">
        <v>161727.16</v>
      </c>
    </row>
    <row r="872" spans="1:4" x14ac:dyDescent="0.25">
      <c r="A872" s="23" t="s">
        <v>18</v>
      </c>
      <c r="B872" s="25">
        <v>155501.66999999998</v>
      </c>
      <c r="C872">
        <v>1150.5</v>
      </c>
      <c r="D872" s="25">
        <v>156652.16999999998</v>
      </c>
    </row>
    <row r="873" spans="1:4" x14ac:dyDescent="0.25">
      <c r="A873" s="24" t="s">
        <v>149</v>
      </c>
      <c r="B873" s="25">
        <v>54472.49</v>
      </c>
      <c r="C873">
        <v>867.91</v>
      </c>
      <c r="D873" s="25">
        <v>55340.4</v>
      </c>
    </row>
    <row r="874" spans="1:4" x14ac:dyDescent="0.25">
      <c r="A874" s="24" t="s">
        <v>152</v>
      </c>
      <c r="B874" s="25">
        <v>101029.18</v>
      </c>
      <c r="C874">
        <v>282.58999999999997</v>
      </c>
      <c r="D874" s="25">
        <v>101311.76999999999</v>
      </c>
    </row>
    <row r="875" spans="1:4" x14ac:dyDescent="0.25">
      <c r="A875" s="23" t="s">
        <v>93</v>
      </c>
      <c r="B875" s="25">
        <v>991.54000000000008</v>
      </c>
      <c r="C875">
        <v>0</v>
      </c>
      <c r="D875" s="25">
        <v>991.54000000000008</v>
      </c>
    </row>
    <row r="876" spans="1:4" x14ac:dyDescent="0.25">
      <c r="A876" s="24" t="s">
        <v>149</v>
      </c>
      <c r="B876" s="25">
        <v>358.22</v>
      </c>
      <c r="C876">
        <v>0</v>
      </c>
      <c r="D876" s="25">
        <v>358.22</v>
      </c>
    </row>
    <row r="877" spans="1:4" x14ac:dyDescent="0.25">
      <c r="A877" s="24" t="s">
        <v>152</v>
      </c>
      <c r="B877" s="25">
        <v>633.32000000000005</v>
      </c>
      <c r="C877">
        <v>0</v>
      </c>
      <c r="D877" s="25">
        <v>633.32000000000005</v>
      </c>
    </row>
    <row r="878" spans="1:4" x14ac:dyDescent="0.25">
      <c r="A878" s="23" t="s">
        <v>120</v>
      </c>
      <c r="B878" s="25">
        <v>4004.75</v>
      </c>
      <c r="C878">
        <v>78.7</v>
      </c>
      <c r="D878" s="25">
        <v>4083.45</v>
      </c>
    </row>
    <row r="879" spans="1:4" x14ac:dyDescent="0.25">
      <c r="A879" s="24" t="s">
        <v>149</v>
      </c>
      <c r="B879" s="25">
        <v>4004.75</v>
      </c>
      <c r="C879">
        <v>78.7</v>
      </c>
      <c r="D879" s="25">
        <v>4083.45</v>
      </c>
    </row>
    <row r="880" spans="1:4" x14ac:dyDescent="0.25">
      <c r="A880" s="24" t="s">
        <v>152</v>
      </c>
      <c r="B880" s="25">
        <v>0</v>
      </c>
      <c r="C880">
        <v>0</v>
      </c>
      <c r="D880" s="25">
        <v>0</v>
      </c>
    </row>
    <row r="881" spans="1:4" x14ac:dyDescent="0.25">
      <c r="A881" s="21" t="s">
        <v>79</v>
      </c>
      <c r="B881" s="25">
        <v>38470.47</v>
      </c>
      <c r="C881">
        <v>301.31</v>
      </c>
      <c r="D881" s="25">
        <v>38771.78</v>
      </c>
    </row>
    <row r="882" spans="1:4" x14ac:dyDescent="0.25">
      <c r="A882" s="22" t="s">
        <v>78</v>
      </c>
      <c r="B882" s="25">
        <v>38470.47</v>
      </c>
      <c r="C882">
        <v>301.31</v>
      </c>
      <c r="D882" s="25">
        <v>38771.78</v>
      </c>
    </row>
    <row r="883" spans="1:4" x14ac:dyDescent="0.25">
      <c r="A883" s="23" t="s">
        <v>77</v>
      </c>
      <c r="B883" s="25">
        <v>38470.47</v>
      </c>
      <c r="C883">
        <v>301.31</v>
      </c>
      <c r="D883" s="25">
        <v>38771.78</v>
      </c>
    </row>
    <row r="884" spans="1:4" x14ac:dyDescent="0.25">
      <c r="A884" s="24" t="s">
        <v>149</v>
      </c>
      <c r="B884" s="25">
        <v>19879.3</v>
      </c>
      <c r="C884">
        <v>184.47</v>
      </c>
      <c r="D884" s="25">
        <v>20063.77</v>
      </c>
    </row>
    <row r="885" spans="1:4" x14ac:dyDescent="0.25">
      <c r="A885" s="24" t="s">
        <v>152</v>
      </c>
      <c r="B885" s="25">
        <v>18591.169999999998</v>
      </c>
      <c r="C885">
        <v>116.84</v>
      </c>
      <c r="D885" s="25">
        <v>18708.009999999998</v>
      </c>
    </row>
    <row r="886" spans="1:4" x14ac:dyDescent="0.25">
      <c r="A886" s="21" t="s">
        <v>32</v>
      </c>
      <c r="B886" s="25">
        <v>174219.66</v>
      </c>
      <c r="C886">
        <v>-1624.7800000000002</v>
      </c>
      <c r="D886" s="25">
        <v>172594.88</v>
      </c>
    </row>
    <row r="887" spans="1:4" x14ac:dyDescent="0.25">
      <c r="A887" s="22" t="s">
        <v>46</v>
      </c>
      <c r="B887" s="25">
        <v>53561.86</v>
      </c>
      <c r="C887">
        <v>-546.54999999999995</v>
      </c>
      <c r="D887" s="25">
        <v>53015.31</v>
      </c>
    </row>
    <row r="888" spans="1:4" x14ac:dyDescent="0.25">
      <c r="A888" s="23" t="s">
        <v>45</v>
      </c>
      <c r="B888" s="25">
        <v>338.14</v>
      </c>
      <c r="C888">
        <v>0</v>
      </c>
      <c r="D888" s="25">
        <v>338.14</v>
      </c>
    </row>
    <row r="889" spans="1:4" x14ac:dyDescent="0.25">
      <c r="A889" s="24" t="s">
        <v>152</v>
      </c>
      <c r="B889" s="25">
        <v>338.14</v>
      </c>
      <c r="C889">
        <v>0</v>
      </c>
      <c r="D889" s="25">
        <v>338.14</v>
      </c>
    </row>
    <row r="890" spans="1:4" x14ac:dyDescent="0.25">
      <c r="A890" s="23" t="s">
        <v>63</v>
      </c>
      <c r="B890" s="25">
        <v>0</v>
      </c>
      <c r="C890">
        <v>0</v>
      </c>
      <c r="D890" s="25">
        <v>0</v>
      </c>
    </row>
    <row r="891" spans="1:4" x14ac:dyDescent="0.25">
      <c r="A891" s="24" t="s">
        <v>152</v>
      </c>
      <c r="B891" s="25">
        <v>0</v>
      </c>
      <c r="C891">
        <v>0</v>
      </c>
      <c r="D891" s="25">
        <v>0</v>
      </c>
    </row>
    <row r="892" spans="1:4" x14ac:dyDescent="0.25">
      <c r="A892" s="23" t="s">
        <v>101</v>
      </c>
      <c r="B892" s="25">
        <v>53223.72</v>
      </c>
      <c r="C892">
        <v>-546.54999999999995</v>
      </c>
      <c r="D892" s="25">
        <v>52677.17</v>
      </c>
    </row>
    <row r="893" spans="1:4" x14ac:dyDescent="0.25">
      <c r="A893" s="24" t="s">
        <v>152</v>
      </c>
      <c r="B893" s="25">
        <v>53223.72</v>
      </c>
      <c r="C893">
        <v>-546.54999999999995</v>
      </c>
      <c r="D893" s="25">
        <v>52677.17</v>
      </c>
    </row>
    <row r="894" spans="1:4" x14ac:dyDescent="0.25">
      <c r="A894" s="22" t="s">
        <v>97</v>
      </c>
      <c r="B894" s="25">
        <v>78616.070000000007</v>
      </c>
      <c r="C894">
        <v>-730.6</v>
      </c>
      <c r="D894" s="25">
        <v>77885.47</v>
      </c>
    </row>
    <row r="895" spans="1:4" x14ac:dyDescent="0.25">
      <c r="A895" s="23" t="s">
        <v>96</v>
      </c>
      <c r="B895" s="25">
        <v>78616.070000000007</v>
      </c>
      <c r="C895">
        <v>-730.6</v>
      </c>
      <c r="D895" s="25">
        <v>77885.47</v>
      </c>
    </row>
    <row r="896" spans="1:4" x14ac:dyDescent="0.25">
      <c r="A896" s="24" t="s">
        <v>152</v>
      </c>
      <c r="B896" s="25">
        <v>78616.070000000007</v>
      </c>
      <c r="C896">
        <v>-730.6</v>
      </c>
      <c r="D896" s="25">
        <v>77885.47</v>
      </c>
    </row>
    <row r="897" spans="1:4" x14ac:dyDescent="0.25">
      <c r="A897" s="22" t="s">
        <v>31</v>
      </c>
      <c r="B897" s="25">
        <v>42041.73</v>
      </c>
      <c r="C897">
        <v>-347.63</v>
      </c>
      <c r="D897" s="25">
        <v>41694.100000000006</v>
      </c>
    </row>
    <row r="898" spans="1:4" x14ac:dyDescent="0.25">
      <c r="A898" s="23" t="s">
        <v>30</v>
      </c>
      <c r="B898" s="25">
        <v>42041.73</v>
      </c>
      <c r="C898">
        <v>-347.63</v>
      </c>
      <c r="D898" s="25">
        <v>41694.100000000006</v>
      </c>
    </row>
    <row r="899" spans="1:4" x14ac:dyDescent="0.25">
      <c r="A899" s="24" t="s">
        <v>152</v>
      </c>
      <c r="B899" s="25">
        <v>42041.73</v>
      </c>
      <c r="C899">
        <v>-347.63</v>
      </c>
      <c r="D899" s="25">
        <v>41694.100000000006</v>
      </c>
    </row>
    <row r="900" spans="1:4" x14ac:dyDescent="0.25">
      <c r="A900" s="21" t="s">
        <v>26</v>
      </c>
      <c r="B900" s="25">
        <v>26477.559999999998</v>
      </c>
      <c r="C900">
        <v>-170.38</v>
      </c>
      <c r="D900" s="25">
        <v>26307.18</v>
      </c>
    </row>
    <row r="901" spans="1:4" x14ac:dyDescent="0.25">
      <c r="A901" s="22" t="s">
        <v>25</v>
      </c>
      <c r="B901" s="25">
        <v>26477.559999999998</v>
      </c>
      <c r="C901">
        <v>-170.38</v>
      </c>
      <c r="D901" s="25">
        <v>26307.18</v>
      </c>
    </row>
    <row r="902" spans="1:4" x14ac:dyDescent="0.25">
      <c r="A902" s="23" t="s">
        <v>24</v>
      </c>
      <c r="B902" s="25">
        <v>0</v>
      </c>
      <c r="C902">
        <v>0</v>
      </c>
      <c r="D902" s="25">
        <v>0</v>
      </c>
    </row>
    <row r="903" spans="1:4" x14ac:dyDescent="0.25">
      <c r="A903" s="24" t="s">
        <v>152</v>
      </c>
      <c r="B903" s="25">
        <v>0</v>
      </c>
      <c r="C903">
        <v>0</v>
      </c>
      <c r="D903" s="25">
        <v>0</v>
      </c>
    </row>
    <row r="904" spans="1:4" x14ac:dyDescent="0.25">
      <c r="A904" s="23" t="s">
        <v>49</v>
      </c>
      <c r="B904" s="25">
        <v>0</v>
      </c>
      <c r="C904">
        <v>0</v>
      </c>
      <c r="D904" s="25">
        <v>0</v>
      </c>
    </row>
    <row r="905" spans="1:4" x14ac:dyDescent="0.25">
      <c r="A905" s="24" t="s">
        <v>152</v>
      </c>
      <c r="B905" s="25">
        <v>0</v>
      </c>
      <c r="C905">
        <v>0</v>
      </c>
      <c r="D905" s="25">
        <v>0</v>
      </c>
    </row>
    <row r="906" spans="1:4" x14ac:dyDescent="0.25">
      <c r="A906" s="23" t="s">
        <v>68</v>
      </c>
      <c r="B906" s="25">
        <v>0</v>
      </c>
      <c r="C906">
        <v>0</v>
      </c>
      <c r="D906" s="25">
        <v>0</v>
      </c>
    </row>
    <row r="907" spans="1:4" x14ac:dyDescent="0.25">
      <c r="A907" s="24" t="s">
        <v>152</v>
      </c>
      <c r="B907" s="25">
        <v>0</v>
      </c>
      <c r="C907">
        <v>0</v>
      </c>
      <c r="D907" s="25">
        <v>0</v>
      </c>
    </row>
    <row r="908" spans="1:4" x14ac:dyDescent="0.25">
      <c r="A908" s="23" t="s">
        <v>69</v>
      </c>
      <c r="B908" s="25">
        <v>1296.43</v>
      </c>
      <c r="C908">
        <v>-8.73</v>
      </c>
      <c r="D908" s="25">
        <v>1287.7</v>
      </c>
    </row>
    <row r="909" spans="1:4" x14ac:dyDescent="0.25">
      <c r="A909" s="24" t="s">
        <v>152</v>
      </c>
      <c r="B909" s="25">
        <v>1296.43</v>
      </c>
      <c r="C909">
        <v>-8.73</v>
      </c>
      <c r="D909" s="25">
        <v>1287.7</v>
      </c>
    </row>
    <row r="910" spans="1:4" x14ac:dyDescent="0.25">
      <c r="A910" s="23" t="s">
        <v>75</v>
      </c>
      <c r="B910" s="25">
        <v>13538.72</v>
      </c>
      <c r="C910">
        <v>-89.74</v>
      </c>
      <c r="D910" s="25">
        <v>13448.98</v>
      </c>
    </row>
    <row r="911" spans="1:4" x14ac:dyDescent="0.25">
      <c r="A911" s="24" t="s">
        <v>152</v>
      </c>
      <c r="B911" s="25">
        <v>13538.72</v>
      </c>
      <c r="C911">
        <v>-89.74</v>
      </c>
      <c r="D911" s="25">
        <v>13448.98</v>
      </c>
    </row>
    <row r="912" spans="1:4" x14ac:dyDescent="0.25">
      <c r="A912" s="23" t="s">
        <v>87</v>
      </c>
      <c r="B912" s="25">
        <v>0</v>
      </c>
      <c r="C912">
        <v>0</v>
      </c>
      <c r="D912" s="25">
        <v>0</v>
      </c>
    </row>
    <row r="913" spans="1:4" x14ac:dyDescent="0.25">
      <c r="A913" s="24" t="s">
        <v>152</v>
      </c>
      <c r="B913" s="25">
        <v>0</v>
      </c>
      <c r="C913">
        <v>0</v>
      </c>
      <c r="D913" s="25">
        <v>0</v>
      </c>
    </row>
    <row r="914" spans="1:4" x14ac:dyDescent="0.25">
      <c r="A914" s="23" t="s">
        <v>142</v>
      </c>
      <c r="B914" s="25">
        <v>0</v>
      </c>
      <c r="C914">
        <v>0</v>
      </c>
      <c r="D914" s="25">
        <v>0</v>
      </c>
    </row>
    <row r="915" spans="1:4" x14ac:dyDescent="0.25">
      <c r="A915" s="24" t="s">
        <v>152</v>
      </c>
      <c r="B915" s="25">
        <v>0</v>
      </c>
      <c r="C915">
        <v>0</v>
      </c>
      <c r="D915" s="25">
        <v>0</v>
      </c>
    </row>
    <row r="916" spans="1:4" x14ac:dyDescent="0.25">
      <c r="A916" s="23" t="s">
        <v>99</v>
      </c>
      <c r="B916" s="25">
        <v>1382.05</v>
      </c>
      <c r="C916">
        <v>-10.09</v>
      </c>
      <c r="D916" s="25">
        <v>1371.96</v>
      </c>
    </row>
    <row r="917" spans="1:4" x14ac:dyDescent="0.25">
      <c r="A917" s="24" t="s">
        <v>152</v>
      </c>
      <c r="B917" s="25">
        <v>1382.05</v>
      </c>
      <c r="C917">
        <v>-10.09</v>
      </c>
      <c r="D917" s="25">
        <v>1371.96</v>
      </c>
    </row>
    <row r="918" spans="1:4" x14ac:dyDescent="0.25">
      <c r="A918" s="23" t="s">
        <v>104</v>
      </c>
      <c r="B918" s="25">
        <v>10260.36</v>
      </c>
      <c r="C918">
        <v>-61.82</v>
      </c>
      <c r="D918" s="25">
        <v>10198.540000000001</v>
      </c>
    </row>
    <row r="919" spans="1:4" x14ac:dyDescent="0.25">
      <c r="A919" s="24" t="s">
        <v>152</v>
      </c>
      <c r="B919" s="25">
        <v>10260.36</v>
      </c>
      <c r="C919">
        <v>-61.82</v>
      </c>
      <c r="D919" s="25">
        <v>10198.540000000001</v>
      </c>
    </row>
    <row r="920" spans="1:4" x14ac:dyDescent="0.25">
      <c r="A920" s="22" t="s">
        <v>28</v>
      </c>
      <c r="B920" s="25">
        <v>0</v>
      </c>
      <c r="C920">
        <v>0</v>
      </c>
      <c r="D920" s="25">
        <v>0</v>
      </c>
    </row>
    <row r="921" spans="1:4" x14ac:dyDescent="0.25">
      <c r="A921" s="23" t="s">
        <v>57</v>
      </c>
      <c r="B921" s="25">
        <v>0</v>
      </c>
      <c r="C921">
        <v>0</v>
      </c>
      <c r="D921" s="25">
        <v>0</v>
      </c>
    </row>
    <row r="922" spans="1:4" x14ac:dyDescent="0.25">
      <c r="A922" s="24" t="s">
        <v>152</v>
      </c>
      <c r="B922" s="25">
        <v>0</v>
      </c>
      <c r="C922">
        <v>0</v>
      </c>
      <c r="D922" s="25">
        <v>0</v>
      </c>
    </row>
    <row r="923" spans="1:4" x14ac:dyDescent="0.25">
      <c r="A923" s="23" t="s">
        <v>61</v>
      </c>
      <c r="B923" s="25">
        <v>0</v>
      </c>
      <c r="C923">
        <v>0</v>
      </c>
      <c r="D923" s="25">
        <v>0</v>
      </c>
    </row>
    <row r="924" spans="1:4" x14ac:dyDescent="0.25">
      <c r="A924" s="24" t="s">
        <v>152</v>
      </c>
      <c r="B924" s="25">
        <v>0</v>
      </c>
      <c r="C924">
        <v>0</v>
      </c>
      <c r="D924" s="25">
        <v>0</v>
      </c>
    </row>
    <row r="925" spans="1:4" x14ac:dyDescent="0.25">
      <c r="A925" s="20" t="s">
        <v>162</v>
      </c>
      <c r="B925" s="25">
        <v>1782689.2200000002</v>
      </c>
      <c r="C925">
        <v>18827.760000000002</v>
      </c>
      <c r="D925" s="25">
        <v>1801516.9800000002</v>
      </c>
    </row>
    <row r="926" spans="1:4" x14ac:dyDescent="0.25">
      <c r="A926" s="21" t="s">
        <v>29</v>
      </c>
      <c r="B926" s="25">
        <v>1782689.2200000002</v>
      </c>
      <c r="C926">
        <v>18827.760000000002</v>
      </c>
      <c r="D926" s="25">
        <v>1801516.9800000002</v>
      </c>
    </row>
    <row r="927" spans="1:4" x14ac:dyDescent="0.25">
      <c r="A927" s="22" t="s">
        <v>51</v>
      </c>
      <c r="B927" s="25">
        <v>540317.65</v>
      </c>
      <c r="C927">
        <v>5712.35</v>
      </c>
      <c r="D927" s="25">
        <v>546030</v>
      </c>
    </row>
    <row r="928" spans="1:4" x14ac:dyDescent="0.25">
      <c r="A928" s="23" t="s">
        <v>50</v>
      </c>
      <c r="B928" s="25">
        <v>540317.65</v>
      </c>
      <c r="C928">
        <v>5712.35</v>
      </c>
      <c r="D928" s="25">
        <v>546030</v>
      </c>
    </row>
    <row r="929" spans="1:4" x14ac:dyDescent="0.25">
      <c r="A929" s="24" t="s">
        <v>149</v>
      </c>
      <c r="B929" s="25">
        <v>540317.65</v>
      </c>
      <c r="C929">
        <v>5712.35</v>
      </c>
      <c r="D929" s="25">
        <v>546030</v>
      </c>
    </row>
    <row r="930" spans="1:4" x14ac:dyDescent="0.25">
      <c r="A930" s="22" t="s">
        <v>134</v>
      </c>
      <c r="B930" s="25">
        <v>154925.44</v>
      </c>
      <c r="C930">
        <v>1645.4</v>
      </c>
      <c r="D930" s="25">
        <v>156570.84</v>
      </c>
    </row>
    <row r="931" spans="1:4" x14ac:dyDescent="0.25">
      <c r="A931" s="23" t="s">
        <v>133</v>
      </c>
      <c r="B931" s="25">
        <v>154925.44</v>
      </c>
      <c r="C931">
        <v>1645.4</v>
      </c>
      <c r="D931" s="25">
        <v>156570.84</v>
      </c>
    </row>
    <row r="932" spans="1:4" x14ac:dyDescent="0.25">
      <c r="A932" s="24" t="s">
        <v>149</v>
      </c>
      <c r="B932" s="25">
        <v>154925.44</v>
      </c>
      <c r="C932">
        <v>1645.4</v>
      </c>
      <c r="D932" s="25">
        <v>156570.84</v>
      </c>
    </row>
    <row r="933" spans="1:4" x14ac:dyDescent="0.25">
      <c r="A933" s="22" t="s">
        <v>28</v>
      </c>
      <c r="B933" s="25">
        <v>1087446.1300000001</v>
      </c>
      <c r="C933">
        <v>11470.01</v>
      </c>
      <c r="D933" s="25">
        <v>1098916.1400000001</v>
      </c>
    </row>
    <row r="934" spans="1:4" x14ac:dyDescent="0.25">
      <c r="A934" s="23" t="s">
        <v>27</v>
      </c>
      <c r="B934" s="25">
        <v>0</v>
      </c>
      <c r="C934">
        <v>0</v>
      </c>
      <c r="D934" s="25">
        <v>0</v>
      </c>
    </row>
    <row r="935" spans="1:4" x14ac:dyDescent="0.25">
      <c r="A935" s="24" t="s">
        <v>149</v>
      </c>
      <c r="B935" s="25">
        <v>0</v>
      </c>
      <c r="C935">
        <v>0</v>
      </c>
      <c r="D935" s="25">
        <v>0</v>
      </c>
    </row>
    <row r="936" spans="1:4" x14ac:dyDescent="0.25">
      <c r="A936" s="23" t="s">
        <v>40</v>
      </c>
      <c r="B936" s="25">
        <v>0</v>
      </c>
      <c r="C936">
        <v>0</v>
      </c>
      <c r="D936" s="25">
        <v>0</v>
      </c>
    </row>
    <row r="937" spans="1:4" x14ac:dyDescent="0.25">
      <c r="A937" s="24" t="s">
        <v>149</v>
      </c>
      <c r="B937" s="25">
        <v>0</v>
      </c>
      <c r="C937">
        <v>0</v>
      </c>
      <c r="D937" s="25">
        <v>0</v>
      </c>
    </row>
    <row r="938" spans="1:4" x14ac:dyDescent="0.25">
      <c r="A938" s="23" t="s">
        <v>41</v>
      </c>
      <c r="B938" s="25">
        <v>0</v>
      </c>
      <c r="C938">
        <v>0</v>
      </c>
      <c r="D938" s="25">
        <v>0</v>
      </c>
    </row>
    <row r="939" spans="1:4" x14ac:dyDescent="0.25">
      <c r="A939" s="24" t="s">
        <v>149</v>
      </c>
      <c r="B939" s="25">
        <v>0</v>
      </c>
      <c r="C939">
        <v>0</v>
      </c>
      <c r="D939" s="25">
        <v>0</v>
      </c>
    </row>
    <row r="940" spans="1:4" x14ac:dyDescent="0.25">
      <c r="A940" s="23" t="s">
        <v>42</v>
      </c>
      <c r="B940" s="25">
        <v>0</v>
      </c>
      <c r="C940">
        <v>0</v>
      </c>
      <c r="D940" s="25">
        <v>0</v>
      </c>
    </row>
    <row r="941" spans="1:4" x14ac:dyDescent="0.25">
      <c r="A941" s="24" t="s">
        <v>149</v>
      </c>
      <c r="B941" s="25">
        <v>0</v>
      </c>
      <c r="C941">
        <v>0</v>
      </c>
      <c r="D941" s="25">
        <v>0</v>
      </c>
    </row>
    <row r="942" spans="1:4" x14ac:dyDescent="0.25">
      <c r="A942" s="23" t="s">
        <v>47</v>
      </c>
      <c r="B942" s="25">
        <v>0</v>
      </c>
      <c r="C942">
        <v>0</v>
      </c>
      <c r="D942" s="25">
        <v>0</v>
      </c>
    </row>
    <row r="943" spans="1:4" x14ac:dyDescent="0.25">
      <c r="A943" s="24" t="s">
        <v>149</v>
      </c>
      <c r="B943" s="25">
        <v>0</v>
      </c>
      <c r="C943">
        <v>0</v>
      </c>
      <c r="D943" s="25">
        <v>0</v>
      </c>
    </row>
    <row r="944" spans="1:4" x14ac:dyDescent="0.25">
      <c r="A944" s="23" t="s">
        <v>55</v>
      </c>
      <c r="B944" s="25">
        <v>0</v>
      </c>
      <c r="C944">
        <v>0</v>
      </c>
      <c r="D944" s="25">
        <v>0</v>
      </c>
    </row>
    <row r="945" spans="1:4" x14ac:dyDescent="0.25">
      <c r="A945" s="24" t="s">
        <v>149</v>
      </c>
      <c r="B945" s="25">
        <v>0</v>
      </c>
      <c r="C945">
        <v>0</v>
      </c>
      <c r="D945" s="25">
        <v>0</v>
      </c>
    </row>
    <row r="946" spans="1:4" x14ac:dyDescent="0.25">
      <c r="A946" s="23" t="s">
        <v>58</v>
      </c>
      <c r="B946" s="25">
        <v>0</v>
      </c>
      <c r="C946">
        <v>0</v>
      </c>
      <c r="D946" s="25">
        <v>0</v>
      </c>
    </row>
    <row r="947" spans="1:4" x14ac:dyDescent="0.25">
      <c r="A947" s="24" t="s">
        <v>149</v>
      </c>
      <c r="B947" s="25">
        <v>0</v>
      </c>
      <c r="C947">
        <v>0</v>
      </c>
      <c r="D947" s="25">
        <v>0</v>
      </c>
    </row>
    <row r="948" spans="1:4" x14ac:dyDescent="0.25">
      <c r="A948" s="23" t="s">
        <v>64</v>
      </c>
      <c r="B948" s="25">
        <v>0</v>
      </c>
      <c r="C948">
        <v>0</v>
      </c>
      <c r="D948" s="25">
        <v>0</v>
      </c>
    </row>
    <row r="949" spans="1:4" x14ac:dyDescent="0.25">
      <c r="A949" s="24" t="s">
        <v>149</v>
      </c>
      <c r="B949" s="25">
        <v>0</v>
      </c>
      <c r="C949">
        <v>0</v>
      </c>
      <c r="D949" s="25">
        <v>0</v>
      </c>
    </row>
    <row r="950" spans="1:4" x14ac:dyDescent="0.25">
      <c r="A950" s="23" t="s">
        <v>71</v>
      </c>
      <c r="B950" s="25">
        <v>0</v>
      </c>
      <c r="C950">
        <v>0</v>
      </c>
      <c r="D950" s="25">
        <v>0</v>
      </c>
    </row>
    <row r="951" spans="1:4" x14ac:dyDescent="0.25">
      <c r="A951" s="24" t="s">
        <v>149</v>
      </c>
      <c r="B951" s="25">
        <v>0</v>
      </c>
      <c r="C951">
        <v>0</v>
      </c>
      <c r="D951" s="25">
        <v>0</v>
      </c>
    </row>
    <row r="952" spans="1:4" x14ac:dyDescent="0.25">
      <c r="A952" s="23" t="s">
        <v>84</v>
      </c>
      <c r="B952" s="25">
        <v>0</v>
      </c>
      <c r="C952">
        <v>0</v>
      </c>
      <c r="D952" s="25">
        <v>0</v>
      </c>
    </row>
    <row r="953" spans="1:4" x14ac:dyDescent="0.25">
      <c r="A953" s="24" t="s">
        <v>149</v>
      </c>
      <c r="B953" s="25">
        <v>0</v>
      </c>
      <c r="C953">
        <v>0</v>
      </c>
      <c r="D953" s="25">
        <v>0</v>
      </c>
    </row>
    <row r="954" spans="1:4" x14ac:dyDescent="0.25">
      <c r="A954" s="23" t="s">
        <v>88</v>
      </c>
      <c r="B954" s="25">
        <v>0</v>
      </c>
      <c r="C954">
        <v>0</v>
      </c>
      <c r="D954" s="25">
        <v>0</v>
      </c>
    </row>
    <row r="955" spans="1:4" x14ac:dyDescent="0.25">
      <c r="A955" s="24" t="s">
        <v>149</v>
      </c>
      <c r="B955" s="25">
        <v>0</v>
      </c>
      <c r="C955">
        <v>0</v>
      </c>
      <c r="D955" s="25">
        <v>0</v>
      </c>
    </row>
    <row r="956" spans="1:4" x14ac:dyDescent="0.25">
      <c r="A956" s="23" t="s">
        <v>92</v>
      </c>
      <c r="B956" s="25">
        <v>0</v>
      </c>
      <c r="C956">
        <v>0</v>
      </c>
      <c r="D956" s="25">
        <v>0</v>
      </c>
    </row>
    <row r="957" spans="1:4" x14ac:dyDescent="0.25">
      <c r="A957" s="24" t="s">
        <v>149</v>
      </c>
      <c r="B957" s="25">
        <v>0</v>
      </c>
      <c r="C957">
        <v>0</v>
      </c>
      <c r="D957" s="25">
        <v>0</v>
      </c>
    </row>
    <row r="958" spans="1:4" x14ac:dyDescent="0.25">
      <c r="A958" s="23" t="s">
        <v>95</v>
      </c>
      <c r="B958" s="25">
        <v>0</v>
      </c>
      <c r="C958">
        <v>0</v>
      </c>
      <c r="D958" s="25">
        <v>0</v>
      </c>
    </row>
    <row r="959" spans="1:4" x14ac:dyDescent="0.25">
      <c r="A959" s="24" t="s">
        <v>149</v>
      </c>
      <c r="B959" s="25">
        <v>0</v>
      </c>
      <c r="C959">
        <v>0</v>
      </c>
      <c r="D959" s="25">
        <v>0</v>
      </c>
    </row>
    <row r="960" spans="1:4" x14ac:dyDescent="0.25">
      <c r="A960" s="23" t="s">
        <v>98</v>
      </c>
      <c r="B960" s="25">
        <v>25523.13</v>
      </c>
      <c r="C960">
        <v>261.81</v>
      </c>
      <c r="D960" s="25">
        <v>25784.940000000002</v>
      </c>
    </row>
    <row r="961" spans="1:4" x14ac:dyDescent="0.25">
      <c r="A961" s="24" t="s">
        <v>149</v>
      </c>
      <c r="B961" s="25">
        <v>25523.13</v>
      </c>
      <c r="C961">
        <v>261.81</v>
      </c>
      <c r="D961" s="25">
        <v>25784.940000000002</v>
      </c>
    </row>
    <row r="962" spans="1:4" x14ac:dyDescent="0.25">
      <c r="A962" s="23" t="s">
        <v>100</v>
      </c>
      <c r="B962" s="25">
        <v>0</v>
      </c>
      <c r="C962">
        <v>0</v>
      </c>
      <c r="D962" s="25">
        <v>0</v>
      </c>
    </row>
    <row r="963" spans="1:4" x14ac:dyDescent="0.25">
      <c r="A963" s="24" t="s">
        <v>149</v>
      </c>
      <c r="B963" s="25">
        <v>0</v>
      </c>
      <c r="C963">
        <v>0</v>
      </c>
      <c r="D963" s="25">
        <v>0</v>
      </c>
    </row>
    <row r="964" spans="1:4" x14ac:dyDescent="0.25">
      <c r="A964" s="23" t="s">
        <v>105</v>
      </c>
      <c r="B964" s="25">
        <v>0</v>
      </c>
      <c r="C964">
        <v>0</v>
      </c>
      <c r="D964" s="25">
        <v>0</v>
      </c>
    </row>
    <row r="965" spans="1:4" x14ac:dyDescent="0.25">
      <c r="A965" s="24" t="s">
        <v>149</v>
      </c>
      <c r="B965" s="25">
        <v>0</v>
      </c>
      <c r="C965">
        <v>0</v>
      </c>
      <c r="D965" s="25">
        <v>0</v>
      </c>
    </row>
    <row r="966" spans="1:4" x14ac:dyDescent="0.25">
      <c r="A966" s="23" t="s">
        <v>106</v>
      </c>
      <c r="B966" s="25">
        <v>151024.07</v>
      </c>
      <c r="C966">
        <v>1592.23</v>
      </c>
      <c r="D966" s="25">
        <v>152616.30000000002</v>
      </c>
    </row>
    <row r="967" spans="1:4" x14ac:dyDescent="0.25">
      <c r="A967" s="24" t="s">
        <v>149</v>
      </c>
      <c r="B967" s="25">
        <v>151024.07</v>
      </c>
      <c r="C967">
        <v>1592.23</v>
      </c>
      <c r="D967" s="25">
        <v>152616.30000000002</v>
      </c>
    </row>
    <row r="968" spans="1:4" x14ac:dyDescent="0.25">
      <c r="A968" s="23" t="s">
        <v>110</v>
      </c>
      <c r="B968" s="25">
        <v>0</v>
      </c>
      <c r="C968">
        <v>0</v>
      </c>
      <c r="D968" s="25">
        <v>0</v>
      </c>
    </row>
    <row r="969" spans="1:4" x14ac:dyDescent="0.25">
      <c r="A969" s="24" t="s">
        <v>149</v>
      </c>
      <c r="B969" s="25">
        <v>0</v>
      </c>
      <c r="C969">
        <v>0</v>
      </c>
      <c r="D969" s="25">
        <v>0</v>
      </c>
    </row>
    <row r="970" spans="1:4" x14ac:dyDescent="0.25">
      <c r="A970" s="23" t="s">
        <v>111</v>
      </c>
      <c r="B970" s="25">
        <v>0</v>
      </c>
      <c r="C970">
        <v>0</v>
      </c>
      <c r="D970" s="25">
        <v>0</v>
      </c>
    </row>
    <row r="971" spans="1:4" x14ac:dyDescent="0.25">
      <c r="A971" s="24" t="s">
        <v>149</v>
      </c>
      <c r="B971" s="25">
        <v>0</v>
      </c>
      <c r="C971">
        <v>0</v>
      </c>
      <c r="D971" s="25">
        <v>0</v>
      </c>
    </row>
    <row r="972" spans="1:4" x14ac:dyDescent="0.25">
      <c r="A972" s="23" t="s">
        <v>112</v>
      </c>
      <c r="B972" s="25">
        <v>686.75</v>
      </c>
      <c r="C972">
        <v>0</v>
      </c>
      <c r="D972" s="25">
        <v>686.75</v>
      </c>
    </row>
    <row r="973" spans="1:4" x14ac:dyDescent="0.25">
      <c r="A973" s="24" t="s">
        <v>149</v>
      </c>
      <c r="B973" s="25">
        <v>686.75</v>
      </c>
      <c r="C973">
        <v>0</v>
      </c>
      <c r="D973" s="25">
        <v>686.75</v>
      </c>
    </row>
    <row r="974" spans="1:4" x14ac:dyDescent="0.25">
      <c r="A974" s="23" t="s">
        <v>113</v>
      </c>
      <c r="B974" s="25">
        <v>0</v>
      </c>
      <c r="C974">
        <v>0</v>
      </c>
      <c r="D974" s="25">
        <v>0</v>
      </c>
    </row>
    <row r="975" spans="1:4" x14ac:dyDescent="0.25">
      <c r="A975" s="24" t="s">
        <v>149</v>
      </c>
      <c r="B975" s="25">
        <v>0</v>
      </c>
      <c r="C975">
        <v>0</v>
      </c>
      <c r="D975" s="25">
        <v>0</v>
      </c>
    </row>
    <row r="976" spans="1:4" x14ac:dyDescent="0.25">
      <c r="A976" s="23" t="s">
        <v>114</v>
      </c>
      <c r="B976" s="25">
        <v>137058.14000000001</v>
      </c>
      <c r="C976">
        <v>1448.53</v>
      </c>
      <c r="D976" s="25">
        <v>138506.67000000001</v>
      </c>
    </row>
    <row r="977" spans="1:4" x14ac:dyDescent="0.25">
      <c r="A977" s="24" t="s">
        <v>149</v>
      </c>
      <c r="B977" s="25">
        <v>137058.14000000001</v>
      </c>
      <c r="C977">
        <v>1448.53</v>
      </c>
      <c r="D977" s="25">
        <v>138506.67000000001</v>
      </c>
    </row>
    <row r="978" spans="1:4" x14ac:dyDescent="0.25">
      <c r="A978" s="23" t="s">
        <v>115</v>
      </c>
      <c r="B978" s="25">
        <v>0</v>
      </c>
      <c r="C978">
        <v>0</v>
      </c>
      <c r="D978" s="25">
        <v>0</v>
      </c>
    </row>
    <row r="979" spans="1:4" x14ac:dyDescent="0.25">
      <c r="A979" s="24" t="s">
        <v>149</v>
      </c>
      <c r="B979" s="25">
        <v>0</v>
      </c>
      <c r="C979">
        <v>0</v>
      </c>
      <c r="D979" s="25">
        <v>0</v>
      </c>
    </row>
    <row r="980" spans="1:4" x14ac:dyDescent="0.25">
      <c r="A980" s="23" t="s">
        <v>116</v>
      </c>
      <c r="B980" s="25">
        <v>0</v>
      </c>
      <c r="C980">
        <v>0</v>
      </c>
      <c r="D980" s="25">
        <v>0</v>
      </c>
    </row>
    <row r="981" spans="1:4" x14ac:dyDescent="0.25">
      <c r="A981" s="24" t="s">
        <v>149</v>
      </c>
      <c r="B981" s="25">
        <v>0</v>
      </c>
      <c r="C981">
        <v>0</v>
      </c>
      <c r="D981" s="25">
        <v>0</v>
      </c>
    </row>
    <row r="982" spans="1:4" x14ac:dyDescent="0.25">
      <c r="A982" s="23" t="s">
        <v>117</v>
      </c>
      <c r="B982" s="25">
        <v>0</v>
      </c>
      <c r="C982">
        <v>0</v>
      </c>
      <c r="D982" s="25">
        <v>0</v>
      </c>
    </row>
    <row r="983" spans="1:4" x14ac:dyDescent="0.25">
      <c r="A983" s="24" t="s">
        <v>149</v>
      </c>
      <c r="B983" s="25">
        <v>0</v>
      </c>
      <c r="C983">
        <v>0</v>
      </c>
      <c r="D983" s="25">
        <v>0</v>
      </c>
    </row>
    <row r="984" spans="1:4" x14ac:dyDescent="0.25">
      <c r="A984" s="23" t="s">
        <v>118</v>
      </c>
      <c r="B984" s="25">
        <v>0</v>
      </c>
      <c r="C984">
        <v>0</v>
      </c>
      <c r="D984" s="25">
        <v>0</v>
      </c>
    </row>
    <row r="985" spans="1:4" x14ac:dyDescent="0.25">
      <c r="A985" s="24" t="s">
        <v>149</v>
      </c>
      <c r="B985" s="25">
        <v>0</v>
      </c>
      <c r="C985">
        <v>0</v>
      </c>
      <c r="D985" s="25">
        <v>0</v>
      </c>
    </row>
    <row r="986" spans="1:4" x14ac:dyDescent="0.25">
      <c r="A986" s="23" t="s">
        <v>121</v>
      </c>
      <c r="B986" s="25">
        <v>0</v>
      </c>
      <c r="C986">
        <v>0</v>
      </c>
      <c r="D986" s="25">
        <v>0</v>
      </c>
    </row>
    <row r="987" spans="1:4" x14ac:dyDescent="0.25">
      <c r="A987" s="24" t="s">
        <v>149</v>
      </c>
      <c r="B987" s="25">
        <v>0</v>
      </c>
      <c r="C987">
        <v>0</v>
      </c>
      <c r="D987" s="25">
        <v>0</v>
      </c>
    </row>
    <row r="988" spans="1:4" x14ac:dyDescent="0.25">
      <c r="A988" s="23" t="s">
        <v>122</v>
      </c>
      <c r="B988" s="25">
        <v>0</v>
      </c>
      <c r="C988">
        <v>0</v>
      </c>
      <c r="D988" s="25">
        <v>0</v>
      </c>
    </row>
    <row r="989" spans="1:4" x14ac:dyDescent="0.25">
      <c r="A989" s="24" t="s">
        <v>149</v>
      </c>
      <c r="B989" s="25">
        <v>0</v>
      </c>
      <c r="C989">
        <v>0</v>
      </c>
      <c r="D989" s="25">
        <v>0</v>
      </c>
    </row>
    <row r="990" spans="1:4" x14ac:dyDescent="0.25">
      <c r="A990" s="23" t="s">
        <v>127</v>
      </c>
      <c r="B990" s="25">
        <v>0</v>
      </c>
      <c r="C990">
        <v>0</v>
      </c>
      <c r="D990" s="25">
        <v>0</v>
      </c>
    </row>
    <row r="991" spans="1:4" x14ac:dyDescent="0.25">
      <c r="A991" s="24" t="s">
        <v>149</v>
      </c>
      <c r="B991" s="25">
        <v>0</v>
      </c>
      <c r="C991">
        <v>0</v>
      </c>
      <c r="D991" s="25">
        <v>0</v>
      </c>
    </row>
    <row r="992" spans="1:4" x14ac:dyDescent="0.25">
      <c r="A992" s="23" t="s">
        <v>128</v>
      </c>
      <c r="B992" s="25">
        <v>0</v>
      </c>
      <c r="C992">
        <v>0</v>
      </c>
      <c r="D992" s="25">
        <v>0</v>
      </c>
    </row>
    <row r="993" spans="1:4" x14ac:dyDescent="0.25">
      <c r="A993" s="24" t="s">
        <v>149</v>
      </c>
      <c r="B993" s="25">
        <v>0</v>
      </c>
      <c r="C993">
        <v>0</v>
      </c>
      <c r="D993" s="25">
        <v>0</v>
      </c>
    </row>
    <row r="994" spans="1:4" x14ac:dyDescent="0.25">
      <c r="A994" s="23" t="s">
        <v>130</v>
      </c>
      <c r="B994" s="25">
        <v>40878.14</v>
      </c>
      <c r="C994">
        <v>422.52</v>
      </c>
      <c r="D994" s="25">
        <v>41300.659999999996</v>
      </c>
    </row>
    <row r="995" spans="1:4" x14ac:dyDescent="0.25">
      <c r="A995" s="24" t="s">
        <v>149</v>
      </c>
      <c r="B995" s="25">
        <v>40878.14</v>
      </c>
      <c r="C995">
        <v>422.52</v>
      </c>
      <c r="D995" s="25">
        <v>41300.659999999996</v>
      </c>
    </row>
    <row r="996" spans="1:4" x14ac:dyDescent="0.25">
      <c r="A996" s="23" t="s">
        <v>135</v>
      </c>
      <c r="B996" s="25">
        <v>0</v>
      </c>
      <c r="C996">
        <v>0</v>
      </c>
      <c r="D996" s="25">
        <v>0</v>
      </c>
    </row>
    <row r="997" spans="1:4" x14ac:dyDescent="0.25">
      <c r="A997" s="24" t="s">
        <v>149</v>
      </c>
      <c r="B997" s="25">
        <v>0</v>
      </c>
      <c r="C997">
        <v>0</v>
      </c>
      <c r="D997" s="25">
        <v>0</v>
      </c>
    </row>
    <row r="998" spans="1:4" x14ac:dyDescent="0.25">
      <c r="A998" s="23" t="s">
        <v>138</v>
      </c>
      <c r="B998" s="25">
        <v>0</v>
      </c>
      <c r="C998">
        <v>0</v>
      </c>
      <c r="D998" s="25">
        <v>0</v>
      </c>
    </row>
    <row r="999" spans="1:4" x14ac:dyDescent="0.25">
      <c r="A999" s="24" t="s">
        <v>149</v>
      </c>
      <c r="B999" s="25">
        <v>0</v>
      </c>
      <c r="C999">
        <v>0</v>
      </c>
      <c r="D999" s="25">
        <v>0</v>
      </c>
    </row>
    <row r="1000" spans="1:4" x14ac:dyDescent="0.25">
      <c r="A1000" s="23" t="s">
        <v>140</v>
      </c>
      <c r="B1000" s="25">
        <v>732275.9</v>
      </c>
      <c r="C1000">
        <v>7744.92</v>
      </c>
      <c r="D1000" s="25">
        <v>740020.82000000007</v>
      </c>
    </row>
    <row r="1001" spans="1:4" x14ac:dyDescent="0.25">
      <c r="A1001" s="24" t="s">
        <v>149</v>
      </c>
      <c r="B1001" s="25">
        <v>732275.9</v>
      </c>
      <c r="C1001">
        <v>7744.92</v>
      </c>
      <c r="D1001" s="25">
        <v>740020.82000000007</v>
      </c>
    </row>
    <row r="1002" spans="1:4" x14ac:dyDescent="0.25">
      <c r="A1002" s="23" t="s">
        <v>141</v>
      </c>
      <c r="B1002" s="25">
        <v>0</v>
      </c>
      <c r="C1002">
        <v>0</v>
      </c>
      <c r="D1002" s="25">
        <v>0</v>
      </c>
    </row>
    <row r="1003" spans="1:4" x14ac:dyDescent="0.25">
      <c r="A1003" s="24" t="s">
        <v>149</v>
      </c>
      <c r="B1003" s="25">
        <v>0</v>
      </c>
      <c r="C1003">
        <v>0</v>
      </c>
      <c r="D1003" s="25">
        <v>0</v>
      </c>
    </row>
    <row r="1004" spans="1:4" x14ac:dyDescent="0.25">
      <c r="A1004" s="20" t="s">
        <v>163</v>
      </c>
      <c r="B1004" s="25">
        <v>53791.53</v>
      </c>
      <c r="C1004">
        <v>653.91</v>
      </c>
      <c r="D1004" s="25">
        <v>54445.440000000002</v>
      </c>
    </row>
    <row r="1005" spans="1:4" x14ac:dyDescent="0.25">
      <c r="A1005" s="21" t="s">
        <v>37</v>
      </c>
      <c r="B1005" s="25">
        <v>53791.53</v>
      </c>
      <c r="C1005">
        <v>653.91</v>
      </c>
      <c r="D1005" s="25">
        <v>54445.440000000002</v>
      </c>
    </row>
    <row r="1006" spans="1:4" x14ac:dyDescent="0.25">
      <c r="A1006" s="22" t="s">
        <v>36</v>
      </c>
      <c r="B1006" s="25">
        <v>53791.53</v>
      </c>
      <c r="C1006">
        <v>653.91</v>
      </c>
      <c r="D1006" s="25">
        <v>54445.440000000002</v>
      </c>
    </row>
    <row r="1007" spans="1:4" x14ac:dyDescent="0.25">
      <c r="A1007" s="23" t="s">
        <v>35</v>
      </c>
      <c r="B1007" s="25">
        <v>53791.53</v>
      </c>
      <c r="C1007">
        <v>653.91</v>
      </c>
      <c r="D1007" s="25">
        <v>54445.440000000002</v>
      </c>
    </row>
    <row r="1008" spans="1:4" x14ac:dyDescent="0.25">
      <c r="A1008" s="24" t="s">
        <v>149</v>
      </c>
      <c r="B1008" s="25">
        <v>53791.53</v>
      </c>
      <c r="C1008">
        <v>653.91</v>
      </c>
      <c r="D1008" s="25">
        <v>54445.440000000002</v>
      </c>
    </row>
    <row r="1009" spans="1:4" x14ac:dyDescent="0.25">
      <c r="A1009" s="20" t="s">
        <v>164</v>
      </c>
      <c r="B1009" s="25">
        <v>5021320.9299999978</v>
      </c>
      <c r="C1009">
        <v>39349.750000000007</v>
      </c>
      <c r="D1009" s="25">
        <v>5060670.6799999969</v>
      </c>
    </row>
    <row r="1010" spans="1:4" x14ac:dyDescent="0.25">
      <c r="A1010" s="21" t="s">
        <v>54</v>
      </c>
      <c r="B1010" s="25">
        <v>2312370.8499999996</v>
      </c>
      <c r="C1010">
        <v>16848.919999999995</v>
      </c>
      <c r="D1010" s="25">
        <v>2329219.77</v>
      </c>
    </row>
    <row r="1011" spans="1:4" x14ac:dyDescent="0.25">
      <c r="A1011" s="22" t="s">
        <v>23</v>
      </c>
      <c r="B1011" s="25">
        <v>1240292.98</v>
      </c>
      <c r="C1011">
        <v>9083.07</v>
      </c>
      <c r="D1011" s="25">
        <v>1249376.05</v>
      </c>
    </row>
    <row r="1012" spans="1:4" x14ac:dyDescent="0.25">
      <c r="A1012" s="23" t="s">
        <v>62</v>
      </c>
      <c r="B1012" s="25">
        <v>1240292.98</v>
      </c>
      <c r="C1012">
        <v>9083.07</v>
      </c>
      <c r="D1012" s="25">
        <v>1249376.05</v>
      </c>
    </row>
    <row r="1013" spans="1:4" x14ac:dyDescent="0.25">
      <c r="A1013" s="24" t="s">
        <v>149</v>
      </c>
      <c r="B1013" s="25">
        <v>795292.68</v>
      </c>
      <c r="C1013">
        <v>8621.49</v>
      </c>
      <c r="D1013" s="25">
        <v>803914.17</v>
      </c>
    </row>
    <row r="1014" spans="1:4" x14ac:dyDescent="0.25">
      <c r="A1014" s="24" t="s">
        <v>150</v>
      </c>
      <c r="B1014" s="25">
        <v>134222.96</v>
      </c>
      <c r="C1014">
        <v>347.93</v>
      </c>
      <c r="D1014" s="25">
        <v>134570.88999999998</v>
      </c>
    </row>
    <row r="1015" spans="1:4" x14ac:dyDescent="0.25">
      <c r="A1015" s="24" t="s">
        <v>152</v>
      </c>
      <c r="B1015" s="25">
        <v>310777.34000000003</v>
      </c>
      <c r="C1015">
        <v>113.65</v>
      </c>
      <c r="D1015" s="25">
        <v>310890.99000000005</v>
      </c>
    </row>
    <row r="1016" spans="1:4" x14ac:dyDescent="0.25">
      <c r="A1016" s="22" t="s">
        <v>126</v>
      </c>
      <c r="B1016" s="25">
        <v>150382.84</v>
      </c>
      <c r="C1016">
        <v>1056.9099999999999</v>
      </c>
      <c r="D1016" s="25">
        <v>151439.75</v>
      </c>
    </row>
    <row r="1017" spans="1:4" x14ac:dyDescent="0.25">
      <c r="A1017" s="23" t="s">
        <v>125</v>
      </c>
      <c r="B1017" s="25">
        <v>150382.84</v>
      </c>
      <c r="C1017">
        <v>1056.9099999999999</v>
      </c>
      <c r="D1017" s="25">
        <v>151439.75</v>
      </c>
    </row>
    <row r="1018" spans="1:4" x14ac:dyDescent="0.25">
      <c r="A1018" s="24" t="s">
        <v>149</v>
      </c>
      <c r="B1018" s="25">
        <v>96463.47</v>
      </c>
      <c r="C1018">
        <v>1011.3</v>
      </c>
      <c r="D1018" s="25">
        <v>97474.77</v>
      </c>
    </row>
    <row r="1019" spans="1:4" x14ac:dyDescent="0.25">
      <c r="A1019" s="24" t="s">
        <v>150</v>
      </c>
      <c r="B1019" s="25">
        <v>16243.49</v>
      </c>
      <c r="C1019">
        <v>0</v>
      </c>
      <c r="D1019" s="25">
        <v>16243.49</v>
      </c>
    </row>
    <row r="1020" spans="1:4" x14ac:dyDescent="0.25">
      <c r="A1020" s="24" t="s">
        <v>152</v>
      </c>
      <c r="B1020" s="25">
        <v>37675.879999999997</v>
      </c>
      <c r="C1020">
        <v>45.61</v>
      </c>
      <c r="D1020" s="25">
        <v>37721.49</v>
      </c>
    </row>
    <row r="1021" spans="1:4" x14ac:dyDescent="0.25">
      <c r="A1021" s="22" t="s">
        <v>53</v>
      </c>
      <c r="B1021" s="25">
        <v>48.18</v>
      </c>
      <c r="C1021">
        <v>0</v>
      </c>
      <c r="D1021" s="25">
        <v>48.18</v>
      </c>
    </row>
    <row r="1022" spans="1:4" x14ac:dyDescent="0.25">
      <c r="A1022" s="23" t="s">
        <v>52</v>
      </c>
      <c r="B1022" s="25">
        <v>48.18</v>
      </c>
      <c r="C1022">
        <v>0</v>
      </c>
      <c r="D1022" s="25">
        <v>48.18</v>
      </c>
    </row>
    <row r="1023" spans="1:4" x14ac:dyDescent="0.25">
      <c r="A1023" s="24" t="s">
        <v>149</v>
      </c>
      <c r="B1023" s="25">
        <v>48.18</v>
      </c>
      <c r="C1023">
        <v>0</v>
      </c>
      <c r="D1023" s="25">
        <v>48.18</v>
      </c>
    </row>
    <row r="1024" spans="1:4" x14ac:dyDescent="0.25">
      <c r="A1024" s="24" t="s">
        <v>150</v>
      </c>
      <c r="B1024" s="25">
        <v>0</v>
      </c>
      <c r="C1024">
        <v>0</v>
      </c>
      <c r="D1024" s="25">
        <v>0</v>
      </c>
    </row>
    <row r="1025" spans="1:4" x14ac:dyDescent="0.25">
      <c r="A1025" s="24" t="s">
        <v>152</v>
      </c>
      <c r="B1025" s="25">
        <v>0</v>
      </c>
      <c r="C1025">
        <v>0</v>
      </c>
      <c r="D1025" s="25">
        <v>0</v>
      </c>
    </row>
    <row r="1026" spans="1:4" x14ac:dyDescent="0.25">
      <c r="A1026" s="22" t="s">
        <v>124</v>
      </c>
      <c r="B1026" s="25">
        <v>198.14</v>
      </c>
      <c r="C1026">
        <v>0</v>
      </c>
      <c r="D1026" s="25">
        <v>198.14</v>
      </c>
    </row>
    <row r="1027" spans="1:4" x14ac:dyDescent="0.25">
      <c r="A1027" s="23" t="s">
        <v>123</v>
      </c>
      <c r="B1027" s="25">
        <v>198.14</v>
      </c>
      <c r="C1027">
        <v>0</v>
      </c>
      <c r="D1027" s="25">
        <v>198.14</v>
      </c>
    </row>
    <row r="1028" spans="1:4" x14ac:dyDescent="0.25">
      <c r="A1028" s="24" t="s">
        <v>149</v>
      </c>
      <c r="B1028" s="25">
        <v>161.35</v>
      </c>
      <c r="C1028">
        <v>0</v>
      </c>
      <c r="D1028" s="25">
        <v>161.35</v>
      </c>
    </row>
    <row r="1029" spans="1:4" x14ac:dyDescent="0.25">
      <c r="A1029" s="24" t="s">
        <v>150</v>
      </c>
      <c r="B1029" s="25">
        <v>0</v>
      </c>
      <c r="C1029">
        <v>0</v>
      </c>
      <c r="D1029" s="25">
        <v>0</v>
      </c>
    </row>
    <row r="1030" spans="1:4" x14ac:dyDescent="0.25">
      <c r="A1030" s="24" t="s">
        <v>152</v>
      </c>
      <c r="B1030" s="25">
        <v>36.79</v>
      </c>
      <c r="C1030">
        <v>0</v>
      </c>
      <c r="D1030" s="25">
        <v>36.79</v>
      </c>
    </row>
    <row r="1031" spans="1:4" x14ac:dyDescent="0.25">
      <c r="A1031" s="22" t="s">
        <v>109</v>
      </c>
      <c r="B1031" s="25">
        <v>921448.71</v>
      </c>
      <c r="C1031">
        <v>6708.94</v>
      </c>
      <c r="D1031" s="25">
        <v>928157.64999999991</v>
      </c>
    </row>
    <row r="1032" spans="1:4" x14ac:dyDescent="0.25">
      <c r="A1032" s="23" t="s">
        <v>108</v>
      </c>
      <c r="B1032" s="25">
        <v>921448.71</v>
      </c>
      <c r="C1032">
        <v>6708.94</v>
      </c>
      <c r="D1032" s="25">
        <v>928157.64999999991</v>
      </c>
    </row>
    <row r="1033" spans="1:4" x14ac:dyDescent="0.25">
      <c r="A1033" s="24" t="s">
        <v>149</v>
      </c>
      <c r="B1033" s="25">
        <v>590842.37</v>
      </c>
      <c r="C1033">
        <v>6404.33</v>
      </c>
      <c r="D1033" s="25">
        <v>597246.69999999995</v>
      </c>
    </row>
    <row r="1034" spans="1:4" x14ac:dyDescent="0.25">
      <c r="A1034" s="24" t="s">
        <v>150</v>
      </c>
      <c r="B1034" s="25">
        <v>99732.4</v>
      </c>
      <c r="C1034">
        <v>244.67</v>
      </c>
      <c r="D1034" s="25">
        <v>99977.069999999992</v>
      </c>
    </row>
    <row r="1035" spans="1:4" x14ac:dyDescent="0.25">
      <c r="A1035" s="24" t="s">
        <v>152</v>
      </c>
      <c r="B1035" s="25">
        <v>230873.94</v>
      </c>
      <c r="C1035">
        <v>59.94</v>
      </c>
      <c r="D1035" s="25">
        <v>230933.88</v>
      </c>
    </row>
    <row r="1036" spans="1:4" x14ac:dyDescent="0.25">
      <c r="A1036" s="21" t="s">
        <v>29</v>
      </c>
      <c r="B1036" s="25">
        <v>375070.06</v>
      </c>
      <c r="C1036">
        <v>78.690000000000012</v>
      </c>
      <c r="D1036" s="25">
        <v>375148.75</v>
      </c>
    </row>
    <row r="1037" spans="1:4" x14ac:dyDescent="0.25">
      <c r="A1037" s="22" t="s">
        <v>51</v>
      </c>
      <c r="B1037" s="25">
        <v>0</v>
      </c>
      <c r="C1037">
        <v>0</v>
      </c>
      <c r="D1037" s="25">
        <v>0</v>
      </c>
    </row>
    <row r="1038" spans="1:4" x14ac:dyDescent="0.25">
      <c r="A1038" s="23" t="s">
        <v>50</v>
      </c>
      <c r="B1038" s="25">
        <v>0</v>
      </c>
      <c r="C1038">
        <v>0</v>
      </c>
      <c r="D1038" s="25">
        <v>0</v>
      </c>
    </row>
    <row r="1039" spans="1:4" x14ac:dyDescent="0.25">
      <c r="A1039" s="24" t="s">
        <v>152</v>
      </c>
      <c r="B1039" s="25">
        <v>0</v>
      </c>
      <c r="C1039">
        <v>0</v>
      </c>
      <c r="D1039" s="25">
        <v>0</v>
      </c>
    </row>
    <row r="1040" spans="1:4" x14ac:dyDescent="0.25">
      <c r="A1040" s="22" t="s">
        <v>134</v>
      </c>
      <c r="B1040" s="25">
        <v>63796.33</v>
      </c>
      <c r="C1040">
        <v>0.01</v>
      </c>
      <c r="D1040" s="25">
        <v>63796.340000000004</v>
      </c>
    </row>
    <row r="1041" spans="1:4" x14ac:dyDescent="0.25">
      <c r="A1041" s="23" t="s">
        <v>133</v>
      </c>
      <c r="B1041" s="25">
        <v>63796.33</v>
      </c>
      <c r="C1041">
        <v>0.01</v>
      </c>
      <c r="D1041" s="25">
        <v>63796.340000000004</v>
      </c>
    </row>
    <row r="1042" spans="1:4" x14ac:dyDescent="0.25">
      <c r="A1042" s="24" t="s">
        <v>152</v>
      </c>
      <c r="B1042" s="25">
        <v>63796.33</v>
      </c>
      <c r="C1042">
        <v>0.01</v>
      </c>
      <c r="D1042" s="25">
        <v>63796.340000000004</v>
      </c>
    </row>
    <row r="1043" spans="1:4" x14ac:dyDescent="0.25">
      <c r="A1043" s="22" t="s">
        <v>28</v>
      </c>
      <c r="B1043" s="25">
        <v>311273.73</v>
      </c>
      <c r="C1043">
        <v>78.680000000000007</v>
      </c>
      <c r="D1043" s="25">
        <v>311352.40999999997</v>
      </c>
    </row>
    <row r="1044" spans="1:4" x14ac:dyDescent="0.25">
      <c r="A1044" s="23" t="s">
        <v>27</v>
      </c>
      <c r="B1044" s="25">
        <v>0</v>
      </c>
      <c r="C1044">
        <v>0</v>
      </c>
      <c r="D1044" s="25">
        <v>0</v>
      </c>
    </row>
    <row r="1045" spans="1:4" x14ac:dyDescent="0.25">
      <c r="A1045" s="24" t="s">
        <v>152</v>
      </c>
      <c r="B1045" s="25">
        <v>0</v>
      </c>
      <c r="C1045">
        <v>0</v>
      </c>
      <c r="D1045" s="25">
        <v>0</v>
      </c>
    </row>
    <row r="1046" spans="1:4" x14ac:dyDescent="0.25">
      <c r="A1046" s="23" t="s">
        <v>40</v>
      </c>
      <c r="B1046" s="25">
        <v>0</v>
      </c>
      <c r="C1046">
        <v>0</v>
      </c>
      <c r="D1046" s="25">
        <v>0</v>
      </c>
    </row>
    <row r="1047" spans="1:4" x14ac:dyDescent="0.25">
      <c r="A1047" s="24" t="s">
        <v>152</v>
      </c>
      <c r="B1047" s="25">
        <v>0</v>
      </c>
      <c r="C1047">
        <v>0</v>
      </c>
      <c r="D1047" s="25">
        <v>0</v>
      </c>
    </row>
    <row r="1048" spans="1:4" x14ac:dyDescent="0.25">
      <c r="A1048" s="23" t="s">
        <v>41</v>
      </c>
      <c r="B1048" s="25">
        <v>0</v>
      </c>
      <c r="C1048">
        <v>0</v>
      </c>
      <c r="D1048" s="25">
        <v>0</v>
      </c>
    </row>
    <row r="1049" spans="1:4" x14ac:dyDescent="0.25">
      <c r="A1049" s="24" t="s">
        <v>152</v>
      </c>
      <c r="B1049" s="25">
        <v>0</v>
      </c>
      <c r="C1049">
        <v>0</v>
      </c>
      <c r="D1049" s="25">
        <v>0</v>
      </c>
    </row>
    <row r="1050" spans="1:4" x14ac:dyDescent="0.25">
      <c r="A1050" s="23" t="s">
        <v>42</v>
      </c>
      <c r="B1050" s="25">
        <v>0</v>
      </c>
      <c r="C1050">
        <v>0</v>
      </c>
      <c r="D1050" s="25">
        <v>0</v>
      </c>
    </row>
    <row r="1051" spans="1:4" x14ac:dyDescent="0.25">
      <c r="A1051" s="24" t="s">
        <v>152</v>
      </c>
      <c r="B1051" s="25">
        <v>0</v>
      </c>
      <c r="C1051">
        <v>0</v>
      </c>
      <c r="D1051" s="25">
        <v>0</v>
      </c>
    </row>
    <row r="1052" spans="1:4" x14ac:dyDescent="0.25">
      <c r="A1052" s="23" t="s">
        <v>47</v>
      </c>
      <c r="B1052" s="25">
        <v>0</v>
      </c>
      <c r="C1052">
        <v>0</v>
      </c>
      <c r="D1052" s="25">
        <v>0</v>
      </c>
    </row>
    <row r="1053" spans="1:4" x14ac:dyDescent="0.25">
      <c r="A1053" s="24" t="s">
        <v>152</v>
      </c>
      <c r="B1053" s="25">
        <v>0</v>
      </c>
      <c r="C1053">
        <v>0</v>
      </c>
      <c r="D1053" s="25">
        <v>0</v>
      </c>
    </row>
    <row r="1054" spans="1:4" x14ac:dyDescent="0.25">
      <c r="A1054" s="23" t="s">
        <v>55</v>
      </c>
      <c r="B1054" s="25">
        <v>0</v>
      </c>
      <c r="C1054">
        <v>0</v>
      </c>
      <c r="D1054" s="25">
        <v>0</v>
      </c>
    </row>
    <row r="1055" spans="1:4" x14ac:dyDescent="0.25">
      <c r="A1055" s="24" t="s">
        <v>152</v>
      </c>
      <c r="B1055" s="25">
        <v>0</v>
      </c>
      <c r="C1055">
        <v>0</v>
      </c>
      <c r="D1055" s="25">
        <v>0</v>
      </c>
    </row>
    <row r="1056" spans="1:4" x14ac:dyDescent="0.25">
      <c r="A1056" s="23" t="s">
        <v>58</v>
      </c>
      <c r="B1056" s="25">
        <v>0</v>
      </c>
      <c r="C1056">
        <v>0</v>
      </c>
      <c r="D1056" s="25">
        <v>0</v>
      </c>
    </row>
    <row r="1057" spans="1:4" x14ac:dyDescent="0.25">
      <c r="A1057" s="24" t="s">
        <v>152</v>
      </c>
      <c r="B1057" s="25">
        <v>0</v>
      </c>
      <c r="C1057">
        <v>0</v>
      </c>
      <c r="D1057" s="25">
        <v>0</v>
      </c>
    </row>
    <row r="1058" spans="1:4" x14ac:dyDescent="0.25">
      <c r="A1058" s="23" t="s">
        <v>64</v>
      </c>
      <c r="B1058" s="25">
        <v>0</v>
      </c>
      <c r="C1058">
        <v>0</v>
      </c>
      <c r="D1058" s="25">
        <v>0</v>
      </c>
    </row>
    <row r="1059" spans="1:4" x14ac:dyDescent="0.25">
      <c r="A1059" s="24" t="s">
        <v>152</v>
      </c>
      <c r="B1059" s="25">
        <v>0</v>
      </c>
      <c r="C1059">
        <v>0</v>
      </c>
      <c r="D1059" s="25">
        <v>0</v>
      </c>
    </row>
    <row r="1060" spans="1:4" x14ac:dyDescent="0.25">
      <c r="A1060" s="23" t="s">
        <v>71</v>
      </c>
      <c r="B1060" s="25">
        <v>161.05000000000001</v>
      </c>
      <c r="C1060">
        <v>0</v>
      </c>
      <c r="D1060" s="25">
        <v>161.05000000000001</v>
      </c>
    </row>
    <row r="1061" spans="1:4" x14ac:dyDescent="0.25">
      <c r="A1061" s="24" t="s">
        <v>152</v>
      </c>
      <c r="B1061" s="25">
        <v>161.05000000000001</v>
      </c>
      <c r="C1061">
        <v>0</v>
      </c>
      <c r="D1061" s="25">
        <v>161.05000000000001</v>
      </c>
    </row>
    <row r="1062" spans="1:4" x14ac:dyDescent="0.25">
      <c r="A1062" s="23" t="s">
        <v>84</v>
      </c>
      <c r="B1062" s="25">
        <v>0</v>
      </c>
      <c r="C1062">
        <v>0</v>
      </c>
      <c r="D1062" s="25">
        <v>0</v>
      </c>
    </row>
    <row r="1063" spans="1:4" x14ac:dyDescent="0.25">
      <c r="A1063" s="24" t="s">
        <v>152</v>
      </c>
      <c r="B1063" s="25">
        <v>0</v>
      </c>
      <c r="C1063">
        <v>0</v>
      </c>
      <c r="D1063" s="25">
        <v>0</v>
      </c>
    </row>
    <row r="1064" spans="1:4" x14ac:dyDescent="0.25">
      <c r="A1064" s="23" t="s">
        <v>88</v>
      </c>
      <c r="B1064" s="25">
        <v>0</v>
      </c>
      <c r="C1064">
        <v>0</v>
      </c>
      <c r="D1064" s="25">
        <v>0</v>
      </c>
    </row>
    <row r="1065" spans="1:4" x14ac:dyDescent="0.25">
      <c r="A1065" s="24" t="s">
        <v>152</v>
      </c>
      <c r="B1065" s="25">
        <v>0</v>
      </c>
      <c r="C1065">
        <v>0</v>
      </c>
      <c r="D1065" s="25">
        <v>0</v>
      </c>
    </row>
    <row r="1066" spans="1:4" x14ac:dyDescent="0.25">
      <c r="A1066" s="23" t="s">
        <v>92</v>
      </c>
      <c r="B1066" s="25">
        <v>0</v>
      </c>
      <c r="C1066">
        <v>0</v>
      </c>
      <c r="D1066" s="25">
        <v>0</v>
      </c>
    </row>
    <row r="1067" spans="1:4" x14ac:dyDescent="0.25">
      <c r="A1067" s="24" t="s">
        <v>152</v>
      </c>
      <c r="B1067" s="25">
        <v>0</v>
      </c>
      <c r="C1067">
        <v>0</v>
      </c>
      <c r="D1067" s="25">
        <v>0</v>
      </c>
    </row>
    <row r="1068" spans="1:4" x14ac:dyDescent="0.25">
      <c r="A1068" s="23" t="s">
        <v>95</v>
      </c>
      <c r="B1068" s="25">
        <v>0</v>
      </c>
      <c r="C1068">
        <v>0</v>
      </c>
      <c r="D1068" s="25">
        <v>0</v>
      </c>
    </row>
    <row r="1069" spans="1:4" x14ac:dyDescent="0.25">
      <c r="A1069" s="24" t="s">
        <v>152</v>
      </c>
      <c r="B1069" s="25">
        <v>0</v>
      </c>
      <c r="C1069">
        <v>0</v>
      </c>
      <c r="D1069" s="25">
        <v>0</v>
      </c>
    </row>
    <row r="1070" spans="1:4" x14ac:dyDescent="0.25">
      <c r="A1070" s="23" t="s">
        <v>98</v>
      </c>
      <c r="B1070" s="25">
        <v>0</v>
      </c>
      <c r="C1070">
        <v>0</v>
      </c>
      <c r="D1070" s="25">
        <v>0</v>
      </c>
    </row>
    <row r="1071" spans="1:4" x14ac:dyDescent="0.25">
      <c r="A1071" s="24" t="s">
        <v>152</v>
      </c>
      <c r="B1071" s="25">
        <v>0</v>
      </c>
      <c r="C1071">
        <v>0</v>
      </c>
      <c r="D1071" s="25">
        <v>0</v>
      </c>
    </row>
    <row r="1072" spans="1:4" x14ac:dyDescent="0.25">
      <c r="A1072" s="23" t="s">
        <v>100</v>
      </c>
      <c r="B1072" s="25">
        <v>0</v>
      </c>
      <c r="C1072">
        <v>0</v>
      </c>
      <c r="D1072" s="25">
        <v>0</v>
      </c>
    </row>
    <row r="1073" spans="1:4" x14ac:dyDescent="0.25">
      <c r="A1073" s="24" t="s">
        <v>152</v>
      </c>
      <c r="B1073" s="25">
        <v>0</v>
      </c>
      <c r="C1073">
        <v>0</v>
      </c>
      <c r="D1073" s="25">
        <v>0</v>
      </c>
    </row>
    <row r="1074" spans="1:4" x14ac:dyDescent="0.25">
      <c r="A1074" s="23" t="s">
        <v>105</v>
      </c>
      <c r="B1074" s="25">
        <v>0</v>
      </c>
      <c r="C1074">
        <v>0</v>
      </c>
      <c r="D1074" s="25">
        <v>0</v>
      </c>
    </row>
    <row r="1075" spans="1:4" x14ac:dyDescent="0.25">
      <c r="A1075" s="24" t="s">
        <v>152</v>
      </c>
      <c r="B1075" s="25">
        <v>0</v>
      </c>
      <c r="C1075">
        <v>0</v>
      </c>
      <c r="D1075" s="25">
        <v>0</v>
      </c>
    </row>
    <row r="1076" spans="1:4" x14ac:dyDescent="0.25">
      <c r="A1076" s="23" t="s">
        <v>106</v>
      </c>
      <c r="B1076" s="25">
        <v>0</v>
      </c>
      <c r="C1076">
        <v>0</v>
      </c>
      <c r="D1076" s="25">
        <v>0</v>
      </c>
    </row>
    <row r="1077" spans="1:4" x14ac:dyDescent="0.25">
      <c r="A1077" s="24" t="s">
        <v>152</v>
      </c>
      <c r="B1077" s="25">
        <v>0</v>
      </c>
      <c r="C1077">
        <v>0</v>
      </c>
      <c r="D1077" s="25">
        <v>0</v>
      </c>
    </row>
    <row r="1078" spans="1:4" x14ac:dyDescent="0.25">
      <c r="A1078" s="23" t="s">
        <v>110</v>
      </c>
      <c r="B1078" s="25">
        <v>0</v>
      </c>
      <c r="C1078">
        <v>0</v>
      </c>
      <c r="D1078" s="25">
        <v>0</v>
      </c>
    </row>
    <row r="1079" spans="1:4" x14ac:dyDescent="0.25">
      <c r="A1079" s="24" t="s">
        <v>152</v>
      </c>
      <c r="B1079" s="25">
        <v>0</v>
      </c>
      <c r="C1079">
        <v>0</v>
      </c>
      <c r="D1079" s="25">
        <v>0</v>
      </c>
    </row>
    <row r="1080" spans="1:4" x14ac:dyDescent="0.25">
      <c r="A1080" s="23" t="s">
        <v>111</v>
      </c>
      <c r="B1080" s="25">
        <v>0</v>
      </c>
      <c r="C1080">
        <v>0</v>
      </c>
      <c r="D1080" s="25">
        <v>0</v>
      </c>
    </row>
    <row r="1081" spans="1:4" x14ac:dyDescent="0.25">
      <c r="A1081" s="24" t="s">
        <v>152</v>
      </c>
      <c r="B1081" s="25">
        <v>0</v>
      </c>
      <c r="C1081">
        <v>0</v>
      </c>
      <c r="D1081" s="25">
        <v>0</v>
      </c>
    </row>
    <row r="1082" spans="1:4" x14ac:dyDescent="0.25">
      <c r="A1082" s="23" t="s">
        <v>112</v>
      </c>
      <c r="B1082" s="25">
        <v>0</v>
      </c>
      <c r="C1082">
        <v>0</v>
      </c>
      <c r="D1082" s="25">
        <v>0</v>
      </c>
    </row>
    <row r="1083" spans="1:4" x14ac:dyDescent="0.25">
      <c r="A1083" s="24" t="s">
        <v>152</v>
      </c>
      <c r="B1083" s="25">
        <v>0</v>
      </c>
      <c r="C1083">
        <v>0</v>
      </c>
      <c r="D1083" s="25">
        <v>0</v>
      </c>
    </row>
    <row r="1084" spans="1:4" x14ac:dyDescent="0.25">
      <c r="A1084" s="23" t="s">
        <v>113</v>
      </c>
      <c r="B1084" s="25">
        <v>0</v>
      </c>
      <c r="C1084">
        <v>0</v>
      </c>
      <c r="D1084" s="25">
        <v>0</v>
      </c>
    </row>
    <row r="1085" spans="1:4" x14ac:dyDescent="0.25">
      <c r="A1085" s="24" t="s">
        <v>152</v>
      </c>
      <c r="B1085" s="25">
        <v>0</v>
      </c>
      <c r="C1085">
        <v>0</v>
      </c>
      <c r="D1085" s="25">
        <v>0</v>
      </c>
    </row>
    <row r="1086" spans="1:4" x14ac:dyDescent="0.25">
      <c r="A1086" s="23" t="s">
        <v>114</v>
      </c>
      <c r="B1086" s="25">
        <v>0</v>
      </c>
      <c r="C1086">
        <v>0</v>
      </c>
      <c r="D1086" s="25">
        <v>0</v>
      </c>
    </row>
    <row r="1087" spans="1:4" x14ac:dyDescent="0.25">
      <c r="A1087" s="24" t="s">
        <v>152</v>
      </c>
      <c r="B1087" s="25">
        <v>0</v>
      </c>
      <c r="C1087">
        <v>0</v>
      </c>
      <c r="D1087" s="25">
        <v>0</v>
      </c>
    </row>
    <row r="1088" spans="1:4" x14ac:dyDescent="0.25">
      <c r="A1088" s="23" t="s">
        <v>115</v>
      </c>
      <c r="B1088" s="25">
        <v>0</v>
      </c>
      <c r="C1088">
        <v>0</v>
      </c>
      <c r="D1088" s="25">
        <v>0</v>
      </c>
    </row>
    <row r="1089" spans="1:4" x14ac:dyDescent="0.25">
      <c r="A1089" s="24" t="s">
        <v>152</v>
      </c>
      <c r="B1089" s="25">
        <v>0</v>
      </c>
      <c r="C1089">
        <v>0</v>
      </c>
      <c r="D1089" s="25">
        <v>0</v>
      </c>
    </row>
    <row r="1090" spans="1:4" x14ac:dyDescent="0.25">
      <c r="A1090" s="23" t="s">
        <v>116</v>
      </c>
      <c r="B1090" s="25">
        <v>0</v>
      </c>
      <c r="C1090">
        <v>0</v>
      </c>
      <c r="D1090" s="25">
        <v>0</v>
      </c>
    </row>
    <row r="1091" spans="1:4" x14ac:dyDescent="0.25">
      <c r="A1091" s="24" t="s">
        <v>152</v>
      </c>
      <c r="B1091" s="25">
        <v>0</v>
      </c>
      <c r="C1091">
        <v>0</v>
      </c>
      <c r="D1091" s="25">
        <v>0</v>
      </c>
    </row>
    <row r="1092" spans="1:4" x14ac:dyDescent="0.25">
      <c r="A1092" s="23" t="s">
        <v>117</v>
      </c>
      <c r="B1092" s="25">
        <v>0</v>
      </c>
      <c r="C1092">
        <v>0</v>
      </c>
      <c r="D1092" s="25">
        <v>0</v>
      </c>
    </row>
    <row r="1093" spans="1:4" x14ac:dyDescent="0.25">
      <c r="A1093" s="24" t="s">
        <v>152</v>
      </c>
      <c r="B1093" s="25">
        <v>0</v>
      </c>
      <c r="C1093">
        <v>0</v>
      </c>
      <c r="D1093" s="25">
        <v>0</v>
      </c>
    </row>
    <row r="1094" spans="1:4" x14ac:dyDescent="0.25">
      <c r="A1094" s="23" t="s">
        <v>118</v>
      </c>
      <c r="B1094" s="25">
        <v>0</v>
      </c>
      <c r="C1094">
        <v>0</v>
      </c>
      <c r="D1094" s="25">
        <v>0</v>
      </c>
    </row>
    <row r="1095" spans="1:4" x14ac:dyDescent="0.25">
      <c r="A1095" s="24" t="s">
        <v>152</v>
      </c>
      <c r="B1095" s="25">
        <v>0</v>
      </c>
      <c r="C1095">
        <v>0</v>
      </c>
      <c r="D1095" s="25">
        <v>0</v>
      </c>
    </row>
    <row r="1096" spans="1:4" x14ac:dyDescent="0.25">
      <c r="A1096" s="23" t="s">
        <v>121</v>
      </c>
      <c r="B1096" s="25">
        <v>0</v>
      </c>
      <c r="C1096">
        <v>0</v>
      </c>
      <c r="D1096" s="25">
        <v>0</v>
      </c>
    </row>
    <row r="1097" spans="1:4" x14ac:dyDescent="0.25">
      <c r="A1097" s="24" t="s">
        <v>152</v>
      </c>
      <c r="B1097" s="25">
        <v>0</v>
      </c>
      <c r="C1097">
        <v>0</v>
      </c>
      <c r="D1097" s="25">
        <v>0</v>
      </c>
    </row>
    <row r="1098" spans="1:4" x14ac:dyDescent="0.25">
      <c r="A1098" s="23" t="s">
        <v>122</v>
      </c>
      <c r="B1098" s="25">
        <v>0</v>
      </c>
      <c r="C1098">
        <v>0</v>
      </c>
      <c r="D1098" s="25">
        <v>0</v>
      </c>
    </row>
    <row r="1099" spans="1:4" x14ac:dyDescent="0.25">
      <c r="A1099" s="24" t="s">
        <v>152</v>
      </c>
      <c r="B1099" s="25">
        <v>0</v>
      </c>
      <c r="C1099">
        <v>0</v>
      </c>
      <c r="D1099" s="25">
        <v>0</v>
      </c>
    </row>
    <row r="1100" spans="1:4" x14ac:dyDescent="0.25">
      <c r="A1100" s="23" t="s">
        <v>127</v>
      </c>
      <c r="B1100" s="25">
        <v>0</v>
      </c>
      <c r="C1100">
        <v>0</v>
      </c>
      <c r="D1100" s="25">
        <v>0</v>
      </c>
    </row>
    <row r="1101" spans="1:4" x14ac:dyDescent="0.25">
      <c r="A1101" s="24" t="s">
        <v>152</v>
      </c>
      <c r="B1101" s="25">
        <v>0</v>
      </c>
      <c r="C1101">
        <v>0</v>
      </c>
      <c r="D1101" s="25">
        <v>0</v>
      </c>
    </row>
    <row r="1102" spans="1:4" x14ac:dyDescent="0.25">
      <c r="A1102" s="23" t="s">
        <v>128</v>
      </c>
      <c r="B1102" s="25">
        <v>0</v>
      </c>
      <c r="C1102">
        <v>0</v>
      </c>
      <c r="D1102" s="25">
        <v>0</v>
      </c>
    </row>
    <row r="1103" spans="1:4" x14ac:dyDescent="0.25">
      <c r="A1103" s="24" t="s">
        <v>152</v>
      </c>
      <c r="B1103" s="25">
        <v>0</v>
      </c>
      <c r="C1103">
        <v>0</v>
      </c>
      <c r="D1103" s="25">
        <v>0</v>
      </c>
    </row>
    <row r="1104" spans="1:4" x14ac:dyDescent="0.25">
      <c r="A1104" s="23" t="s">
        <v>130</v>
      </c>
      <c r="B1104" s="25">
        <v>0</v>
      </c>
      <c r="C1104">
        <v>0</v>
      </c>
      <c r="D1104" s="25">
        <v>0</v>
      </c>
    </row>
    <row r="1105" spans="1:4" x14ac:dyDescent="0.25">
      <c r="A1105" s="24" t="s">
        <v>152</v>
      </c>
      <c r="B1105" s="25">
        <v>0</v>
      </c>
      <c r="C1105">
        <v>0</v>
      </c>
      <c r="D1105" s="25">
        <v>0</v>
      </c>
    </row>
    <row r="1106" spans="1:4" x14ac:dyDescent="0.25">
      <c r="A1106" s="23" t="s">
        <v>135</v>
      </c>
      <c r="B1106" s="25">
        <v>0</v>
      </c>
      <c r="C1106">
        <v>0</v>
      </c>
      <c r="D1106" s="25">
        <v>0</v>
      </c>
    </row>
    <row r="1107" spans="1:4" x14ac:dyDescent="0.25">
      <c r="A1107" s="24" t="s">
        <v>152</v>
      </c>
      <c r="B1107" s="25">
        <v>0</v>
      </c>
      <c r="C1107">
        <v>0</v>
      </c>
      <c r="D1107" s="25">
        <v>0</v>
      </c>
    </row>
    <row r="1108" spans="1:4" x14ac:dyDescent="0.25">
      <c r="A1108" s="23" t="s">
        <v>138</v>
      </c>
      <c r="B1108" s="25">
        <v>0</v>
      </c>
      <c r="C1108">
        <v>0</v>
      </c>
      <c r="D1108" s="25">
        <v>0</v>
      </c>
    </row>
    <row r="1109" spans="1:4" x14ac:dyDescent="0.25">
      <c r="A1109" s="24" t="s">
        <v>152</v>
      </c>
      <c r="B1109" s="25">
        <v>0</v>
      </c>
      <c r="C1109">
        <v>0</v>
      </c>
      <c r="D1109" s="25">
        <v>0</v>
      </c>
    </row>
    <row r="1110" spans="1:4" x14ac:dyDescent="0.25">
      <c r="A1110" s="23" t="s">
        <v>140</v>
      </c>
      <c r="B1110" s="25">
        <v>301562.42</v>
      </c>
      <c r="C1110">
        <v>78.680000000000007</v>
      </c>
      <c r="D1110" s="25">
        <v>301641.09999999998</v>
      </c>
    </row>
    <row r="1111" spans="1:4" x14ac:dyDescent="0.25">
      <c r="A1111" s="24" t="s">
        <v>152</v>
      </c>
      <c r="B1111" s="25">
        <v>301562.42</v>
      </c>
      <c r="C1111">
        <v>78.680000000000007</v>
      </c>
      <c r="D1111" s="25">
        <v>301641.09999999998</v>
      </c>
    </row>
    <row r="1112" spans="1:4" x14ac:dyDescent="0.25">
      <c r="A1112" s="23" t="s">
        <v>141</v>
      </c>
      <c r="B1112" s="25">
        <v>9550.26</v>
      </c>
      <c r="C1112">
        <v>0</v>
      </c>
      <c r="D1112" s="25">
        <v>9550.26</v>
      </c>
    </row>
    <row r="1113" spans="1:4" x14ac:dyDescent="0.25">
      <c r="A1113" s="24" t="s">
        <v>152</v>
      </c>
      <c r="B1113" s="25">
        <v>9550.26</v>
      </c>
      <c r="C1113">
        <v>0</v>
      </c>
      <c r="D1113" s="25">
        <v>9550.26</v>
      </c>
    </row>
    <row r="1114" spans="1:4" x14ac:dyDescent="0.25">
      <c r="A1114" s="21" t="s">
        <v>13</v>
      </c>
      <c r="B1114" s="25">
        <v>321615.90000000002</v>
      </c>
      <c r="C1114">
        <v>2593.06</v>
      </c>
      <c r="D1114" s="25">
        <v>324208.96000000014</v>
      </c>
    </row>
    <row r="1115" spans="1:4" x14ac:dyDescent="0.25">
      <c r="A1115" s="22" t="s">
        <v>67</v>
      </c>
      <c r="B1115" s="25">
        <v>15690.27</v>
      </c>
      <c r="C1115">
        <v>117.83</v>
      </c>
      <c r="D1115" s="25">
        <v>15808.1</v>
      </c>
    </row>
    <row r="1116" spans="1:4" x14ac:dyDescent="0.25">
      <c r="A1116" s="23" t="s">
        <v>66</v>
      </c>
      <c r="B1116" s="25">
        <v>15690.27</v>
      </c>
      <c r="C1116">
        <v>117.83</v>
      </c>
      <c r="D1116" s="25">
        <v>15808.1</v>
      </c>
    </row>
    <row r="1117" spans="1:4" x14ac:dyDescent="0.25">
      <c r="A1117" s="24" t="s">
        <v>149</v>
      </c>
      <c r="B1117" s="25">
        <v>12083.29</v>
      </c>
      <c r="C1117">
        <v>117.83</v>
      </c>
      <c r="D1117" s="25">
        <v>12201.12</v>
      </c>
    </row>
    <row r="1118" spans="1:4" x14ac:dyDescent="0.25">
      <c r="A1118" s="24" t="s">
        <v>150</v>
      </c>
      <c r="B1118" s="25">
        <v>3606.98</v>
      </c>
      <c r="C1118">
        <v>0</v>
      </c>
      <c r="D1118" s="25">
        <v>3606.98</v>
      </c>
    </row>
    <row r="1119" spans="1:4" x14ac:dyDescent="0.25">
      <c r="A1119" s="22" t="s">
        <v>12</v>
      </c>
      <c r="B1119" s="25">
        <v>305925.63</v>
      </c>
      <c r="C1119">
        <v>2475.2299999999996</v>
      </c>
      <c r="D1119" s="25">
        <v>308400.8600000001</v>
      </c>
    </row>
    <row r="1120" spans="1:4" x14ac:dyDescent="0.25">
      <c r="A1120" s="23" t="s">
        <v>11</v>
      </c>
      <c r="B1120" s="25">
        <v>117677.5</v>
      </c>
      <c r="C1120">
        <v>920.06</v>
      </c>
      <c r="D1120" s="25">
        <v>118597.56</v>
      </c>
    </row>
    <row r="1121" spans="1:4" x14ac:dyDescent="0.25">
      <c r="A1121" s="24" t="s">
        <v>149</v>
      </c>
      <c r="B1121" s="25">
        <v>90535.28</v>
      </c>
      <c r="C1121">
        <v>881.06</v>
      </c>
      <c r="D1121" s="25">
        <v>91416.34</v>
      </c>
    </row>
    <row r="1122" spans="1:4" x14ac:dyDescent="0.25">
      <c r="A1122" s="24" t="s">
        <v>150</v>
      </c>
      <c r="B1122" s="25">
        <v>27142.22</v>
      </c>
      <c r="C1122">
        <v>39</v>
      </c>
      <c r="D1122" s="25">
        <v>27181.22</v>
      </c>
    </row>
    <row r="1123" spans="1:4" x14ac:dyDescent="0.25">
      <c r="A1123" s="23" t="s">
        <v>43</v>
      </c>
      <c r="B1123" s="25">
        <v>10990.529999999999</v>
      </c>
      <c r="C1123">
        <v>112.37</v>
      </c>
      <c r="D1123" s="25">
        <v>11102.899999999998</v>
      </c>
    </row>
    <row r="1124" spans="1:4" x14ac:dyDescent="0.25">
      <c r="A1124" s="24" t="s">
        <v>149</v>
      </c>
      <c r="B1124" s="25">
        <v>8470.8799999999992</v>
      </c>
      <c r="C1124">
        <v>90.65</v>
      </c>
      <c r="D1124" s="25">
        <v>8561.5299999999988</v>
      </c>
    </row>
    <row r="1125" spans="1:4" x14ac:dyDescent="0.25">
      <c r="A1125" s="24" t="s">
        <v>150</v>
      </c>
      <c r="B1125" s="25">
        <v>2519.65</v>
      </c>
      <c r="C1125">
        <v>21.72</v>
      </c>
      <c r="D1125" s="25">
        <v>2541.37</v>
      </c>
    </row>
    <row r="1126" spans="1:4" x14ac:dyDescent="0.25">
      <c r="A1126" s="23" t="s">
        <v>44</v>
      </c>
      <c r="B1126" s="25">
        <v>41167.360000000001</v>
      </c>
      <c r="C1126">
        <v>329.83000000000004</v>
      </c>
      <c r="D1126" s="25">
        <v>41497.19</v>
      </c>
    </row>
    <row r="1127" spans="1:4" x14ac:dyDescent="0.25">
      <c r="A1127" s="24" t="s">
        <v>149</v>
      </c>
      <c r="B1127" s="25">
        <v>31672.97</v>
      </c>
      <c r="C1127">
        <v>307.8</v>
      </c>
      <c r="D1127" s="25">
        <v>31980.77</v>
      </c>
    </row>
    <row r="1128" spans="1:4" x14ac:dyDescent="0.25">
      <c r="A1128" s="24" t="s">
        <v>150</v>
      </c>
      <c r="B1128" s="25">
        <v>9494.39</v>
      </c>
      <c r="C1128">
        <v>22.03</v>
      </c>
      <c r="D1128" s="25">
        <v>9516.42</v>
      </c>
    </row>
    <row r="1129" spans="1:4" x14ac:dyDescent="0.25">
      <c r="A1129" s="23" t="s">
        <v>48</v>
      </c>
      <c r="B1129" s="25">
        <v>14454.619999999999</v>
      </c>
      <c r="C1129">
        <v>126.63999999999999</v>
      </c>
      <c r="D1129" s="25">
        <v>14581.259999999998</v>
      </c>
    </row>
    <row r="1130" spans="1:4" x14ac:dyDescent="0.25">
      <c r="A1130" s="24" t="s">
        <v>149</v>
      </c>
      <c r="B1130" s="25">
        <v>11133.55</v>
      </c>
      <c r="C1130">
        <v>106.99</v>
      </c>
      <c r="D1130" s="25">
        <v>11240.539999999999</v>
      </c>
    </row>
    <row r="1131" spans="1:4" x14ac:dyDescent="0.25">
      <c r="A1131" s="24" t="s">
        <v>150</v>
      </c>
      <c r="B1131" s="25">
        <v>3321.07</v>
      </c>
      <c r="C1131">
        <v>19.649999999999999</v>
      </c>
      <c r="D1131" s="25">
        <v>3340.7200000000003</v>
      </c>
    </row>
    <row r="1132" spans="1:4" x14ac:dyDescent="0.25">
      <c r="A1132" s="23" t="s">
        <v>56</v>
      </c>
      <c r="B1132" s="25">
        <v>5385.97</v>
      </c>
      <c r="C1132">
        <v>43.82</v>
      </c>
      <c r="D1132" s="25">
        <v>5429.79</v>
      </c>
    </row>
    <row r="1133" spans="1:4" x14ac:dyDescent="0.25">
      <c r="A1133" s="24" t="s">
        <v>149</v>
      </c>
      <c r="B1133" s="25">
        <v>4156.2700000000004</v>
      </c>
      <c r="C1133">
        <v>43.82</v>
      </c>
      <c r="D1133" s="25">
        <v>4200.09</v>
      </c>
    </row>
    <row r="1134" spans="1:4" x14ac:dyDescent="0.25">
      <c r="A1134" s="24" t="s">
        <v>150</v>
      </c>
      <c r="B1134" s="25">
        <v>1229.7</v>
      </c>
      <c r="C1134">
        <v>0</v>
      </c>
      <c r="D1134" s="25">
        <v>1229.7</v>
      </c>
    </row>
    <row r="1135" spans="1:4" x14ac:dyDescent="0.25">
      <c r="A1135" s="23" t="s">
        <v>65</v>
      </c>
      <c r="B1135" s="25">
        <v>50575.32</v>
      </c>
      <c r="C1135">
        <v>400.2</v>
      </c>
      <c r="D1135" s="25">
        <v>50975.520000000004</v>
      </c>
    </row>
    <row r="1136" spans="1:4" x14ac:dyDescent="0.25">
      <c r="A1136" s="24" t="s">
        <v>149</v>
      </c>
      <c r="B1136" s="25">
        <v>38917.96</v>
      </c>
      <c r="C1136">
        <v>376.36</v>
      </c>
      <c r="D1136" s="25">
        <v>39294.32</v>
      </c>
    </row>
    <row r="1137" spans="1:4" x14ac:dyDescent="0.25">
      <c r="A1137" s="24" t="s">
        <v>150</v>
      </c>
      <c r="B1137" s="25">
        <v>11657.36</v>
      </c>
      <c r="C1137">
        <v>23.84</v>
      </c>
      <c r="D1137" s="25">
        <v>11681.2</v>
      </c>
    </row>
    <row r="1138" spans="1:4" x14ac:dyDescent="0.25">
      <c r="A1138" s="23" t="s">
        <v>86</v>
      </c>
      <c r="B1138" s="25">
        <v>12770.76</v>
      </c>
      <c r="C1138">
        <v>109.99000000000001</v>
      </c>
      <c r="D1138" s="25">
        <v>12880.75</v>
      </c>
    </row>
    <row r="1139" spans="1:4" x14ac:dyDescent="0.25">
      <c r="A1139" s="24" t="s">
        <v>149</v>
      </c>
      <c r="B1139" s="25">
        <v>9825.07</v>
      </c>
      <c r="C1139">
        <v>91.34</v>
      </c>
      <c r="D1139" s="25">
        <v>9916.41</v>
      </c>
    </row>
    <row r="1140" spans="1:4" x14ac:dyDescent="0.25">
      <c r="A1140" s="24" t="s">
        <v>150</v>
      </c>
      <c r="B1140" s="25">
        <v>2945.69</v>
      </c>
      <c r="C1140">
        <v>18.649999999999999</v>
      </c>
      <c r="D1140" s="25">
        <v>2964.34</v>
      </c>
    </row>
    <row r="1141" spans="1:4" x14ac:dyDescent="0.25">
      <c r="A1141" s="23" t="s">
        <v>90</v>
      </c>
      <c r="B1141" s="25">
        <v>9446.66</v>
      </c>
      <c r="C1141">
        <v>71.14</v>
      </c>
      <c r="D1141" s="25">
        <v>9517.8000000000011</v>
      </c>
    </row>
    <row r="1142" spans="1:4" x14ac:dyDescent="0.25">
      <c r="A1142" s="24" t="s">
        <v>149</v>
      </c>
      <c r="B1142" s="25">
        <v>7268.64</v>
      </c>
      <c r="C1142">
        <v>71.14</v>
      </c>
      <c r="D1142" s="25">
        <v>7339.7800000000007</v>
      </c>
    </row>
    <row r="1143" spans="1:4" x14ac:dyDescent="0.25">
      <c r="A1143" s="24" t="s">
        <v>150</v>
      </c>
      <c r="B1143" s="25">
        <v>2178.02</v>
      </c>
      <c r="C1143">
        <v>0</v>
      </c>
      <c r="D1143" s="25">
        <v>2178.02</v>
      </c>
    </row>
    <row r="1144" spans="1:4" x14ac:dyDescent="0.25">
      <c r="A1144" s="23" t="s">
        <v>91</v>
      </c>
      <c r="B1144" s="25">
        <v>17243.38</v>
      </c>
      <c r="C1144">
        <v>143.01999999999998</v>
      </c>
      <c r="D1144" s="25">
        <v>17386.400000000001</v>
      </c>
    </row>
    <row r="1145" spans="1:4" x14ac:dyDescent="0.25">
      <c r="A1145" s="24" t="s">
        <v>149</v>
      </c>
      <c r="B1145" s="25">
        <v>13278.2</v>
      </c>
      <c r="C1145">
        <v>126.07</v>
      </c>
      <c r="D1145" s="25">
        <v>13404.27</v>
      </c>
    </row>
    <row r="1146" spans="1:4" x14ac:dyDescent="0.25">
      <c r="A1146" s="24" t="s">
        <v>150</v>
      </c>
      <c r="B1146" s="25">
        <v>3965.18</v>
      </c>
      <c r="C1146">
        <v>16.95</v>
      </c>
      <c r="D1146" s="25">
        <v>3982.1299999999997</v>
      </c>
    </row>
    <row r="1147" spans="1:4" x14ac:dyDescent="0.25">
      <c r="A1147" s="23" t="s">
        <v>94</v>
      </c>
      <c r="B1147" s="25">
        <v>23738.829999999998</v>
      </c>
      <c r="C1147">
        <v>200.98</v>
      </c>
      <c r="D1147" s="25">
        <v>23939.809999999998</v>
      </c>
    </row>
    <row r="1148" spans="1:4" x14ac:dyDescent="0.25">
      <c r="A1148" s="24" t="s">
        <v>149</v>
      </c>
      <c r="B1148" s="25">
        <v>18275.169999999998</v>
      </c>
      <c r="C1148">
        <v>180.28</v>
      </c>
      <c r="D1148" s="25">
        <v>18455.449999999997</v>
      </c>
    </row>
    <row r="1149" spans="1:4" x14ac:dyDescent="0.25">
      <c r="A1149" s="24" t="s">
        <v>150</v>
      </c>
      <c r="B1149" s="25">
        <v>5463.66</v>
      </c>
      <c r="C1149">
        <v>20.7</v>
      </c>
      <c r="D1149" s="25">
        <v>5484.36</v>
      </c>
    </row>
    <row r="1150" spans="1:4" x14ac:dyDescent="0.25">
      <c r="A1150" s="23" t="s">
        <v>107</v>
      </c>
      <c r="B1150" s="25">
        <v>2474.6999999999998</v>
      </c>
      <c r="C1150">
        <v>17.18</v>
      </c>
      <c r="D1150" s="25">
        <v>2491.88</v>
      </c>
    </row>
    <row r="1151" spans="1:4" x14ac:dyDescent="0.25">
      <c r="A1151" s="24" t="s">
        <v>149</v>
      </c>
      <c r="B1151" s="25">
        <v>1906.75</v>
      </c>
      <c r="C1151">
        <v>17.18</v>
      </c>
      <c r="D1151" s="25">
        <v>1923.93</v>
      </c>
    </row>
    <row r="1152" spans="1:4" x14ac:dyDescent="0.25">
      <c r="A1152" s="24" t="s">
        <v>150</v>
      </c>
      <c r="B1152" s="25">
        <v>567.95000000000005</v>
      </c>
      <c r="C1152">
        <v>0</v>
      </c>
      <c r="D1152" s="25">
        <v>567.95000000000005</v>
      </c>
    </row>
    <row r="1153" spans="1:4" x14ac:dyDescent="0.25">
      <c r="A1153" s="21" t="s">
        <v>79</v>
      </c>
      <c r="B1153" s="25">
        <v>108414.81</v>
      </c>
      <c r="C1153">
        <v>752.95999999999992</v>
      </c>
      <c r="D1153" s="25">
        <v>109167.76999999999</v>
      </c>
    </row>
    <row r="1154" spans="1:4" x14ac:dyDescent="0.25">
      <c r="A1154" s="22" t="s">
        <v>78</v>
      </c>
      <c r="B1154" s="25">
        <v>108414.81</v>
      </c>
      <c r="C1154">
        <v>752.95999999999992</v>
      </c>
      <c r="D1154" s="25">
        <v>109167.76999999999</v>
      </c>
    </row>
    <row r="1155" spans="1:4" x14ac:dyDescent="0.25">
      <c r="A1155" s="23" t="s">
        <v>77</v>
      </c>
      <c r="B1155" s="25">
        <v>108414.81</v>
      </c>
      <c r="C1155">
        <v>752.95999999999992</v>
      </c>
      <c r="D1155" s="25">
        <v>109167.76999999999</v>
      </c>
    </row>
    <row r="1156" spans="1:4" x14ac:dyDescent="0.25">
      <c r="A1156" s="24" t="s">
        <v>149</v>
      </c>
      <c r="B1156" s="25">
        <v>69204.12</v>
      </c>
      <c r="C1156">
        <v>693.92</v>
      </c>
      <c r="D1156" s="25">
        <v>69898.039999999994</v>
      </c>
    </row>
    <row r="1157" spans="1:4" x14ac:dyDescent="0.25">
      <c r="A1157" s="24" t="s">
        <v>150</v>
      </c>
      <c r="B1157" s="25">
        <v>11539.73</v>
      </c>
      <c r="C1157">
        <v>47.12</v>
      </c>
      <c r="D1157" s="25">
        <v>11586.85</v>
      </c>
    </row>
    <row r="1158" spans="1:4" x14ac:dyDescent="0.25">
      <c r="A1158" s="24" t="s">
        <v>152</v>
      </c>
      <c r="B1158" s="25">
        <v>27670.959999999999</v>
      </c>
      <c r="C1158">
        <v>11.92</v>
      </c>
      <c r="D1158" s="25">
        <v>27682.879999999997</v>
      </c>
    </row>
    <row r="1159" spans="1:4" x14ac:dyDescent="0.25">
      <c r="A1159" s="21" t="s">
        <v>16</v>
      </c>
      <c r="B1159" s="25">
        <v>1100544.95</v>
      </c>
      <c r="C1159">
        <v>10153.92</v>
      </c>
      <c r="D1159" s="25">
        <v>1110698.8700000001</v>
      </c>
    </row>
    <row r="1160" spans="1:4" x14ac:dyDescent="0.25">
      <c r="A1160" s="22" t="s">
        <v>34</v>
      </c>
      <c r="B1160" s="25">
        <v>104363.84</v>
      </c>
      <c r="C1160">
        <v>924.57</v>
      </c>
      <c r="D1160" s="25">
        <v>105288.41</v>
      </c>
    </row>
    <row r="1161" spans="1:4" x14ac:dyDescent="0.25">
      <c r="A1161" s="23" t="s">
        <v>33</v>
      </c>
      <c r="B1161" s="25">
        <v>7048.02</v>
      </c>
      <c r="C1161">
        <v>0</v>
      </c>
      <c r="D1161" s="25">
        <v>7048.02</v>
      </c>
    </row>
    <row r="1162" spans="1:4" x14ac:dyDescent="0.25">
      <c r="A1162" s="24" t="s">
        <v>149</v>
      </c>
      <c r="B1162" s="25">
        <v>0</v>
      </c>
      <c r="C1162">
        <v>0</v>
      </c>
      <c r="D1162" s="25">
        <v>0</v>
      </c>
    </row>
    <row r="1163" spans="1:4" x14ac:dyDescent="0.25">
      <c r="A1163" s="24" t="s">
        <v>150</v>
      </c>
      <c r="B1163" s="25">
        <v>7048.02</v>
      </c>
      <c r="C1163">
        <v>0</v>
      </c>
      <c r="D1163" s="25">
        <v>7048.02</v>
      </c>
    </row>
    <row r="1164" spans="1:4" x14ac:dyDescent="0.25">
      <c r="A1164" s="24" t="s">
        <v>152</v>
      </c>
      <c r="B1164" s="25">
        <v>0</v>
      </c>
      <c r="C1164">
        <v>0</v>
      </c>
      <c r="D1164" s="25">
        <v>0</v>
      </c>
    </row>
    <row r="1165" spans="1:4" x14ac:dyDescent="0.25">
      <c r="A1165" s="23" t="s">
        <v>80</v>
      </c>
      <c r="B1165" s="25">
        <v>0</v>
      </c>
      <c r="C1165">
        <v>0</v>
      </c>
      <c r="D1165" s="25">
        <v>0</v>
      </c>
    </row>
    <row r="1166" spans="1:4" x14ac:dyDescent="0.25">
      <c r="A1166" s="24" t="s">
        <v>149</v>
      </c>
      <c r="B1166" s="25">
        <v>0</v>
      </c>
      <c r="C1166">
        <v>0</v>
      </c>
      <c r="D1166" s="25">
        <v>0</v>
      </c>
    </row>
    <row r="1167" spans="1:4" x14ac:dyDescent="0.25">
      <c r="A1167" s="24" t="s">
        <v>150</v>
      </c>
      <c r="B1167" s="25">
        <v>0</v>
      </c>
      <c r="C1167">
        <v>0</v>
      </c>
      <c r="D1167" s="25">
        <v>0</v>
      </c>
    </row>
    <row r="1168" spans="1:4" x14ac:dyDescent="0.25">
      <c r="A1168" s="24" t="s">
        <v>152</v>
      </c>
      <c r="B1168" s="25">
        <v>0</v>
      </c>
      <c r="C1168">
        <v>0</v>
      </c>
      <c r="D1168" s="25">
        <v>0</v>
      </c>
    </row>
    <row r="1169" spans="1:4" x14ac:dyDescent="0.25">
      <c r="A1169" s="23" t="s">
        <v>82</v>
      </c>
      <c r="B1169" s="25">
        <v>97315.82</v>
      </c>
      <c r="C1169">
        <v>924.57</v>
      </c>
      <c r="D1169" s="25">
        <v>98240.390000000014</v>
      </c>
    </row>
    <row r="1170" spans="1:4" x14ac:dyDescent="0.25">
      <c r="A1170" s="24" t="s">
        <v>149</v>
      </c>
      <c r="B1170" s="25">
        <v>75017.42</v>
      </c>
      <c r="C1170">
        <v>924.57</v>
      </c>
      <c r="D1170" s="25">
        <v>75941.990000000005</v>
      </c>
    </row>
    <row r="1171" spans="1:4" x14ac:dyDescent="0.25">
      <c r="A1171" s="24" t="s">
        <v>150</v>
      </c>
      <c r="B1171" s="25">
        <v>7115.69</v>
      </c>
      <c r="C1171">
        <v>0</v>
      </c>
      <c r="D1171" s="25">
        <v>7115.69</v>
      </c>
    </row>
    <row r="1172" spans="1:4" x14ac:dyDescent="0.25">
      <c r="A1172" s="24" t="s">
        <v>152</v>
      </c>
      <c r="B1172" s="25">
        <v>15182.71</v>
      </c>
      <c r="C1172">
        <v>0</v>
      </c>
      <c r="D1172" s="25">
        <v>15182.71</v>
      </c>
    </row>
    <row r="1173" spans="1:4" x14ac:dyDescent="0.25">
      <c r="A1173" s="22" t="s">
        <v>39</v>
      </c>
      <c r="B1173" s="25">
        <v>617872.96000000008</v>
      </c>
      <c r="C1173">
        <v>5687.35</v>
      </c>
      <c r="D1173" s="25">
        <v>623560.31000000006</v>
      </c>
    </row>
    <row r="1174" spans="1:4" x14ac:dyDescent="0.25">
      <c r="A1174" s="23" t="s">
        <v>38</v>
      </c>
      <c r="B1174" s="25">
        <v>60543.15</v>
      </c>
      <c r="C1174">
        <v>586.19999999999993</v>
      </c>
      <c r="D1174" s="25">
        <v>61129.350000000006</v>
      </c>
    </row>
    <row r="1175" spans="1:4" x14ac:dyDescent="0.25">
      <c r="A1175" s="24" t="s">
        <v>149</v>
      </c>
      <c r="B1175" s="25">
        <v>46682</v>
      </c>
      <c r="C1175">
        <v>592.66999999999996</v>
      </c>
      <c r="D1175" s="25">
        <v>47274.67</v>
      </c>
    </row>
    <row r="1176" spans="1:4" x14ac:dyDescent="0.25">
      <c r="A1176" s="24" t="s">
        <v>150</v>
      </c>
      <c r="B1176" s="25">
        <v>4427.1400000000003</v>
      </c>
      <c r="C1176">
        <v>42.16</v>
      </c>
      <c r="D1176" s="25">
        <v>4469.3</v>
      </c>
    </row>
    <row r="1177" spans="1:4" x14ac:dyDescent="0.25">
      <c r="A1177" s="24" t="s">
        <v>152</v>
      </c>
      <c r="B1177" s="25">
        <v>9434.01</v>
      </c>
      <c r="C1177">
        <v>-48.63</v>
      </c>
      <c r="D1177" s="25">
        <v>9385.380000000001</v>
      </c>
    </row>
    <row r="1178" spans="1:4" x14ac:dyDescent="0.25">
      <c r="A1178" s="23" t="s">
        <v>59</v>
      </c>
      <c r="B1178" s="25">
        <v>45827.360000000001</v>
      </c>
      <c r="C1178">
        <v>440.08</v>
      </c>
      <c r="D1178" s="25">
        <v>46267.44</v>
      </c>
    </row>
    <row r="1179" spans="1:4" x14ac:dyDescent="0.25">
      <c r="A1179" s="24" t="s">
        <v>149</v>
      </c>
      <c r="B1179" s="25">
        <v>35337.370000000003</v>
      </c>
      <c r="C1179">
        <v>440.08</v>
      </c>
      <c r="D1179" s="25">
        <v>35777.450000000004</v>
      </c>
    </row>
    <row r="1180" spans="1:4" x14ac:dyDescent="0.25">
      <c r="A1180" s="24" t="s">
        <v>150</v>
      </c>
      <c r="B1180" s="25">
        <v>3351.11</v>
      </c>
      <c r="C1180">
        <v>0</v>
      </c>
      <c r="D1180" s="25">
        <v>3351.11</v>
      </c>
    </row>
    <row r="1181" spans="1:4" x14ac:dyDescent="0.25">
      <c r="A1181" s="24" t="s">
        <v>152</v>
      </c>
      <c r="B1181" s="25">
        <v>7138.88</v>
      </c>
      <c r="C1181">
        <v>0</v>
      </c>
      <c r="D1181" s="25">
        <v>7138.88</v>
      </c>
    </row>
    <row r="1182" spans="1:4" x14ac:dyDescent="0.25">
      <c r="A1182" s="23" t="s">
        <v>76</v>
      </c>
      <c r="B1182" s="25">
        <v>74885.81</v>
      </c>
      <c r="C1182">
        <v>705.37</v>
      </c>
      <c r="D1182" s="25">
        <v>75591.180000000008</v>
      </c>
    </row>
    <row r="1183" spans="1:4" x14ac:dyDescent="0.25">
      <c r="A1183" s="24" t="s">
        <v>149</v>
      </c>
      <c r="B1183" s="25">
        <v>57718.14</v>
      </c>
      <c r="C1183">
        <v>705.37</v>
      </c>
      <c r="D1183" s="25">
        <v>58423.51</v>
      </c>
    </row>
    <row r="1184" spans="1:4" x14ac:dyDescent="0.25">
      <c r="A1184" s="24" t="s">
        <v>150</v>
      </c>
      <c r="B1184" s="25">
        <v>5489.33</v>
      </c>
      <c r="C1184">
        <v>0</v>
      </c>
      <c r="D1184" s="25">
        <v>5489.33</v>
      </c>
    </row>
    <row r="1185" spans="1:4" x14ac:dyDescent="0.25">
      <c r="A1185" s="24" t="s">
        <v>152</v>
      </c>
      <c r="B1185" s="25">
        <v>11678.34</v>
      </c>
      <c r="C1185">
        <v>0</v>
      </c>
      <c r="D1185" s="25">
        <v>11678.34</v>
      </c>
    </row>
    <row r="1186" spans="1:4" x14ac:dyDescent="0.25">
      <c r="A1186" s="23" t="s">
        <v>81</v>
      </c>
      <c r="B1186" s="25">
        <v>87433.18</v>
      </c>
      <c r="C1186">
        <v>764.61</v>
      </c>
      <c r="D1186" s="25">
        <v>88197.790000000008</v>
      </c>
    </row>
    <row r="1187" spans="1:4" x14ac:dyDescent="0.25">
      <c r="A1187" s="24" t="s">
        <v>149</v>
      </c>
      <c r="B1187" s="25">
        <v>67379.289999999994</v>
      </c>
      <c r="C1187">
        <v>812.86</v>
      </c>
      <c r="D1187" s="25">
        <v>68192.149999999994</v>
      </c>
    </row>
    <row r="1188" spans="1:4" x14ac:dyDescent="0.25">
      <c r="A1188" s="24" t="s">
        <v>150</v>
      </c>
      <c r="B1188" s="25">
        <v>6400.21</v>
      </c>
      <c r="C1188">
        <v>0</v>
      </c>
      <c r="D1188" s="25">
        <v>6400.21</v>
      </c>
    </row>
    <row r="1189" spans="1:4" x14ac:dyDescent="0.25">
      <c r="A1189" s="24" t="s">
        <v>152</v>
      </c>
      <c r="B1189" s="25">
        <v>13653.68</v>
      </c>
      <c r="C1189">
        <v>-48.25</v>
      </c>
      <c r="D1189" s="25">
        <v>13605.43</v>
      </c>
    </row>
    <row r="1190" spans="1:4" x14ac:dyDescent="0.25">
      <c r="A1190" s="23" t="s">
        <v>83</v>
      </c>
      <c r="B1190" s="25">
        <v>11722.24</v>
      </c>
      <c r="C1190">
        <v>96.18</v>
      </c>
      <c r="D1190" s="25">
        <v>11818.42</v>
      </c>
    </row>
    <row r="1191" spans="1:4" x14ac:dyDescent="0.25">
      <c r="A1191" s="24" t="s">
        <v>149</v>
      </c>
      <c r="B1191" s="25">
        <v>9060.2099999999991</v>
      </c>
      <c r="C1191">
        <v>96.18</v>
      </c>
      <c r="D1191" s="25">
        <v>9156.39</v>
      </c>
    </row>
    <row r="1192" spans="1:4" x14ac:dyDescent="0.25">
      <c r="A1192" s="24" t="s">
        <v>150</v>
      </c>
      <c r="B1192" s="25">
        <v>837.5</v>
      </c>
      <c r="C1192">
        <v>0</v>
      </c>
      <c r="D1192" s="25">
        <v>837.5</v>
      </c>
    </row>
    <row r="1193" spans="1:4" x14ac:dyDescent="0.25">
      <c r="A1193" s="24" t="s">
        <v>152</v>
      </c>
      <c r="B1193" s="25">
        <v>1824.53</v>
      </c>
      <c r="C1193">
        <v>0</v>
      </c>
      <c r="D1193" s="25">
        <v>1824.53</v>
      </c>
    </row>
    <row r="1194" spans="1:4" x14ac:dyDescent="0.25">
      <c r="A1194" s="23" t="s">
        <v>85</v>
      </c>
      <c r="B1194" s="25">
        <v>18752.789999999997</v>
      </c>
      <c r="C1194">
        <v>184.64</v>
      </c>
      <c r="D1194" s="25">
        <v>18937.429999999997</v>
      </c>
    </row>
    <row r="1195" spans="1:4" x14ac:dyDescent="0.25">
      <c r="A1195" s="24" t="s">
        <v>149</v>
      </c>
      <c r="B1195" s="25">
        <v>14476.71</v>
      </c>
      <c r="C1195">
        <v>184.64</v>
      </c>
      <c r="D1195" s="25">
        <v>14661.349999999999</v>
      </c>
    </row>
    <row r="1196" spans="1:4" x14ac:dyDescent="0.25">
      <c r="A1196" s="24" t="s">
        <v>150</v>
      </c>
      <c r="B1196" s="25">
        <v>1339.89</v>
      </c>
      <c r="C1196">
        <v>0</v>
      </c>
      <c r="D1196" s="25">
        <v>1339.89</v>
      </c>
    </row>
    <row r="1197" spans="1:4" x14ac:dyDescent="0.25">
      <c r="A1197" s="24" t="s">
        <v>152</v>
      </c>
      <c r="B1197" s="25">
        <v>2936.19</v>
      </c>
      <c r="C1197">
        <v>0</v>
      </c>
      <c r="D1197" s="25">
        <v>2936.19</v>
      </c>
    </row>
    <row r="1198" spans="1:4" x14ac:dyDescent="0.25">
      <c r="A1198" s="23" t="s">
        <v>89</v>
      </c>
      <c r="B1198" s="25">
        <v>30617.700000000004</v>
      </c>
      <c r="C1198">
        <v>224.36</v>
      </c>
      <c r="D1198" s="25">
        <v>30842.060000000005</v>
      </c>
    </row>
    <row r="1199" spans="1:4" x14ac:dyDescent="0.25">
      <c r="A1199" s="24" t="s">
        <v>149</v>
      </c>
      <c r="B1199" s="25">
        <v>23618.31</v>
      </c>
      <c r="C1199">
        <v>224.36</v>
      </c>
      <c r="D1199" s="25">
        <v>23842.670000000002</v>
      </c>
    </row>
    <row r="1200" spans="1:4" x14ac:dyDescent="0.25">
      <c r="A1200" s="24" t="s">
        <v>150</v>
      </c>
      <c r="B1200" s="25">
        <v>2219.9699999999998</v>
      </c>
      <c r="C1200">
        <v>0</v>
      </c>
      <c r="D1200" s="25">
        <v>2219.9699999999998</v>
      </c>
    </row>
    <row r="1201" spans="1:4" x14ac:dyDescent="0.25">
      <c r="A1201" s="24" t="s">
        <v>152</v>
      </c>
      <c r="B1201" s="25">
        <v>4779.42</v>
      </c>
      <c r="C1201">
        <v>0</v>
      </c>
      <c r="D1201" s="25">
        <v>4779.42</v>
      </c>
    </row>
    <row r="1202" spans="1:4" x14ac:dyDescent="0.25">
      <c r="A1202" s="23" t="s">
        <v>119</v>
      </c>
      <c r="B1202" s="25">
        <v>25517.31</v>
      </c>
      <c r="C1202">
        <v>216.88</v>
      </c>
      <c r="D1202" s="25">
        <v>25734.190000000002</v>
      </c>
    </row>
    <row r="1203" spans="1:4" x14ac:dyDescent="0.25">
      <c r="A1203" s="24" t="s">
        <v>149</v>
      </c>
      <c r="B1203" s="25">
        <v>19697.11</v>
      </c>
      <c r="C1203">
        <v>216.88</v>
      </c>
      <c r="D1203" s="25">
        <v>19913.990000000002</v>
      </c>
    </row>
    <row r="1204" spans="1:4" x14ac:dyDescent="0.25">
      <c r="A1204" s="24" t="s">
        <v>150</v>
      </c>
      <c r="B1204" s="25">
        <v>1859.93</v>
      </c>
      <c r="C1204">
        <v>0</v>
      </c>
      <c r="D1204" s="25">
        <v>1859.93</v>
      </c>
    </row>
    <row r="1205" spans="1:4" x14ac:dyDescent="0.25">
      <c r="A1205" s="24" t="s">
        <v>152</v>
      </c>
      <c r="B1205" s="25">
        <v>3960.27</v>
      </c>
      <c r="C1205">
        <v>0</v>
      </c>
      <c r="D1205" s="25">
        <v>3960.27</v>
      </c>
    </row>
    <row r="1206" spans="1:4" x14ac:dyDescent="0.25">
      <c r="A1206" s="23" t="s">
        <v>132</v>
      </c>
      <c r="B1206" s="25">
        <v>11157.18</v>
      </c>
      <c r="C1206">
        <v>97.46</v>
      </c>
      <c r="D1206" s="25">
        <v>11254.64</v>
      </c>
    </row>
    <row r="1207" spans="1:4" x14ac:dyDescent="0.25">
      <c r="A1207" s="24" t="s">
        <v>149</v>
      </c>
      <c r="B1207" s="25">
        <v>8615.59</v>
      </c>
      <c r="C1207">
        <v>97.46</v>
      </c>
      <c r="D1207" s="25">
        <v>8713.0499999999993</v>
      </c>
    </row>
    <row r="1208" spans="1:4" x14ac:dyDescent="0.25">
      <c r="A1208" s="24" t="s">
        <v>150</v>
      </c>
      <c r="B1208" s="25">
        <v>801.51</v>
      </c>
      <c r="C1208">
        <v>0</v>
      </c>
      <c r="D1208" s="25">
        <v>801.51</v>
      </c>
    </row>
    <row r="1209" spans="1:4" x14ac:dyDescent="0.25">
      <c r="A1209" s="24" t="s">
        <v>152</v>
      </c>
      <c r="B1209" s="25">
        <v>1740.08</v>
      </c>
      <c r="C1209">
        <v>0</v>
      </c>
      <c r="D1209" s="25">
        <v>1740.08</v>
      </c>
    </row>
    <row r="1210" spans="1:4" x14ac:dyDescent="0.25">
      <c r="A1210" s="23" t="s">
        <v>139</v>
      </c>
      <c r="B1210" s="25">
        <v>251416.24000000002</v>
      </c>
      <c r="C1210">
        <v>2371.5700000000002</v>
      </c>
      <c r="D1210" s="25">
        <v>253787.81</v>
      </c>
    </row>
    <row r="1211" spans="1:4" x14ac:dyDescent="0.25">
      <c r="A1211" s="24" t="s">
        <v>149</v>
      </c>
      <c r="B1211" s="25">
        <v>193692.03</v>
      </c>
      <c r="C1211">
        <v>2328.25</v>
      </c>
      <c r="D1211" s="25">
        <v>196020.28</v>
      </c>
    </row>
    <row r="1212" spans="1:4" x14ac:dyDescent="0.25">
      <c r="A1212" s="24" t="s">
        <v>150</v>
      </c>
      <c r="B1212" s="25">
        <v>18453.98</v>
      </c>
      <c r="C1212">
        <v>43.32</v>
      </c>
      <c r="D1212" s="25">
        <v>18497.3</v>
      </c>
    </row>
    <row r="1213" spans="1:4" x14ac:dyDescent="0.25">
      <c r="A1213" s="24" t="s">
        <v>152</v>
      </c>
      <c r="B1213" s="25">
        <v>39270.230000000003</v>
      </c>
      <c r="C1213">
        <v>0</v>
      </c>
      <c r="D1213" s="25">
        <v>39270.230000000003</v>
      </c>
    </row>
    <row r="1214" spans="1:4" x14ac:dyDescent="0.25">
      <c r="A1214" s="22" t="s">
        <v>15</v>
      </c>
      <c r="B1214" s="25">
        <v>378308.15</v>
      </c>
      <c r="C1214">
        <v>3542</v>
      </c>
      <c r="D1214" s="25">
        <v>381850.14999999997</v>
      </c>
    </row>
    <row r="1215" spans="1:4" x14ac:dyDescent="0.25">
      <c r="A1215" s="23" t="s">
        <v>14</v>
      </c>
      <c r="B1215" s="25">
        <v>82020.88</v>
      </c>
      <c r="C1215">
        <v>754.54</v>
      </c>
      <c r="D1215" s="25">
        <v>82775.420000000013</v>
      </c>
    </row>
    <row r="1216" spans="1:4" x14ac:dyDescent="0.25">
      <c r="A1216" s="24" t="s">
        <v>149</v>
      </c>
      <c r="B1216" s="25">
        <v>63210.92</v>
      </c>
      <c r="C1216">
        <v>754.54</v>
      </c>
      <c r="D1216" s="25">
        <v>63965.46</v>
      </c>
    </row>
    <row r="1217" spans="1:4" x14ac:dyDescent="0.25">
      <c r="A1217" s="24" t="s">
        <v>150</v>
      </c>
      <c r="B1217" s="25">
        <v>6022.64</v>
      </c>
      <c r="C1217">
        <v>0</v>
      </c>
      <c r="D1217" s="25">
        <v>6022.64</v>
      </c>
    </row>
    <row r="1218" spans="1:4" x14ac:dyDescent="0.25">
      <c r="A1218" s="24" t="s">
        <v>152</v>
      </c>
      <c r="B1218" s="25">
        <v>12787.32</v>
      </c>
      <c r="C1218">
        <v>0</v>
      </c>
      <c r="D1218" s="25">
        <v>12787.32</v>
      </c>
    </row>
    <row r="1219" spans="1:4" x14ac:dyDescent="0.25">
      <c r="A1219" s="23" t="s">
        <v>17</v>
      </c>
      <c r="B1219" s="25">
        <v>13775.72</v>
      </c>
      <c r="C1219">
        <v>97.88</v>
      </c>
      <c r="D1219" s="25">
        <v>13873.6</v>
      </c>
    </row>
    <row r="1220" spans="1:4" x14ac:dyDescent="0.25">
      <c r="A1220" s="24" t="s">
        <v>149</v>
      </c>
      <c r="B1220" s="25">
        <v>10650.85</v>
      </c>
      <c r="C1220">
        <v>97.88</v>
      </c>
      <c r="D1220" s="25">
        <v>10748.73</v>
      </c>
    </row>
    <row r="1221" spans="1:4" x14ac:dyDescent="0.25">
      <c r="A1221" s="24" t="s">
        <v>150</v>
      </c>
      <c r="B1221" s="25">
        <v>986.29</v>
      </c>
      <c r="C1221">
        <v>0</v>
      </c>
      <c r="D1221" s="25">
        <v>986.29</v>
      </c>
    </row>
    <row r="1222" spans="1:4" x14ac:dyDescent="0.25">
      <c r="A1222" s="24" t="s">
        <v>152</v>
      </c>
      <c r="B1222" s="25">
        <v>2138.58</v>
      </c>
      <c r="C1222">
        <v>0</v>
      </c>
      <c r="D1222" s="25">
        <v>2138.58</v>
      </c>
    </row>
    <row r="1223" spans="1:4" x14ac:dyDescent="0.25">
      <c r="A1223" s="23" t="s">
        <v>21</v>
      </c>
      <c r="B1223" s="25">
        <v>61886.350000000006</v>
      </c>
      <c r="C1223">
        <v>614.2399999999999</v>
      </c>
      <c r="D1223" s="25">
        <v>62500.590000000004</v>
      </c>
    </row>
    <row r="1224" spans="1:4" x14ac:dyDescent="0.25">
      <c r="A1224" s="24" t="s">
        <v>149</v>
      </c>
      <c r="B1224" s="25">
        <v>47688.800000000003</v>
      </c>
      <c r="C1224">
        <v>576.80999999999995</v>
      </c>
      <c r="D1224" s="25">
        <v>48265.61</v>
      </c>
    </row>
    <row r="1225" spans="1:4" x14ac:dyDescent="0.25">
      <c r="A1225" s="24" t="s">
        <v>150</v>
      </c>
      <c r="B1225" s="25">
        <v>4542.55</v>
      </c>
      <c r="C1225">
        <v>0</v>
      </c>
      <c r="D1225" s="25">
        <v>4542.55</v>
      </c>
    </row>
    <row r="1226" spans="1:4" x14ac:dyDescent="0.25">
      <c r="A1226" s="24" t="s">
        <v>152</v>
      </c>
      <c r="B1226" s="25">
        <v>9655</v>
      </c>
      <c r="C1226">
        <v>37.43</v>
      </c>
      <c r="D1226" s="25">
        <v>9692.43</v>
      </c>
    </row>
    <row r="1227" spans="1:4" x14ac:dyDescent="0.25">
      <c r="A1227" s="23" t="s">
        <v>60</v>
      </c>
      <c r="B1227" s="25">
        <v>1780.85</v>
      </c>
      <c r="C1227">
        <v>19.399999999999999</v>
      </c>
      <c r="D1227" s="25">
        <v>1800.25</v>
      </c>
    </row>
    <row r="1228" spans="1:4" x14ac:dyDescent="0.25">
      <c r="A1228" s="24" t="s">
        <v>149</v>
      </c>
      <c r="B1228" s="25">
        <v>1416.36</v>
      </c>
      <c r="C1228">
        <v>19.399999999999999</v>
      </c>
      <c r="D1228" s="25">
        <v>1435.76</v>
      </c>
    </row>
    <row r="1229" spans="1:4" x14ac:dyDescent="0.25">
      <c r="A1229" s="24" t="s">
        <v>150</v>
      </c>
      <c r="B1229" s="25">
        <v>93.86</v>
      </c>
      <c r="C1229">
        <v>0</v>
      </c>
      <c r="D1229" s="25">
        <v>93.86</v>
      </c>
    </row>
    <row r="1230" spans="1:4" x14ac:dyDescent="0.25">
      <c r="A1230" s="24" t="s">
        <v>152</v>
      </c>
      <c r="B1230" s="25">
        <v>270.63</v>
      </c>
      <c r="C1230">
        <v>0</v>
      </c>
      <c r="D1230" s="25">
        <v>270.63</v>
      </c>
    </row>
    <row r="1231" spans="1:4" x14ac:dyDescent="0.25">
      <c r="A1231" s="23" t="s">
        <v>70</v>
      </c>
      <c r="B1231" s="25">
        <v>199799.76</v>
      </c>
      <c r="C1231">
        <v>1890.51</v>
      </c>
      <c r="D1231" s="25">
        <v>201690.27000000002</v>
      </c>
    </row>
    <row r="1232" spans="1:4" x14ac:dyDescent="0.25">
      <c r="A1232" s="24" t="s">
        <v>149</v>
      </c>
      <c r="B1232" s="25">
        <v>153921.1</v>
      </c>
      <c r="C1232">
        <v>1896.24</v>
      </c>
      <c r="D1232" s="25">
        <v>155817.34</v>
      </c>
    </row>
    <row r="1233" spans="1:4" x14ac:dyDescent="0.25">
      <c r="A1233" s="24" t="s">
        <v>150</v>
      </c>
      <c r="B1233" s="25">
        <v>14654.85</v>
      </c>
      <c r="C1233">
        <v>37.28</v>
      </c>
      <c r="D1233" s="25">
        <v>14692.130000000001</v>
      </c>
    </row>
    <row r="1234" spans="1:4" x14ac:dyDescent="0.25">
      <c r="A1234" s="24" t="s">
        <v>152</v>
      </c>
      <c r="B1234" s="25">
        <v>31223.81</v>
      </c>
      <c r="C1234">
        <v>-43.01</v>
      </c>
      <c r="D1234" s="25">
        <v>31180.800000000003</v>
      </c>
    </row>
    <row r="1235" spans="1:4" x14ac:dyDescent="0.25">
      <c r="A1235" s="23" t="s">
        <v>129</v>
      </c>
      <c r="B1235" s="25">
        <v>19044.59</v>
      </c>
      <c r="C1235">
        <v>165.43</v>
      </c>
      <c r="D1235" s="25">
        <v>19210.02</v>
      </c>
    </row>
    <row r="1236" spans="1:4" x14ac:dyDescent="0.25">
      <c r="A1236" s="24" t="s">
        <v>149</v>
      </c>
      <c r="B1236" s="25">
        <v>14690.44</v>
      </c>
      <c r="C1236">
        <v>165.43</v>
      </c>
      <c r="D1236" s="25">
        <v>14855.87</v>
      </c>
    </row>
    <row r="1237" spans="1:4" x14ac:dyDescent="0.25">
      <c r="A1237" s="24" t="s">
        <v>150</v>
      </c>
      <c r="B1237" s="25">
        <v>1400.51</v>
      </c>
      <c r="C1237">
        <v>0</v>
      </c>
      <c r="D1237" s="25">
        <v>1400.51</v>
      </c>
    </row>
    <row r="1238" spans="1:4" x14ac:dyDescent="0.25">
      <c r="A1238" s="24" t="s">
        <v>152</v>
      </c>
      <c r="B1238" s="25">
        <v>2953.64</v>
      </c>
      <c r="C1238">
        <v>0</v>
      </c>
      <c r="D1238" s="25">
        <v>2953.64</v>
      </c>
    </row>
    <row r="1239" spans="1:4" x14ac:dyDescent="0.25">
      <c r="A1239" s="21" t="s">
        <v>37</v>
      </c>
      <c r="B1239" s="25">
        <v>115136.94</v>
      </c>
      <c r="C1239">
        <v>877.64</v>
      </c>
      <c r="D1239" s="25">
        <v>116014.58</v>
      </c>
    </row>
    <row r="1240" spans="1:4" x14ac:dyDescent="0.25">
      <c r="A1240" s="22" t="s">
        <v>36</v>
      </c>
      <c r="B1240" s="25">
        <v>115136.94</v>
      </c>
      <c r="C1240">
        <v>877.64</v>
      </c>
      <c r="D1240" s="25">
        <v>116014.58</v>
      </c>
    </row>
    <row r="1241" spans="1:4" x14ac:dyDescent="0.25">
      <c r="A1241" s="23" t="s">
        <v>35</v>
      </c>
      <c r="B1241" s="25">
        <v>115136.94</v>
      </c>
      <c r="C1241">
        <v>877.64</v>
      </c>
      <c r="D1241" s="25">
        <v>116014.58</v>
      </c>
    </row>
    <row r="1242" spans="1:4" x14ac:dyDescent="0.25">
      <c r="A1242" s="24" t="s">
        <v>149</v>
      </c>
      <c r="B1242" s="25">
        <v>99521.95</v>
      </c>
      <c r="C1242">
        <v>896.78</v>
      </c>
      <c r="D1242" s="25">
        <v>100418.73</v>
      </c>
    </row>
    <row r="1243" spans="1:4" x14ac:dyDescent="0.25">
      <c r="A1243" s="24" t="s">
        <v>152</v>
      </c>
      <c r="B1243" s="25">
        <v>15614.99</v>
      </c>
      <c r="C1243">
        <v>-19.14</v>
      </c>
      <c r="D1243" s="25">
        <v>15595.85</v>
      </c>
    </row>
    <row r="1244" spans="1:4" x14ac:dyDescent="0.25">
      <c r="A1244" s="21" t="s">
        <v>32</v>
      </c>
      <c r="B1244" s="25">
        <v>489253.65</v>
      </c>
      <c r="C1244">
        <v>5896.8700000000008</v>
      </c>
      <c r="D1244" s="25">
        <v>495150.52</v>
      </c>
    </row>
    <row r="1245" spans="1:4" x14ac:dyDescent="0.25">
      <c r="A1245" s="22" t="s">
        <v>46</v>
      </c>
      <c r="B1245" s="25">
        <v>150463.66</v>
      </c>
      <c r="C1245">
        <v>1818.26</v>
      </c>
      <c r="D1245" s="25">
        <v>152281.92000000001</v>
      </c>
    </row>
    <row r="1246" spans="1:4" x14ac:dyDescent="0.25">
      <c r="A1246" s="23" t="s">
        <v>45</v>
      </c>
      <c r="B1246" s="25">
        <v>990.23</v>
      </c>
      <c r="C1246">
        <v>10.91</v>
      </c>
      <c r="D1246" s="25">
        <v>1001.14</v>
      </c>
    </row>
    <row r="1247" spans="1:4" x14ac:dyDescent="0.25">
      <c r="A1247" s="24" t="s">
        <v>149</v>
      </c>
      <c r="B1247" s="25">
        <v>990.23</v>
      </c>
      <c r="C1247">
        <v>10.91</v>
      </c>
      <c r="D1247" s="25">
        <v>1001.14</v>
      </c>
    </row>
    <row r="1248" spans="1:4" x14ac:dyDescent="0.25">
      <c r="A1248" s="23" t="s">
        <v>63</v>
      </c>
      <c r="B1248" s="25">
        <v>9.51</v>
      </c>
      <c r="C1248">
        <v>0</v>
      </c>
      <c r="D1248" s="25">
        <v>9.51</v>
      </c>
    </row>
    <row r="1249" spans="1:4" x14ac:dyDescent="0.25">
      <c r="A1249" s="24" t="s">
        <v>149</v>
      </c>
      <c r="B1249" s="25">
        <v>9.51</v>
      </c>
      <c r="C1249">
        <v>0</v>
      </c>
      <c r="D1249" s="25">
        <v>9.51</v>
      </c>
    </row>
    <row r="1250" spans="1:4" x14ac:dyDescent="0.25">
      <c r="A1250" s="23" t="s">
        <v>101</v>
      </c>
      <c r="B1250" s="25">
        <v>149463.92000000001</v>
      </c>
      <c r="C1250">
        <v>1807.35</v>
      </c>
      <c r="D1250" s="25">
        <v>151271.27000000002</v>
      </c>
    </row>
    <row r="1251" spans="1:4" x14ac:dyDescent="0.25">
      <c r="A1251" s="24" t="s">
        <v>149</v>
      </c>
      <c r="B1251" s="25">
        <v>149463.92000000001</v>
      </c>
      <c r="C1251">
        <v>1807.35</v>
      </c>
      <c r="D1251" s="25">
        <v>151271.27000000002</v>
      </c>
    </row>
    <row r="1252" spans="1:4" x14ac:dyDescent="0.25">
      <c r="A1252" s="22" t="s">
        <v>97</v>
      </c>
      <c r="B1252" s="25">
        <v>220752.6</v>
      </c>
      <c r="C1252">
        <v>2657.63</v>
      </c>
      <c r="D1252" s="25">
        <v>223410.23</v>
      </c>
    </row>
    <row r="1253" spans="1:4" x14ac:dyDescent="0.25">
      <c r="A1253" s="23" t="s">
        <v>96</v>
      </c>
      <c r="B1253" s="25">
        <v>220752.6</v>
      </c>
      <c r="C1253">
        <v>2657.63</v>
      </c>
      <c r="D1253" s="25">
        <v>223410.23</v>
      </c>
    </row>
    <row r="1254" spans="1:4" x14ac:dyDescent="0.25">
      <c r="A1254" s="24" t="s">
        <v>149</v>
      </c>
      <c r="B1254" s="25">
        <v>220752.6</v>
      </c>
      <c r="C1254">
        <v>2657.63</v>
      </c>
      <c r="D1254" s="25">
        <v>223410.23</v>
      </c>
    </row>
    <row r="1255" spans="1:4" x14ac:dyDescent="0.25">
      <c r="A1255" s="22" t="s">
        <v>31</v>
      </c>
      <c r="B1255" s="25">
        <v>118037.39</v>
      </c>
      <c r="C1255">
        <v>1420.98</v>
      </c>
      <c r="D1255" s="25">
        <v>119458.37</v>
      </c>
    </row>
    <row r="1256" spans="1:4" x14ac:dyDescent="0.25">
      <c r="A1256" s="23" t="s">
        <v>30</v>
      </c>
      <c r="B1256" s="25">
        <v>118037.39</v>
      </c>
      <c r="C1256">
        <v>1420.98</v>
      </c>
      <c r="D1256" s="25">
        <v>119458.37</v>
      </c>
    </row>
    <row r="1257" spans="1:4" x14ac:dyDescent="0.25">
      <c r="A1257" s="24" t="s">
        <v>149</v>
      </c>
      <c r="B1257" s="25">
        <v>118037.39</v>
      </c>
      <c r="C1257">
        <v>1420.98</v>
      </c>
      <c r="D1257" s="25">
        <v>119458.37</v>
      </c>
    </row>
    <row r="1258" spans="1:4" x14ac:dyDescent="0.25">
      <c r="A1258" s="21" t="s">
        <v>74</v>
      </c>
      <c r="B1258" s="25">
        <v>198913.77</v>
      </c>
      <c r="C1258">
        <v>2147.69</v>
      </c>
      <c r="D1258" s="25">
        <v>201061.45999999996</v>
      </c>
    </row>
    <row r="1259" spans="1:4" x14ac:dyDescent="0.25">
      <c r="A1259" s="22" t="s">
        <v>73</v>
      </c>
      <c r="B1259" s="25">
        <v>198913.77</v>
      </c>
      <c r="C1259">
        <v>2147.69</v>
      </c>
      <c r="D1259" s="25">
        <v>201061.45999999996</v>
      </c>
    </row>
    <row r="1260" spans="1:4" x14ac:dyDescent="0.25">
      <c r="A1260" s="23" t="s">
        <v>72</v>
      </c>
      <c r="B1260" s="25">
        <v>198913.77</v>
      </c>
      <c r="C1260">
        <v>2147.69</v>
      </c>
      <c r="D1260" s="25">
        <v>201061.45999999996</v>
      </c>
    </row>
    <row r="1261" spans="1:4" x14ac:dyDescent="0.25">
      <c r="A1261" s="24" t="s">
        <v>149</v>
      </c>
      <c r="B1261" s="25">
        <v>175171.66</v>
      </c>
      <c r="C1261">
        <v>2201.61</v>
      </c>
      <c r="D1261" s="25">
        <v>177373.27</v>
      </c>
    </row>
    <row r="1262" spans="1:4" x14ac:dyDescent="0.25">
      <c r="A1262" s="24" t="s">
        <v>150</v>
      </c>
      <c r="B1262" s="25">
        <v>3934.93</v>
      </c>
      <c r="C1262">
        <v>14.87</v>
      </c>
      <c r="D1262" s="25">
        <v>3949.7999999999997</v>
      </c>
    </row>
    <row r="1263" spans="1:4" x14ac:dyDescent="0.25">
      <c r="A1263" s="24" t="s">
        <v>152</v>
      </c>
      <c r="B1263" s="25">
        <v>19807.18</v>
      </c>
      <c r="C1263">
        <v>-68.790000000000006</v>
      </c>
      <c r="D1263" s="25">
        <v>19738.39</v>
      </c>
    </row>
    <row r="1264" spans="1:4" x14ac:dyDescent="0.25">
      <c r="A1264" s="21" t="s">
        <v>103</v>
      </c>
      <c r="B1264" s="25">
        <v>0</v>
      </c>
      <c r="C1264">
        <v>0</v>
      </c>
      <c r="D1264" s="25">
        <v>0</v>
      </c>
    </row>
    <row r="1265" spans="1:4" x14ac:dyDescent="0.25">
      <c r="A1265" s="22" t="s">
        <v>53</v>
      </c>
      <c r="B1265" s="25">
        <v>0</v>
      </c>
      <c r="C1265">
        <v>0</v>
      </c>
      <c r="D1265" s="25">
        <v>0</v>
      </c>
    </row>
    <row r="1266" spans="1:4" x14ac:dyDescent="0.25">
      <c r="A1266" s="23" t="s">
        <v>102</v>
      </c>
      <c r="B1266" s="25">
        <v>0</v>
      </c>
      <c r="C1266">
        <v>0</v>
      </c>
      <c r="D1266" s="25">
        <v>0</v>
      </c>
    </row>
    <row r="1267" spans="1:4" x14ac:dyDescent="0.25">
      <c r="A1267" s="24" t="s">
        <v>149</v>
      </c>
      <c r="B1267" s="25">
        <v>0</v>
      </c>
      <c r="C1267">
        <v>0</v>
      </c>
      <c r="D1267" s="25">
        <v>0</v>
      </c>
    </row>
    <row r="1268" spans="1:4" x14ac:dyDescent="0.25">
      <c r="A1268" s="24" t="s">
        <v>150</v>
      </c>
      <c r="B1268" s="25">
        <v>0</v>
      </c>
      <c r="C1268">
        <v>0</v>
      </c>
      <c r="D1268" s="25">
        <v>0</v>
      </c>
    </row>
    <row r="1269" spans="1:4" x14ac:dyDescent="0.25">
      <c r="A1269" s="24" t="s">
        <v>152</v>
      </c>
      <c r="B1269" s="25">
        <v>0</v>
      </c>
      <c r="C1269">
        <v>0</v>
      </c>
      <c r="D1269" s="25">
        <v>0</v>
      </c>
    </row>
    <row r="1270" spans="1:4" x14ac:dyDescent="0.25">
      <c r="A1270" s="20" t="s">
        <v>165</v>
      </c>
      <c r="B1270" s="25">
        <v>3576314.6800000006</v>
      </c>
      <c r="C1270">
        <v>24702.459999999995</v>
      </c>
      <c r="D1270" s="25">
        <v>3601017.1400000006</v>
      </c>
    </row>
    <row r="1271" spans="1:4" x14ac:dyDescent="0.25">
      <c r="A1271" s="21" t="s">
        <v>20</v>
      </c>
      <c r="B1271" s="25">
        <v>3547530.35</v>
      </c>
      <c r="C1271">
        <v>24595.949999999997</v>
      </c>
      <c r="D1271" s="25">
        <v>3572126.3000000003</v>
      </c>
    </row>
    <row r="1272" spans="1:4" x14ac:dyDescent="0.25">
      <c r="A1272" s="22" t="s">
        <v>23</v>
      </c>
      <c r="B1272" s="25">
        <v>494587.02</v>
      </c>
      <c r="C1272">
        <v>3444.54</v>
      </c>
      <c r="D1272" s="25">
        <v>498031.56000000006</v>
      </c>
    </row>
    <row r="1273" spans="1:4" x14ac:dyDescent="0.25">
      <c r="A1273" s="23" t="s">
        <v>22</v>
      </c>
      <c r="B1273" s="25">
        <v>342895.49</v>
      </c>
      <c r="C1273">
        <v>2385.88</v>
      </c>
      <c r="D1273" s="25">
        <v>345281.37000000005</v>
      </c>
    </row>
    <row r="1274" spans="1:4" x14ac:dyDescent="0.25">
      <c r="A1274" s="24" t="s">
        <v>149</v>
      </c>
      <c r="B1274" s="25">
        <v>311960.77</v>
      </c>
      <c r="C1274">
        <v>2335.5300000000002</v>
      </c>
      <c r="D1274" s="25">
        <v>314296.30000000005</v>
      </c>
    </row>
    <row r="1275" spans="1:4" x14ac:dyDescent="0.25">
      <c r="A1275" s="24" t="s">
        <v>150</v>
      </c>
      <c r="B1275" s="25">
        <v>30934.720000000001</v>
      </c>
      <c r="C1275">
        <v>50.35</v>
      </c>
      <c r="D1275" s="25">
        <v>30985.07</v>
      </c>
    </row>
    <row r="1276" spans="1:4" x14ac:dyDescent="0.25">
      <c r="A1276" s="23" t="s">
        <v>131</v>
      </c>
      <c r="B1276" s="25">
        <v>151691.53000000003</v>
      </c>
      <c r="C1276">
        <v>1058.6599999999999</v>
      </c>
      <c r="D1276" s="25">
        <v>152750.19</v>
      </c>
    </row>
    <row r="1277" spans="1:4" x14ac:dyDescent="0.25">
      <c r="A1277" s="24" t="s">
        <v>149</v>
      </c>
      <c r="B1277" s="25">
        <v>138012.42000000001</v>
      </c>
      <c r="C1277">
        <v>1035.58</v>
      </c>
      <c r="D1277" s="25">
        <v>139048</v>
      </c>
    </row>
    <row r="1278" spans="1:4" x14ac:dyDescent="0.25">
      <c r="A1278" s="24" t="s">
        <v>150</v>
      </c>
      <c r="B1278" s="25">
        <v>13679.11</v>
      </c>
      <c r="C1278">
        <v>23.08</v>
      </c>
      <c r="D1278" s="25">
        <v>13702.19</v>
      </c>
    </row>
    <row r="1279" spans="1:4" x14ac:dyDescent="0.25">
      <c r="A1279" s="22" t="s">
        <v>137</v>
      </c>
      <c r="B1279" s="25">
        <v>1254088.6900000002</v>
      </c>
      <c r="C1279">
        <v>8701.9699999999993</v>
      </c>
      <c r="D1279" s="25">
        <v>1262790.6600000001</v>
      </c>
    </row>
    <row r="1280" spans="1:4" x14ac:dyDescent="0.25">
      <c r="A1280" s="23" t="s">
        <v>136</v>
      </c>
      <c r="B1280" s="25">
        <v>1254088.6900000002</v>
      </c>
      <c r="C1280">
        <v>8701.9699999999993</v>
      </c>
      <c r="D1280" s="25">
        <v>1262790.6600000001</v>
      </c>
    </row>
    <row r="1281" spans="1:4" x14ac:dyDescent="0.25">
      <c r="A1281" s="24" t="s">
        <v>149</v>
      </c>
      <c r="B1281" s="25">
        <v>1140942.8700000001</v>
      </c>
      <c r="C1281">
        <v>8529.84</v>
      </c>
      <c r="D1281" s="25">
        <v>1149472.7100000002</v>
      </c>
    </row>
    <row r="1282" spans="1:4" x14ac:dyDescent="0.25">
      <c r="A1282" s="24" t="s">
        <v>150</v>
      </c>
      <c r="B1282" s="25">
        <v>113145.82</v>
      </c>
      <c r="C1282">
        <v>172.13</v>
      </c>
      <c r="D1282" s="25">
        <v>113317.95000000001</v>
      </c>
    </row>
    <row r="1283" spans="1:4" x14ac:dyDescent="0.25">
      <c r="A1283" s="22" t="s">
        <v>19</v>
      </c>
      <c r="B1283" s="25">
        <v>1798854.64</v>
      </c>
      <c r="C1283">
        <v>12449.44</v>
      </c>
      <c r="D1283" s="25">
        <v>1811304.0799999998</v>
      </c>
    </row>
    <row r="1284" spans="1:4" x14ac:dyDescent="0.25">
      <c r="A1284" s="23" t="s">
        <v>18</v>
      </c>
      <c r="B1284" s="25">
        <v>1675503.3299999998</v>
      </c>
      <c r="C1284">
        <v>11621.82</v>
      </c>
      <c r="D1284" s="25">
        <v>1687125.15</v>
      </c>
    </row>
    <row r="1285" spans="1:4" x14ac:dyDescent="0.25">
      <c r="A1285" s="24" t="s">
        <v>149</v>
      </c>
      <c r="B1285" s="25">
        <v>1524335.67</v>
      </c>
      <c r="C1285">
        <v>11390.77</v>
      </c>
      <c r="D1285" s="25">
        <v>1535726.44</v>
      </c>
    </row>
    <row r="1286" spans="1:4" x14ac:dyDescent="0.25">
      <c r="A1286" s="24" t="s">
        <v>150</v>
      </c>
      <c r="B1286" s="25">
        <v>151167.66</v>
      </c>
      <c r="C1286">
        <v>231.05</v>
      </c>
      <c r="D1286" s="25">
        <v>151398.71</v>
      </c>
    </row>
    <row r="1287" spans="1:4" x14ac:dyDescent="0.25">
      <c r="A1287" s="23" t="s">
        <v>93</v>
      </c>
      <c r="B1287" s="25">
        <v>0</v>
      </c>
      <c r="C1287">
        <v>0</v>
      </c>
      <c r="D1287" s="25">
        <v>0</v>
      </c>
    </row>
    <row r="1288" spans="1:4" x14ac:dyDescent="0.25">
      <c r="A1288" s="24" t="s">
        <v>149</v>
      </c>
      <c r="B1288" s="25">
        <v>0</v>
      </c>
      <c r="C1288">
        <v>0</v>
      </c>
      <c r="D1288" s="25">
        <v>0</v>
      </c>
    </row>
    <row r="1289" spans="1:4" x14ac:dyDescent="0.25">
      <c r="A1289" s="24" t="s">
        <v>150</v>
      </c>
      <c r="B1289" s="25">
        <v>0</v>
      </c>
      <c r="C1289">
        <v>0</v>
      </c>
      <c r="D1289" s="25">
        <v>0</v>
      </c>
    </row>
    <row r="1290" spans="1:4" x14ac:dyDescent="0.25">
      <c r="A1290" s="23" t="s">
        <v>120</v>
      </c>
      <c r="B1290" s="25">
        <v>123351.31</v>
      </c>
      <c r="C1290">
        <v>827.62</v>
      </c>
      <c r="D1290" s="25">
        <v>124178.93</v>
      </c>
    </row>
    <row r="1291" spans="1:4" x14ac:dyDescent="0.25">
      <c r="A1291" s="24" t="s">
        <v>149</v>
      </c>
      <c r="B1291" s="25">
        <v>112235.59</v>
      </c>
      <c r="C1291">
        <v>827.62</v>
      </c>
      <c r="D1291" s="25">
        <v>113063.20999999999</v>
      </c>
    </row>
    <row r="1292" spans="1:4" x14ac:dyDescent="0.25">
      <c r="A1292" s="24" t="s">
        <v>150</v>
      </c>
      <c r="B1292" s="25">
        <v>11115.72</v>
      </c>
      <c r="C1292">
        <v>0</v>
      </c>
      <c r="D1292" s="25">
        <v>11115.72</v>
      </c>
    </row>
    <row r="1293" spans="1:4" x14ac:dyDescent="0.25">
      <c r="A1293" s="21" t="s">
        <v>32</v>
      </c>
      <c r="B1293" s="25">
        <v>28784.33</v>
      </c>
      <c r="C1293">
        <v>106.51</v>
      </c>
      <c r="D1293" s="25">
        <v>28890.84</v>
      </c>
    </row>
    <row r="1294" spans="1:4" x14ac:dyDescent="0.25">
      <c r="A1294" s="22" t="s">
        <v>46</v>
      </c>
      <c r="B1294" s="25">
        <v>8848.3799999999992</v>
      </c>
      <c r="C1294">
        <v>22.74</v>
      </c>
      <c r="D1294" s="25">
        <v>8871.119999999999</v>
      </c>
    </row>
    <row r="1295" spans="1:4" x14ac:dyDescent="0.25">
      <c r="A1295" s="23" t="s">
        <v>45</v>
      </c>
      <c r="B1295" s="25">
        <v>55.39</v>
      </c>
      <c r="C1295">
        <v>0</v>
      </c>
      <c r="D1295" s="25">
        <v>55.39</v>
      </c>
    </row>
    <row r="1296" spans="1:4" x14ac:dyDescent="0.25">
      <c r="A1296" s="24" t="s">
        <v>150</v>
      </c>
      <c r="B1296" s="25">
        <v>55.39</v>
      </c>
      <c r="C1296">
        <v>0</v>
      </c>
      <c r="D1296" s="25">
        <v>55.39</v>
      </c>
    </row>
    <row r="1297" spans="1:4" x14ac:dyDescent="0.25">
      <c r="A1297" s="23" t="s">
        <v>63</v>
      </c>
      <c r="B1297" s="25">
        <v>0</v>
      </c>
      <c r="C1297">
        <v>0</v>
      </c>
      <c r="D1297" s="25">
        <v>0</v>
      </c>
    </row>
    <row r="1298" spans="1:4" x14ac:dyDescent="0.25">
      <c r="A1298" s="24" t="s">
        <v>150</v>
      </c>
      <c r="B1298" s="25">
        <v>0</v>
      </c>
      <c r="C1298">
        <v>0</v>
      </c>
      <c r="D1298" s="25">
        <v>0</v>
      </c>
    </row>
    <row r="1299" spans="1:4" x14ac:dyDescent="0.25">
      <c r="A1299" s="23" t="s">
        <v>101</v>
      </c>
      <c r="B1299" s="25">
        <v>8792.99</v>
      </c>
      <c r="C1299">
        <v>22.74</v>
      </c>
      <c r="D1299" s="25">
        <v>8815.73</v>
      </c>
    </row>
    <row r="1300" spans="1:4" x14ac:dyDescent="0.25">
      <c r="A1300" s="24" t="s">
        <v>150</v>
      </c>
      <c r="B1300" s="25">
        <v>8792.99</v>
      </c>
      <c r="C1300">
        <v>22.74</v>
      </c>
      <c r="D1300" s="25">
        <v>8815.73</v>
      </c>
    </row>
    <row r="1301" spans="1:4" x14ac:dyDescent="0.25">
      <c r="A1301" s="22" t="s">
        <v>97</v>
      </c>
      <c r="B1301" s="25">
        <v>12991.6</v>
      </c>
      <c r="C1301">
        <v>48.35</v>
      </c>
      <c r="D1301" s="25">
        <v>13039.95</v>
      </c>
    </row>
    <row r="1302" spans="1:4" x14ac:dyDescent="0.25">
      <c r="A1302" s="23" t="s">
        <v>96</v>
      </c>
      <c r="B1302" s="25">
        <v>12991.6</v>
      </c>
      <c r="C1302">
        <v>48.35</v>
      </c>
      <c r="D1302" s="25">
        <v>13039.95</v>
      </c>
    </row>
    <row r="1303" spans="1:4" x14ac:dyDescent="0.25">
      <c r="A1303" s="24" t="s">
        <v>150</v>
      </c>
      <c r="B1303" s="25">
        <v>12991.6</v>
      </c>
      <c r="C1303">
        <v>48.35</v>
      </c>
      <c r="D1303" s="25">
        <v>13039.95</v>
      </c>
    </row>
    <row r="1304" spans="1:4" x14ac:dyDescent="0.25">
      <c r="A1304" s="22" t="s">
        <v>31</v>
      </c>
      <c r="B1304" s="25">
        <v>6944.35</v>
      </c>
      <c r="C1304">
        <v>35.42</v>
      </c>
      <c r="D1304" s="25">
        <v>6979.77</v>
      </c>
    </row>
    <row r="1305" spans="1:4" x14ac:dyDescent="0.25">
      <c r="A1305" s="23" t="s">
        <v>30</v>
      </c>
      <c r="B1305" s="25">
        <v>6944.35</v>
      </c>
      <c r="C1305">
        <v>35.42</v>
      </c>
      <c r="D1305" s="25">
        <v>6979.77</v>
      </c>
    </row>
    <row r="1306" spans="1:4" x14ac:dyDescent="0.25">
      <c r="A1306" s="24" t="s">
        <v>150</v>
      </c>
      <c r="B1306" s="25">
        <v>6944.35</v>
      </c>
      <c r="C1306">
        <v>35.42</v>
      </c>
      <c r="D1306" s="25">
        <v>6979.77</v>
      </c>
    </row>
    <row r="1307" spans="1:4" x14ac:dyDescent="0.25">
      <c r="A1307" s="20" t="s">
        <v>166</v>
      </c>
      <c r="B1307" s="25">
        <v>2695444.3199999994</v>
      </c>
      <c r="C1307">
        <v>6262.11</v>
      </c>
      <c r="D1307" s="25">
        <v>2701706.43</v>
      </c>
    </row>
    <row r="1308" spans="1:4" x14ac:dyDescent="0.25">
      <c r="A1308" s="21" t="s">
        <v>20</v>
      </c>
      <c r="B1308" s="25">
        <v>2291309.5299999998</v>
      </c>
      <c r="C1308">
        <v>7251.38</v>
      </c>
      <c r="D1308" s="25">
        <v>2298560.9099999997</v>
      </c>
    </row>
    <row r="1309" spans="1:4" x14ac:dyDescent="0.25">
      <c r="A1309" s="22" t="s">
        <v>23</v>
      </c>
      <c r="B1309" s="25">
        <v>318446.53999999998</v>
      </c>
      <c r="C1309">
        <v>995.11999999999978</v>
      </c>
      <c r="D1309" s="25">
        <v>319441.65999999997</v>
      </c>
    </row>
    <row r="1310" spans="1:4" x14ac:dyDescent="0.25">
      <c r="A1310" s="23" t="s">
        <v>22</v>
      </c>
      <c r="B1310" s="25">
        <v>220775.1</v>
      </c>
      <c r="C1310">
        <v>655.30999999999983</v>
      </c>
      <c r="D1310" s="25">
        <v>221430.40999999997</v>
      </c>
    </row>
    <row r="1311" spans="1:4" x14ac:dyDescent="0.25">
      <c r="A1311" s="24" t="s">
        <v>149</v>
      </c>
      <c r="B1311" s="25">
        <v>87511.28</v>
      </c>
      <c r="C1311">
        <v>1179.79</v>
      </c>
      <c r="D1311" s="25">
        <v>88691.069999999992</v>
      </c>
    </row>
    <row r="1312" spans="1:4" x14ac:dyDescent="0.25">
      <c r="A1312" s="24" t="s">
        <v>150</v>
      </c>
      <c r="B1312" s="25">
        <v>14292.38</v>
      </c>
      <c r="C1312">
        <v>117.85</v>
      </c>
      <c r="D1312" s="25">
        <v>14410.23</v>
      </c>
    </row>
    <row r="1313" spans="1:4" x14ac:dyDescent="0.25">
      <c r="A1313" s="24" t="s">
        <v>152</v>
      </c>
      <c r="B1313" s="25">
        <v>118971.44</v>
      </c>
      <c r="C1313">
        <v>-642.33000000000004</v>
      </c>
      <c r="D1313" s="25">
        <v>118329.11</v>
      </c>
    </row>
    <row r="1314" spans="1:4" x14ac:dyDescent="0.25">
      <c r="A1314" s="23" t="s">
        <v>131</v>
      </c>
      <c r="B1314" s="25">
        <v>97671.44</v>
      </c>
      <c r="C1314">
        <v>339.81000000000006</v>
      </c>
      <c r="D1314" s="25">
        <v>98011.25</v>
      </c>
    </row>
    <row r="1315" spans="1:4" x14ac:dyDescent="0.25">
      <c r="A1315" s="24" t="s">
        <v>149</v>
      </c>
      <c r="B1315" s="25">
        <v>38717.51</v>
      </c>
      <c r="C1315">
        <v>514.39</v>
      </c>
      <c r="D1315" s="25">
        <v>39231.9</v>
      </c>
    </row>
    <row r="1316" spans="1:4" x14ac:dyDescent="0.25">
      <c r="A1316" s="24" t="s">
        <v>150</v>
      </c>
      <c r="B1316" s="25">
        <v>6321.33</v>
      </c>
      <c r="C1316">
        <v>46.31</v>
      </c>
      <c r="D1316" s="25">
        <v>6367.64</v>
      </c>
    </row>
    <row r="1317" spans="1:4" x14ac:dyDescent="0.25">
      <c r="A1317" s="24" t="s">
        <v>152</v>
      </c>
      <c r="B1317" s="25">
        <v>52632.6</v>
      </c>
      <c r="C1317">
        <v>-220.89</v>
      </c>
      <c r="D1317" s="25">
        <v>52411.71</v>
      </c>
    </row>
    <row r="1318" spans="1:4" x14ac:dyDescent="0.25">
      <c r="A1318" s="22" t="s">
        <v>137</v>
      </c>
      <c r="B1318" s="25">
        <v>807514.23</v>
      </c>
      <c r="C1318">
        <v>2605.1799999999998</v>
      </c>
      <c r="D1318" s="25">
        <v>810119.41</v>
      </c>
    </row>
    <row r="1319" spans="1:4" x14ac:dyDescent="0.25">
      <c r="A1319" s="23" t="s">
        <v>136</v>
      </c>
      <c r="B1319" s="25">
        <v>807514.23</v>
      </c>
      <c r="C1319">
        <v>2605.1799999999998</v>
      </c>
      <c r="D1319" s="25">
        <v>810119.41</v>
      </c>
    </row>
    <row r="1320" spans="1:4" x14ac:dyDescent="0.25">
      <c r="A1320" s="24" t="s">
        <v>149</v>
      </c>
      <c r="B1320" s="25">
        <v>320073.08</v>
      </c>
      <c r="C1320">
        <v>4312.9799999999996</v>
      </c>
      <c r="D1320" s="25">
        <v>324386.06</v>
      </c>
    </row>
    <row r="1321" spans="1:4" x14ac:dyDescent="0.25">
      <c r="A1321" s="24" t="s">
        <v>150</v>
      </c>
      <c r="B1321" s="25">
        <v>52321.69</v>
      </c>
      <c r="C1321">
        <v>345.26</v>
      </c>
      <c r="D1321" s="25">
        <v>52666.950000000004</v>
      </c>
    </row>
    <row r="1322" spans="1:4" x14ac:dyDescent="0.25">
      <c r="A1322" s="24" t="s">
        <v>152</v>
      </c>
      <c r="B1322" s="25">
        <v>435119.46</v>
      </c>
      <c r="C1322">
        <v>-2053.06</v>
      </c>
      <c r="D1322" s="25">
        <v>433066.4</v>
      </c>
    </row>
    <row r="1323" spans="1:4" x14ac:dyDescent="0.25">
      <c r="A1323" s="22" t="s">
        <v>19</v>
      </c>
      <c r="B1323" s="25">
        <v>1165348.7599999998</v>
      </c>
      <c r="C1323">
        <v>3651.08</v>
      </c>
      <c r="D1323" s="25">
        <v>1168999.8400000003</v>
      </c>
    </row>
    <row r="1324" spans="1:4" x14ac:dyDescent="0.25">
      <c r="A1324" s="23" t="s">
        <v>18</v>
      </c>
      <c r="B1324" s="25">
        <v>1078870.1100000001</v>
      </c>
      <c r="C1324">
        <v>3568.8700000000003</v>
      </c>
      <c r="D1324" s="25">
        <v>1082438.98</v>
      </c>
    </row>
    <row r="1325" spans="1:4" x14ac:dyDescent="0.25">
      <c r="A1325" s="24" t="s">
        <v>149</v>
      </c>
      <c r="B1325" s="25">
        <v>427631.52</v>
      </c>
      <c r="C1325">
        <v>5756.93</v>
      </c>
      <c r="D1325" s="25">
        <v>433388.45</v>
      </c>
    </row>
    <row r="1326" spans="1:4" x14ac:dyDescent="0.25">
      <c r="A1326" s="24" t="s">
        <v>150</v>
      </c>
      <c r="B1326" s="25">
        <v>69903.679999999993</v>
      </c>
      <c r="C1326">
        <v>449.83</v>
      </c>
      <c r="D1326" s="25">
        <v>70353.509999999995</v>
      </c>
    </row>
    <row r="1327" spans="1:4" x14ac:dyDescent="0.25">
      <c r="A1327" s="24" t="s">
        <v>152</v>
      </c>
      <c r="B1327" s="25">
        <v>581334.91</v>
      </c>
      <c r="C1327">
        <v>-2637.89</v>
      </c>
      <c r="D1327" s="25">
        <v>578697.02</v>
      </c>
    </row>
    <row r="1328" spans="1:4" x14ac:dyDescent="0.25">
      <c r="A1328" s="23" t="s">
        <v>93</v>
      </c>
      <c r="B1328" s="25">
        <v>7088.66</v>
      </c>
      <c r="C1328">
        <v>-11.459999999999994</v>
      </c>
      <c r="D1328" s="25">
        <v>7077.2</v>
      </c>
    </row>
    <row r="1329" spans="1:4" x14ac:dyDescent="0.25">
      <c r="A1329" s="24" t="s">
        <v>149</v>
      </c>
      <c r="B1329" s="25">
        <v>2813.53</v>
      </c>
      <c r="C1329">
        <v>44.78</v>
      </c>
      <c r="D1329" s="25">
        <v>2858.3100000000004</v>
      </c>
    </row>
    <row r="1330" spans="1:4" x14ac:dyDescent="0.25">
      <c r="A1330" s="24" t="s">
        <v>150</v>
      </c>
      <c r="B1330" s="25">
        <v>456.2</v>
      </c>
      <c r="C1330">
        <v>32.58</v>
      </c>
      <c r="D1330" s="25">
        <v>488.78</v>
      </c>
    </row>
    <row r="1331" spans="1:4" x14ac:dyDescent="0.25">
      <c r="A1331" s="24" t="s">
        <v>152</v>
      </c>
      <c r="B1331" s="25">
        <v>3818.93</v>
      </c>
      <c r="C1331">
        <v>-88.82</v>
      </c>
      <c r="D1331" s="25">
        <v>3730.1099999999997</v>
      </c>
    </row>
    <row r="1332" spans="1:4" x14ac:dyDescent="0.25">
      <c r="A1332" s="23" t="s">
        <v>120</v>
      </c>
      <c r="B1332" s="25">
        <v>79389.990000000005</v>
      </c>
      <c r="C1332">
        <v>93.670000000000016</v>
      </c>
      <c r="D1332" s="25">
        <v>79483.66</v>
      </c>
    </row>
    <row r="1333" spans="1:4" x14ac:dyDescent="0.25">
      <c r="A1333" s="24" t="s">
        <v>149</v>
      </c>
      <c r="B1333" s="25">
        <v>31487.15</v>
      </c>
      <c r="C1333">
        <v>419.7</v>
      </c>
      <c r="D1333" s="25">
        <v>31906.850000000002</v>
      </c>
    </row>
    <row r="1334" spans="1:4" x14ac:dyDescent="0.25">
      <c r="A1334" s="24" t="s">
        <v>150</v>
      </c>
      <c r="B1334" s="25">
        <v>5135.1499999999996</v>
      </c>
      <c r="C1334">
        <v>38.18</v>
      </c>
      <c r="D1334" s="25">
        <v>5173.33</v>
      </c>
    </row>
    <row r="1335" spans="1:4" x14ac:dyDescent="0.25">
      <c r="A1335" s="24" t="s">
        <v>152</v>
      </c>
      <c r="B1335" s="25">
        <v>42767.69</v>
      </c>
      <c r="C1335">
        <v>-364.21</v>
      </c>
      <c r="D1335" s="25">
        <v>42403.48</v>
      </c>
    </row>
    <row r="1336" spans="1:4" x14ac:dyDescent="0.25">
      <c r="A1336" s="21" t="s">
        <v>79</v>
      </c>
      <c r="B1336" s="25">
        <v>32284.670000000002</v>
      </c>
      <c r="C1336">
        <v>244.14000000000001</v>
      </c>
      <c r="D1336" s="25">
        <v>32528.81</v>
      </c>
    </row>
    <row r="1337" spans="1:4" x14ac:dyDescent="0.25">
      <c r="A1337" s="22" t="s">
        <v>78</v>
      </c>
      <c r="B1337" s="25">
        <v>32284.670000000002</v>
      </c>
      <c r="C1337">
        <v>244.14000000000001</v>
      </c>
      <c r="D1337" s="25">
        <v>32528.81</v>
      </c>
    </row>
    <row r="1338" spans="1:4" x14ac:dyDescent="0.25">
      <c r="A1338" s="23" t="s">
        <v>77</v>
      </c>
      <c r="B1338" s="25">
        <v>32284.670000000002</v>
      </c>
      <c r="C1338">
        <v>244.14000000000001</v>
      </c>
      <c r="D1338" s="25">
        <v>32528.81</v>
      </c>
    </row>
    <row r="1339" spans="1:4" x14ac:dyDescent="0.25">
      <c r="A1339" s="24" t="s">
        <v>149</v>
      </c>
      <c r="B1339" s="25">
        <v>24554.06</v>
      </c>
      <c r="C1339">
        <v>229.65</v>
      </c>
      <c r="D1339" s="25">
        <v>24783.710000000003</v>
      </c>
    </row>
    <row r="1340" spans="1:4" x14ac:dyDescent="0.25">
      <c r="A1340" s="24" t="s">
        <v>150</v>
      </c>
      <c r="B1340" s="25">
        <v>7730.61</v>
      </c>
      <c r="C1340">
        <v>14.49</v>
      </c>
      <c r="D1340" s="25">
        <v>7745.0999999999995</v>
      </c>
    </row>
    <row r="1341" spans="1:4" x14ac:dyDescent="0.25">
      <c r="A1341" s="21" t="s">
        <v>37</v>
      </c>
      <c r="B1341" s="25">
        <v>17476.489999999998</v>
      </c>
      <c r="C1341">
        <v>44.47</v>
      </c>
      <c r="D1341" s="25">
        <v>17520.96</v>
      </c>
    </row>
    <row r="1342" spans="1:4" x14ac:dyDescent="0.25">
      <c r="A1342" s="22" t="s">
        <v>36</v>
      </c>
      <c r="B1342" s="25">
        <v>17476.489999999998</v>
      </c>
      <c r="C1342">
        <v>44.47</v>
      </c>
      <c r="D1342" s="25">
        <v>17520.96</v>
      </c>
    </row>
    <row r="1343" spans="1:4" x14ac:dyDescent="0.25">
      <c r="A1343" s="23" t="s">
        <v>35</v>
      </c>
      <c r="B1343" s="25">
        <v>17476.489999999998</v>
      </c>
      <c r="C1343">
        <v>44.47</v>
      </c>
      <c r="D1343" s="25">
        <v>17520.96</v>
      </c>
    </row>
    <row r="1344" spans="1:4" x14ac:dyDescent="0.25">
      <c r="A1344" s="24" t="s">
        <v>150</v>
      </c>
      <c r="B1344" s="25">
        <v>4915.6899999999996</v>
      </c>
      <c r="C1344">
        <v>15.79</v>
      </c>
      <c r="D1344" s="25">
        <v>4931.4799999999996</v>
      </c>
    </row>
    <row r="1345" spans="1:4" x14ac:dyDescent="0.25">
      <c r="A1345" s="24" t="s">
        <v>152</v>
      </c>
      <c r="B1345" s="25">
        <v>12560.8</v>
      </c>
      <c r="C1345">
        <v>28.68</v>
      </c>
      <c r="D1345" s="25">
        <v>12589.48</v>
      </c>
    </row>
    <row r="1346" spans="1:4" x14ac:dyDescent="0.25">
      <c r="A1346" s="21" t="s">
        <v>32</v>
      </c>
      <c r="B1346" s="25">
        <v>354373.63</v>
      </c>
      <c r="C1346">
        <v>-1277.8799999999999</v>
      </c>
      <c r="D1346" s="25">
        <v>353095.75</v>
      </c>
    </row>
    <row r="1347" spans="1:4" x14ac:dyDescent="0.25">
      <c r="A1347" s="22" t="s">
        <v>46</v>
      </c>
      <c r="B1347" s="25">
        <v>108969.35</v>
      </c>
      <c r="C1347">
        <v>-435.15999999999997</v>
      </c>
      <c r="D1347" s="25">
        <v>108534.19</v>
      </c>
    </row>
    <row r="1348" spans="1:4" x14ac:dyDescent="0.25">
      <c r="A1348" s="23" t="s">
        <v>45</v>
      </c>
      <c r="B1348" s="25">
        <v>710.54</v>
      </c>
      <c r="C1348">
        <v>-21.13</v>
      </c>
      <c r="D1348" s="25">
        <v>689.41</v>
      </c>
    </row>
    <row r="1349" spans="1:4" x14ac:dyDescent="0.25">
      <c r="A1349" s="24" t="s">
        <v>150</v>
      </c>
      <c r="B1349" s="25">
        <v>55.39</v>
      </c>
      <c r="C1349">
        <v>0</v>
      </c>
      <c r="D1349" s="25">
        <v>55.39</v>
      </c>
    </row>
    <row r="1350" spans="1:4" x14ac:dyDescent="0.25">
      <c r="A1350" s="24" t="s">
        <v>152</v>
      </c>
      <c r="B1350" s="25">
        <v>655.15</v>
      </c>
      <c r="C1350">
        <v>-21.13</v>
      </c>
      <c r="D1350" s="25">
        <v>634.02</v>
      </c>
    </row>
    <row r="1351" spans="1:4" x14ac:dyDescent="0.25">
      <c r="A1351" s="23" t="s">
        <v>63</v>
      </c>
      <c r="B1351" s="25">
        <v>0</v>
      </c>
      <c r="C1351">
        <v>0</v>
      </c>
      <c r="D1351" s="25">
        <v>0</v>
      </c>
    </row>
    <row r="1352" spans="1:4" x14ac:dyDescent="0.25">
      <c r="A1352" s="24" t="s">
        <v>150</v>
      </c>
      <c r="B1352" s="25">
        <v>0</v>
      </c>
      <c r="C1352">
        <v>0</v>
      </c>
      <c r="D1352" s="25">
        <v>0</v>
      </c>
    </row>
    <row r="1353" spans="1:4" x14ac:dyDescent="0.25">
      <c r="A1353" s="24" t="s">
        <v>152</v>
      </c>
      <c r="B1353" s="25">
        <v>0</v>
      </c>
      <c r="C1353">
        <v>0</v>
      </c>
      <c r="D1353" s="25">
        <v>0</v>
      </c>
    </row>
    <row r="1354" spans="1:4" x14ac:dyDescent="0.25">
      <c r="A1354" s="23" t="s">
        <v>101</v>
      </c>
      <c r="B1354" s="25">
        <v>108258.81</v>
      </c>
      <c r="C1354">
        <v>-414.03</v>
      </c>
      <c r="D1354" s="25">
        <v>107844.78</v>
      </c>
    </row>
    <row r="1355" spans="1:4" x14ac:dyDescent="0.25">
      <c r="A1355" s="24" t="s">
        <v>150</v>
      </c>
      <c r="B1355" s="25">
        <v>8838.4599999999991</v>
      </c>
      <c r="C1355">
        <v>28.41</v>
      </c>
      <c r="D1355" s="25">
        <v>8866.869999999999</v>
      </c>
    </row>
    <row r="1356" spans="1:4" x14ac:dyDescent="0.25">
      <c r="A1356" s="24" t="s">
        <v>152</v>
      </c>
      <c r="B1356" s="25">
        <v>99420.35</v>
      </c>
      <c r="C1356">
        <v>-442.44</v>
      </c>
      <c r="D1356" s="25">
        <v>98977.91</v>
      </c>
    </row>
    <row r="1357" spans="1:4" x14ac:dyDescent="0.25">
      <c r="A1357" s="22" t="s">
        <v>97</v>
      </c>
      <c r="B1357" s="25">
        <v>159903.35</v>
      </c>
      <c r="C1357">
        <v>-566.73</v>
      </c>
      <c r="D1357" s="25">
        <v>159336.62</v>
      </c>
    </row>
    <row r="1358" spans="1:4" x14ac:dyDescent="0.25">
      <c r="A1358" s="23" t="s">
        <v>96</v>
      </c>
      <c r="B1358" s="25">
        <v>159903.35</v>
      </c>
      <c r="C1358">
        <v>-566.73</v>
      </c>
      <c r="D1358" s="25">
        <v>159336.62</v>
      </c>
    </row>
    <row r="1359" spans="1:4" x14ac:dyDescent="0.25">
      <c r="A1359" s="24" t="s">
        <v>150</v>
      </c>
      <c r="B1359" s="25">
        <v>13054.46</v>
      </c>
      <c r="C1359">
        <v>53.19</v>
      </c>
      <c r="D1359" s="25">
        <v>13107.65</v>
      </c>
    </row>
    <row r="1360" spans="1:4" x14ac:dyDescent="0.25">
      <c r="A1360" s="24" t="s">
        <v>152</v>
      </c>
      <c r="B1360" s="25">
        <v>146848.89000000001</v>
      </c>
      <c r="C1360">
        <v>-619.91999999999996</v>
      </c>
      <c r="D1360" s="25">
        <v>146228.97</v>
      </c>
    </row>
    <row r="1361" spans="1:4" x14ac:dyDescent="0.25">
      <c r="A1361" s="22" t="s">
        <v>31</v>
      </c>
      <c r="B1361" s="25">
        <v>85500.93</v>
      </c>
      <c r="C1361">
        <v>-275.99</v>
      </c>
      <c r="D1361" s="25">
        <v>85224.939999999988</v>
      </c>
    </row>
    <row r="1362" spans="1:4" x14ac:dyDescent="0.25">
      <c r="A1362" s="23" t="s">
        <v>30</v>
      </c>
      <c r="B1362" s="25">
        <v>85500.93</v>
      </c>
      <c r="C1362">
        <v>-275.99</v>
      </c>
      <c r="D1362" s="25">
        <v>85224.939999999988</v>
      </c>
    </row>
    <row r="1363" spans="1:4" x14ac:dyDescent="0.25">
      <c r="A1363" s="24" t="s">
        <v>150</v>
      </c>
      <c r="B1363" s="25">
        <v>6979.78</v>
      </c>
      <c r="C1363">
        <v>25.31</v>
      </c>
      <c r="D1363" s="25">
        <v>7005.09</v>
      </c>
    </row>
    <row r="1364" spans="1:4" x14ac:dyDescent="0.25">
      <c r="A1364" s="24" t="s">
        <v>152</v>
      </c>
      <c r="B1364" s="25">
        <v>78521.149999999994</v>
      </c>
      <c r="C1364">
        <v>-301.3</v>
      </c>
      <c r="D1364" s="25">
        <v>78219.849999999991</v>
      </c>
    </row>
    <row r="1365" spans="1:4" x14ac:dyDescent="0.25">
      <c r="A1365" s="21" t="s">
        <v>103</v>
      </c>
      <c r="B1365" s="25">
        <v>0</v>
      </c>
      <c r="C1365">
        <v>0</v>
      </c>
      <c r="D1365" s="25">
        <v>0</v>
      </c>
    </row>
    <row r="1366" spans="1:4" x14ac:dyDescent="0.25">
      <c r="A1366" s="22" t="s">
        <v>53</v>
      </c>
      <c r="B1366" s="25">
        <v>0</v>
      </c>
      <c r="C1366">
        <v>0</v>
      </c>
      <c r="D1366" s="25">
        <v>0</v>
      </c>
    </row>
    <row r="1367" spans="1:4" x14ac:dyDescent="0.25">
      <c r="A1367" s="23" t="s">
        <v>102</v>
      </c>
      <c r="B1367" s="25">
        <v>0</v>
      </c>
      <c r="C1367">
        <v>0</v>
      </c>
      <c r="D1367" s="25">
        <v>0</v>
      </c>
    </row>
    <row r="1368" spans="1:4" x14ac:dyDescent="0.25">
      <c r="A1368" s="24" t="s">
        <v>149</v>
      </c>
      <c r="B1368" s="25">
        <v>0</v>
      </c>
      <c r="C1368">
        <v>0</v>
      </c>
      <c r="D1368" s="25">
        <v>0</v>
      </c>
    </row>
    <row r="1369" spans="1:4" x14ac:dyDescent="0.25">
      <c r="A1369" s="24" t="s">
        <v>152</v>
      </c>
      <c r="B1369" s="25">
        <v>0</v>
      </c>
      <c r="C1369">
        <v>0</v>
      </c>
      <c r="D1369" s="25">
        <v>0</v>
      </c>
    </row>
    <row r="1370" spans="1:4" x14ac:dyDescent="0.25">
      <c r="A1370" s="20" t="s">
        <v>167</v>
      </c>
      <c r="B1370" s="25">
        <v>35015143.280000031</v>
      </c>
      <c r="C1370">
        <v>258555.49000000017</v>
      </c>
      <c r="D1370" s="25">
        <v>35273698.770000018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93BF-831B-467B-A79A-19D53C410F8A}">
  <sheetPr>
    <tabColor rgb="FFFFFF00"/>
  </sheetPr>
  <dimension ref="A1:S744"/>
  <sheetViews>
    <sheetView topLeftCell="N1" zoomScale="127" workbookViewId="0">
      <selection activeCell="O746" sqref="O746"/>
    </sheetView>
  </sheetViews>
  <sheetFormatPr defaultRowHeight="15" x14ac:dyDescent="0.25"/>
  <cols>
    <col min="1" max="1" width="11" bestFit="1" customWidth="1"/>
    <col min="2" max="2" width="61.140625" bestFit="1" customWidth="1"/>
    <col min="4" max="4" width="40.28515625" bestFit="1" customWidth="1"/>
    <col min="5" max="5" width="10.7109375" bestFit="1" customWidth="1"/>
    <col min="6" max="6" width="15.5703125" bestFit="1" customWidth="1"/>
    <col min="7" max="7" width="13.28515625" bestFit="1" customWidth="1"/>
    <col min="8" max="8" width="12.42578125" bestFit="1" customWidth="1"/>
    <col min="9" max="9" width="21.5703125" bestFit="1" customWidth="1"/>
    <col min="10" max="10" width="11.5703125" bestFit="1" customWidth="1"/>
    <col min="11" max="11" width="18.85546875" bestFit="1" customWidth="1"/>
    <col min="12" max="12" width="13.28515625" bestFit="1" customWidth="1"/>
    <col min="13" max="13" width="24.85546875" bestFit="1" customWidth="1"/>
    <col min="14" max="14" width="15.140625" bestFit="1" customWidth="1"/>
    <col min="15" max="15" width="18.7109375" bestFit="1" customWidth="1"/>
    <col min="16" max="16" width="27" bestFit="1" customWidth="1"/>
    <col min="17" max="17" width="18" bestFit="1" customWidth="1"/>
    <col min="18" max="18" width="21.28515625" bestFit="1" customWidth="1"/>
    <col min="19" max="19" width="30.5703125" customWidth="1"/>
  </cols>
  <sheetData>
    <row r="1" spans="1:19" x14ac:dyDescent="0.25">
      <c r="A1" s="38" t="s">
        <v>4</v>
      </c>
      <c r="B1" s="38" t="s">
        <v>168</v>
      </c>
      <c r="C1" s="38" t="s">
        <v>169</v>
      </c>
      <c r="D1" s="38" t="s">
        <v>144</v>
      </c>
      <c r="E1" s="38" t="s">
        <v>170</v>
      </c>
      <c r="F1" s="38" t="s">
        <v>6</v>
      </c>
      <c r="G1" s="38" t="s">
        <v>171</v>
      </c>
      <c r="H1" s="38" t="s">
        <v>172</v>
      </c>
      <c r="I1" s="38" t="s">
        <v>173</v>
      </c>
      <c r="J1" s="38" t="s">
        <v>174</v>
      </c>
      <c r="K1" s="38" t="s">
        <v>175</v>
      </c>
      <c r="L1" s="38" t="s">
        <v>176</v>
      </c>
      <c r="M1" s="38" t="s">
        <v>177</v>
      </c>
      <c r="N1" s="38" t="s">
        <v>178</v>
      </c>
      <c r="O1" s="38" t="s">
        <v>179</v>
      </c>
      <c r="P1" s="38" t="s">
        <v>180</v>
      </c>
      <c r="Q1" s="38" t="s">
        <v>181</v>
      </c>
      <c r="R1" s="38" t="s">
        <v>182</v>
      </c>
      <c r="S1" s="38" t="s">
        <v>10</v>
      </c>
    </row>
    <row r="2" spans="1:19" x14ac:dyDescent="0.25">
      <c r="A2" s="26" t="s">
        <v>41</v>
      </c>
      <c r="B2" s="26" t="s">
        <v>28</v>
      </c>
      <c r="C2" s="26" t="s">
        <v>183</v>
      </c>
      <c r="D2" s="26" t="s">
        <v>151</v>
      </c>
      <c r="E2" s="26" t="s">
        <v>150</v>
      </c>
      <c r="F2" s="26" t="s">
        <v>29</v>
      </c>
      <c r="G2" s="26" t="s">
        <v>184</v>
      </c>
      <c r="H2" s="26" t="s">
        <v>185</v>
      </c>
      <c r="I2">
        <v>15520</v>
      </c>
      <c r="J2" s="27">
        <v>4139222.24</v>
      </c>
      <c r="K2" s="28">
        <v>0.881349708111968</v>
      </c>
      <c r="L2" s="27">
        <v>4696458.4000000004</v>
      </c>
      <c r="M2" s="29">
        <v>2.4176269804819999E-2</v>
      </c>
      <c r="N2" s="27">
        <v>90.79</v>
      </c>
      <c r="O2">
        <v>375</v>
      </c>
      <c r="P2" s="27">
        <v>28206.25</v>
      </c>
      <c r="Q2" s="27">
        <v>75.209999999999994</v>
      </c>
      <c r="R2" s="30">
        <v>44732.853595219902</v>
      </c>
      <c r="S2" s="27">
        <f t="shared" ref="S2:S65" si="0">SUM(P2+Q2)</f>
        <v>28281.46</v>
      </c>
    </row>
    <row r="3" spans="1:19" x14ac:dyDescent="0.25">
      <c r="A3" s="26" t="s">
        <v>41</v>
      </c>
      <c r="B3" s="26" t="s">
        <v>28</v>
      </c>
      <c r="C3" s="26" t="s">
        <v>186</v>
      </c>
      <c r="D3" s="26" t="s">
        <v>148</v>
      </c>
      <c r="E3" s="26" t="s">
        <v>150</v>
      </c>
      <c r="F3" s="26" t="s">
        <v>29</v>
      </c>
      <c r="G3" s="26" t="s">
        <v>184</v>
      </c>
      <c r="H3" s="26" t="s">
        <v>185</v>
      </c>
      <c r="I3">
        <v>7092</v>
      </c>
      <c r="J3" s="27">
        <v>4139222.24</v>
      </c>
      <c r="K3" s="28">
        <v>0.881349708111968</v>
      </c>
      <c r="L3" s="27">
        <v>4696458.4000000004</v>
      </c>
      <c r="M3" s="29">
        <v>2.54508470227249E-2</v>
      </c>
      <c r="N3" s="27">
        <v>90.77</v>
      </c>
      <c r="O3">
        <v>180</v>
      </c>
      <c r="P3" s="27">
        <v>13536.02</v>
      </c>
      <c r="Q3" s="27">
        <v>-75.2</v>
      </c>
      <c r="R3" s="30">
        <v>44732.853595219902</v>
      </c>
      <c r="S3" s="27">
        <f t="shared" si="0"/>
        <v>13460.82</v>
      </c>
    </row>
    <row r="4" spans="1:19" x14ac:dyDescent="0.25">
      <c r="A4" s="26" t="s">
        <v>42</v>
      </c>
      <c r="B4" s="26" t="s">
        <v>28</v>
      </c>
      <c r="C4" s="26" t="s">
        <v>187</v>
      </c>
      <c r="D4" s="26" t="s">
        <v>151</v>
      </c>
      <c r="E4" s="26" t="s">
        <v>149</v>
      </c>
      <c r="F4" s="26" t="s">
        <v>29</v>
      </c>
      <c r="G4" s="26" t="s">
        <v>184</v>
      </c>
      <c r="H4" s="26" t="s">
        <v>185</v>
      </c>
      <c r="I4">
        <v>319094</v>
      </c>
      <c r="J4" s="27">
        <v>4031.52</v>
      </c>
      <c r="K4" s="28">
        <v>0.966717182374494</v>
      </c>
      <c r="L4" s="27">
        <v>4170.32</v>
      </c>
      <c r="M4" s="29">
        <v>2.14678323334956E-5</v>
      </c>
      <c r="N4" s="27">
        <v>33.78</v>
      </c>
      <c r="O4">
        <v>6</v>
      </c>
      <c r="P4" s="27">
        <v>184.67</v>
      </c>
      <c r="Q4" s="27">
        <v>0</v>
      </c>
      <c r="R4" s="30">
        <v>44732.853595219902</v>
      </c>
      <c r="S4" s="27">
        <f t="shared" si="0"/>
        <v>184.67</v>
      </c>
    </row>
    <row r="5" spans="1:19" x14ac:dyDescent="0.25">
      <c r="A5" s="26" t="s">
        <v>42</v>
      </c>
      <c r="B5" s="26" t="s">
        <v>28</v>
      </c>
      <c r="C5" s="26" t="s">
        <v>188</v>
      </c>
      <c r="D5" s="26" t="s">
        <v>162</v>
      </c>
      <c r="E5" s="26" t="s">
        <v>149</v>
      </c>
      <c r="F5" s="26" t="s">
        <v>29</v>
      </c>
      <c r="G5" s="26" t="s">
        <v>189</v>
      </c>
      <c r="H5" s="26" t="s">
        <v>185</v>
      </c>
      <c r="I5">
        <v>229014</v>
      </c>
      <c r="J5" s="27">
        <v>4031.52</v>
      </c>
      <c r="K5" s="28">
        <v>0.966717182374494</v>
      </c>
      <c r="L5" s="27">
        <v>4170.32</v>
      </c>
      <c r="M5" s="29"/>
      <c r="N5" s="27">
        <v>10.98</v>
      </c>
      <c r="P5" s="27">
        <v>0</v>
      </c>
      <c r="Q5" s="27">
        <v>0</v>
      </c>
      <c r="R5" s="30">
        <v>44732.853595219902</v>
      </c>
      <c r="S5" s="27">
        <f t="shared" si="0"/>
        <v>0</v>
      </c>
    </row>
    <row r="6" spans="1:19" x14ac:dyDescent="0.25">
      <c r="A6" s="26" t="s">
        <v>42</v>
      </c>
      <c r="B6" s="26" t="s">
        <v>28</v>
      </c>
      <c r="C6" s="26" t="s">
        <v>190</v>
      </c>
      <c r="D6" s="26" t="s">
        <v>161</v>
      </c>
      <c r="E6" s="26" t="s">
        <v>149</v>
      </c>
      <c r="F6" s="26" t="s">
        <v>191</v>
      </c>
      <c r="G6" s="26" t="s">
        <v>184</v>
      </c>
      <c r="H6" s="26" t="s">
        <v>185</v>
      </c>
      <c r="I6">
        <v>46260</v>
      </c>
      <c r="J6" s="27">
        <v>4031.52</v>
      </c>
      <c r="K6" s="28">
        <v>0.966717182374494</v>
      </c>
      <c r="L6" s="27">
        <v>4170.32</v>
      </c>
      <c r="M6" s="29">
        <v>2.1464909022617101E-5</v>
      </c>
      <c r="N6" s="27">
        <v>33.78</v>
      </c>
      <c r="O6">
        <v>0</v>
      </c>
      <c r="P6" s="27">
        <v>0</v>
      </c>
      <c r="Q6" s="27">
        <v>0</v>
      </c>
      <c r="R6" s="30">
        <v>44732.853595219902</v>
      </c>
      <c r="S6" s="27">
        <f t="shared" si="0"/>
        <v>0</v>
      </c>
    </row>
    <row r="7" spans="1:19" x14ac:dyDescent="0.25">
      <c r="A7" s="26" t="s">
        <v>42</v>
      </c>
      <c r="B7" s="26" t="s">
        <v>28</v>
      </c>
      <c r="C7" s="26" t="s">
        <v>192</v>
      </c>
      <c r="D7" s="26" t="s">
        <v>161</v>
      </c>
      <c r="E7" s="26" t="s">
        <v>152</v>
      </c>
      <c r="F7" s="26" t="s">
        <v>191</v>
      </c>
      <c r="G7" s="26" t="s">
        <v>184</v>
      </c>
      <c r="H7" s="26" t="s">
        <v>185</v>
      </c>
      <c r="I7">
        <v>18009</v>
      </c>
      <c r="J7" s="27">
        <v>4031.52</v>
      </c>
      <c r="K7" s="28">
        <v>0.966717182374494</v>
      </c>
      <c r="L7" s="27">
        <v>4170.32</v>
      </c>
      <c r="M7" s="29">
        <v>2.1464909022617101E-5</v>
      </c>
      <c r="N7" s="27">
        <v>135.6</v>
      </c>
      <c r="O7">
        <v>0</v>
      </c>
      <c r="P7" s="27">
        <v>0</v>
      </c>
      <c r="Q7" s="27">
        <v>0</v>
      </c>
      <c r="R7" s="30">
        <v>44732.853595219902</v>
      </c>
      <c r="S7" s="27">
        <f t="shared" si="0"/>
        <v>0</v>
      </c>
    </row>
    <row r="8" spans="1:19" x14ac:dyDescent="0.25">
      <c r="A8" s="26" t="s">
        <v>42</v>
      </c>
      <c r="B8" s="26" t="s">
        <v>28</v>
      </c>
      <c r="C8" s="26" t="s">
        <v>193</v>
      </c>
      <c r="D8" s="26" t="s">
        <v>164</v>
      </c>
      <c r="E8" s="26" t="s">
        <v>152</v>
      </c>
      <c r="F8" s="26" t="s">
        <v>191</v>
      </c>
      <c r="G8" s="26" t="s">
        <v>189</v>
      </c>
      <c r="H8" s="26" t="s">
        <v>185</v>
      </c>
      <c r="I8">
        <v>16082</v>
      </c>
      <c r="J8" s="27">
        <v>4031.52</v>
      </c>
      <c r="K8" s="28">
        <v>0.966717182374494</v>
      </c>
      <c r="L8" s="27">
        <v>4170.32</v>
      </c>
      <c r="M8" s="29"/>
      <c r="N8" s="27">
        <v>30.27</v>
      </c>
      <c r="P8" s="27">
        <v>0</v>
      </c>
      <c r="Q8" s="27">
        <v>0</v>
      </c>
      <c r="R8" s="30">
        <v>44732.853595219902</v>
      </c>
      <c r="S8" s="27">
        <f t="shared" si="0"/>
        <v>0</v>
      </c>
    </row>
    <row r="9" spans="1:19" x14ac:dyDescent="0.25">
      <c r="A9" s="26" t="s">
        <v>42</v>
      </c>
      <c r="B9" s="26" t="s">
        <v>28</v>
      </c>
      <c r="C9" s="26" t="s">
        <v>183</v>
      </c>
      <c r="D9" s="26" t="s">
        <v>151</v>
      </c>
      <c r="E9" s="26" t="s">
        <v>150</v>
      </c>
      <c r="F9" s="26" t="s">
        <v>29</v>
      </c>
      <c r="G9" s="26" t="s">
        <v>184</v>
      </c>
      <c r="H9" s="26" t="s">
        <v>185</v>
      </c>
      <c r="I9">
        <v>15520</v>
      </c>
      <c r="J9" s="27">
        <v>4031.52</v>
      </c>
      <c r="K9" s="28">
        <v>0.966717182374494</v>
      </c>
      <c r="L9" s="27">
        <v>4170.32</v>
      </c>
      <c r="M9" s="29">
        <v>2.14678323334956E-5</v>
      </c>
      <c r="N9" s="27">
        <v>90.79</v>
      </c>
      <c r="O9">
        <v>0</v>
      </c>
      <c r="P9" s="27">
        <v>0</v>
      </c>
      <c r="Q9" s="27">
        <v>0</v>
      </c>
      <c r="R9" s="30">
        <v>44732.853595219902</v>
      </c>
      <c r="S9" s="27">
        <f t="shared" si="0"/>
        <v>0</v>
      </c>
    </row>
    <row r="10" spans="1:19" x14ac:dyDescent="0.25">
      <c r="A10" s="26" t="s">
        <v>42</v>
      </c>
      <c r="B10" s="26" t="s">
        <v>28</v>
      </c>
      <c r="C10" s="26" t="s">
        <v>186</v>
      </c>
      <c r="D10" s="26" t="s">
        <v>148</v>
      </c>
      <c r="E10" s="26" t="s">
        <v>150</v>
      </c>
      <c r="F10" s="26" t="s">
        <v>29</v>
      </c>
      <c r="G10" s="26" t="s">
        <v>184</v>
      </c>
      <c r="H10" s="26" t="s">
        <v>185</v>
      </c>
      <c r="I10">
        <v>7092</v>
      </c>
      <c r="J10" s="27">
        <v>4031.52</v>
      </c>
      <c r="K10" s="28">
        <v>0.966717182374494</v>
      </c>
      <c r="L10" s="27">
        <v>4170.32</v>
      </c>
      <c r="M10" s="29">
        <v>2.25996202491243E-5</v>
      </c>
      <c r="N10" s="27">
        <v>90.77</v>
      </c>
      <c r="O10">
        <v>0</v>
      </c>
      <c r="P10" s="27">
        <v>0</v>
      </c>
      <c r="Q10" s="27">
        <v>0</v>
      </c>
      <c r="R10" s="30">
        <v>44732.853595219902</v>
      </c>
      <c r="S10" s="27">
        <f t="shared" si="0"/>
        <v>0</v>
      </c>
    </row>
    <row r="11" spans="1:19" x14ac:dyDescent="0.25">
      <c r="A11" s="26" t="s">
        <v>43</v>
      </c>
      <c r="B11" s="26" t="s">
        <v>12</v>
      </c>
      <c r="C11" s="26" t="s">
        <v>194</v>
      </c>
      <c r="D11" s="26" t="s">
        <v>161</v>
      </c>
      <c r="E11" s="26" t="s">
        <v>149</v>
      </c>
      <c r="F11" s="26" t="s">
        <v>13</v>
      </c>
      <c r="G11" s="26" t="s">
        <v>184</v>
      </c>
      <c r="H11" s="26" t="s">
        <v>185</v>
      </c>
      <c r="I11">
        <v>5786</v>
      </c>
      <c r="J11" s="27">
        <v>414095</v>
      </c>
      <c r="K11" s="28">
        <v>0.841500193693696</v>
      </c>
      <c r="L11" s="27">
        <v>492091.39</v>
      </c>
      <c r="M11" s="29">
        <v>3.2583960142284797E-2</v>
      </c>
      <c r="N11" s="27">
        <v>4.97</v>
      </c>
      <c r="O11">
        <v>188</v>
      </c>
      <c r="P11" s="27">
        <v>741.05</v>
      </c>
      <c r="Q11" s="27">
        <v>7.88</v>
      </c>
      <c r="R11" s="30">
        <v>44732.853595219902</v>
      </c>
      <c r="S11" s="27">
        <f t="shared" si="0"/>
        <v>748.93</v>
      </c>
    </row>
    <row r="12" spans="1:19" x14ac:dyDescent="0.25">
      <c r="A12" s="26" t="s">
        <v>43</v>
      </c>
      <c r="B12" s="26" t="s">
        <v>12</v>
      </c>
      <c r="C12" s="26" t="s">
        <v>195</v>
      </c>
      <c r="D12" s="26" t="s">
        <v>161</v>
      </c>
      <c r="E12" s="26" t="s">
        <v>152</v>
      </c>
      <c r="F12" s="26" t="s">
        <v>13</v>
      </c>
      <c r="G12" s="26" t="s">
        <v>184</v>
      </c>
      <c r="H12" s="26" t="s">
        <v>185</v>
      </c>
      <c r="I12">
        <v>3351</v>
      </c>
      <c r="J12" s="27">
        <v>414095</v>
      </c>
      <c r="K12" s="28">
        <v>0.841500193693696</v>
      </c>
      <c r="L12" s="27">
        <v>492091.39</v>
      </c>
      <c r="M12" s="29">
        <v>3.2583960142284797E-2</v>
      </c>
      <c r="N12" s="27">
        <v>57.63</v>
      </c>
      <c r="O12">
        <v>109</v>
      </c>
      <c r="P12" s="27">
        <v>4968.8599999999997</v>
      </c>
      <c r="Q12" s="27">
        <v>0</v>
      </c>
      <c r="R12" s="30">
        <v>44732.853595219902</v>
      </c>
      <c r="S12" s="27">
        <f t="shared" si="0"/>
        <v>4968.8599999999997</v>
      </c>
    </row>
    <row r="13" spans="1:19" x14ac:dyDescent="0.25">
      <c r="A13" s="26" t="s">
        <v>43</v>
      </c>
      <c r="B13" s="26" t="s">
        <v>12</v>
      </c>
      <c r="C13" s="26" t="s">
        <v>196</v>
      </c>
      <c r="D13" s="26" t="s">
        <v>151</v>
      </c>
      <c r="E13" s="26" t="s">
        <v>152</v>
      </c>
      <c r="F13" s="26" t="s">
        <v>13</v>
      </c>
      <c r="G13" s="26" t="s">
        <v>184</v>
      </c>
      <c r="H13" s="26" t="s">
        <v>185</v>
      </c>
      <c r="I13">
        <v>4456</v>
      </c>
      <c r="J13" s="27">
        <v>414095</v>
      </c>
      <c r="K13" s="28">
        <v>0.841500193693696</v>
      </c>
      <c r="L13" s="27">
        <v>492091.39</v>
      </c>
      <c r="M13" s="29">
        <v>3.2583960142284797E-2</v>
      </c>
      <c r="N13" s="27">
        <v>57.63</v>
      </c>
      <c r="O13">
        <v>145</v>
      </c>
      <c r="P13" s="27">
        <v>6609.96</v>
      </c>
      <c r="Q13" s="27">
        <v>45.59</v>
      </c>
      <c r="R13" s="30">
        <v>44732.853595219902</v>
      </c>
      <c r="S13" s="27">
        <f t="shared" si="0"/>
        <v>6655.55</v>
      </c>
    </row>
    <row r="14" spans="1:19" x14ac:dyDescent="0.25">
      <c r="A14" s="26" t="s">
        <v>43</v>
      </c>
      <c r="B14" s="26" t="s">
        <v>12</v>
      </c>
      <c r="C14" s="26" t="s">
        <v>197</v>
      </c>
      <c r="D14" s="26" t="s">
        <v>164</v>
      </c>
      <c r="E14" s="26" t="s">
        <v>149</v>
      </c>
      <c r="F14" s="26" t="s">
        <v>198</v>
      </c>
      <c r="G14" s="26" t="s">
        <v>184</v>
      </c>
      <c r="H14" s="26" t="s">
        <v>185</v>
      </c>
      <c r="I14">
        <v>65966</v>
      </c>
      <c r="J14" s="27">
        <v>414095</v>
      </c>
      <c r="K14" s="28">
        <v>0.841500193693696</v>
      </c>
      <c r="L14" s="27">
        <v>492091.39</v>
      </c>
      <c r="M14" s="29">
        <v>3.2583960142284797E-2</v>
      </c>
      <c r="N14" s="27">
        <v>4.97</v>
      </c>
      <c r="O14">
        <v>2149</v>
      </c>
      <c r="P14" s="27">
        <v>8470.8799999999992</v>
      </c>
      <c r="Q14" s="27">
        <v>90.65</v>
      </c>
      <c r="R14" s="30">
        <v>44732.853595219902</v>
      </c>
      <c r="S14" s="27">
        <f t="shared" si="0"/>
        <v>8561.5299999999988</v>
      </c>
    </row>
    <row r="15" spans="1:19" x14ac:dyDescent="0.25">
      <c r="A15" s="26" t="s">
        <v>43</v>
      </c>
      <c r="B15" s="26" t="s">
        <v>12</v>
      </c>
      <c r="C15" s="26" t="s">
        <v>199</v>
      </c>
      <c r="D15" s="26" t="s">
        <v>159</v>
      </c>
      <c r="E15" s="26" t="s">
        <v>149</v>
      </c>
      <c r="F15" s="26" t="s">
        <v>198</v>
      </c>
      <c r="G15" s="26" t="s">
        <v>184</v>
      </c>
      <c r="H15" s="26" t="s">
        <v>185</v>
      </c>
      <c r="I15">
        <v>95370</v>
      </c>
      <c r="J15" s="27">
        <v>414095</v>
      </c>
      <c r="K15" s="28">
        <v>0.841500193693696</v>
      </c>
      <c r="L15" s="27">
        <v>492091.39</v>
      </c>
      <c r="M15" s="29">
        <v>3.2583960142284797E-2</v>
      </c>
      <c r="N15" s="27">
        <v>4.97</v>
      </c>
      <c r="O15">
        <v>3107</v>
      </c>
      <c r="P15" s="27">
        <v>12247.1</v>
      </c>
      <c r="Q15" s="27">
        <v>145.85</v>
      </c>
      <c r="R15" s="30">
        <v>44732.853595219902</v>
      </c>
      <c r="S15" s="27">
        <f t="shared" si="0"/>
        <v>12392.95</v>
      </c>
    </row>
    <row r="16" spans="1:19" x14ac:dyDescent="0.25">
      <c r="A16" s="26" t="s">
        <v>43</v>
      </c>
      <c r="B16" s="26" t="s">
        <v>12</v>
      </c>
      <c r="C16" s="26" t="s">
        <v>200</v>
      </c>
      <c r="D16" s="26" t="s">
        <v>151</v>
      </c>
      <c r="E16" s="26" t="s">
        <v>150</v>
      </c>
      <c r="F16" s="26" t="s">
        <v>198</v>
      </c>
      <c r="G16" s="26" t="s">
        <v>184</v>
      </c>
      <c r="H16" s="26" t="s">
        <v>185</v>
      </c>
      <c r="I16">
        <v>1446</v>
      </c>
      <c r="J16" s="27">
        <v>414095</v>
      </c>
      <c r="K16" s="28">
        <v>0.841500193693696</v>
      </c>
      <c r="L16" s="27">
        <v>492091.39</v>
      </c>
      <c r="M16" s="29">
        <v>3.2583960142284797E-2</v>
      </c>
      <c r="N16" s="27">
        <v>27.46</v>
      </c>
      <c r="O16">
        <v>47</v>
      </c>
      <c r="P16" s="27">
        <v>1020.89</v>
      </c>
      <c r="Q16" s="27">
        <v>0</v>
      </c>
      <c r="R16" s="30">
        <v>44732.853595219902</v>
      </c>
      <c r="S16" s="27">
        <f t="shared" si="0"/>
        <v>1020.89</v>
      </c>
    </row>
    <row r="17" spans="1:19" x14ac:dyDescent="0.25">
      <c r="A17" s="26" t="s">
        <v>43</v>
      </c>
      <c r="B17" s="26" t="s">
        <v>12</v>
      </c>
      <c r="C17" s="26" t="s">
        <v>201</v>
      </c>
      <c r="D17" s="26" t="s">
        <v>164</v>
      </c>
      <c r="E17" s="26" t="s">
        <v>150</v>
      </c>
      <c r="F17" s="26" t="s">
        <v>198</v>
      </c>
      <c r="G17" s="26" t="s">
        <v>184</v>
      </c>
      <c r="H17" s="26" t="s">
        <v>185</v>
      </c>
      <c r="I17">
        <v>3589</v>
      </c>
      <c r="J17" s="27">
        <v>414095</v>
      </c>
      <c r="K17" s="28">
        <v>0.841500193693696</v>
      </c>
      <c r="L17" s="27">
        <v>492091.39</v>
      </c>
      <c r="M17" s="29">
        <v>3.2583960142284797E-2</v>
      </c>
      <c r="N17" s="27">
        <v>27.46</v>
      </c>
      <c r="O17">
        <v>116</v>
      </c>
      <c r="P17" s="27">
        <v>2519.65</v>
      </c>
      <c r="Q17" s="27">
        <v>21.72</v>
      </c>
      <c r="R17" s="30">
        <v>44732.853595219902</v>
      </c>
      <c r="S17" s="27">
        <f t="shared" si="0"/>
        <v>2541.37</v>
      </c>
    </row>
    <row r="18" spans="1:19" x14ac:dyDescent="0.25">
      <c r="A18" s="26" t="s">
        <v>44</v>
      </c>
      <c r="B18" s="26" t="s">
        <v>12</v>
      </c>
      <c r="C18" s="26" t="s">
        <v>194</v>
      </c>
      <c r="D18" s="26" t="s">
        <v>161</v>
      </c>
      <c r="E18" s="26" t="s">
        <v>149</v>
      </c>
      <c r="F18" s="26" t="s">
        <v>13</v>
      </c>
      <c r="G18" s="26" t="s">
        <v>184</v>
      </c>
      <c r="H18" s="26" t="s">
        <v>185</v>
      </c>
      <c r="I18">
        <v>5786</v>
      </c>
      <c r="J18" s="27">
        <v>1548104.83</v>
      </c>
      <c r="K18" s="28">
        <v>0.85341709404045496</v>
      </c>
      <c r="L18" s="27">
        <v>1814007.29</v>
      </c>
      <c r="M18" s="29">
        <v>0.120114967333962</v>
      </c>
      <c r="N18" s="27">
        <v>4.97</v>
      </c>
      <c r="O18">
        <v>694</v>
      </c>
      <c r="P18" s="27">
        <v>2774.33</v>
      </c>
      <c r="Q18" s="27">
        <v>39.979999999999997</v>
      </c>
      <c r="R18" s="30">
        <v>44732.853595219902</v>
      </c>
      <c r="S18" s="27">
        <f t="shared" si="0"/>
        <v>2814.31</v>
      </c>
    </row>
    <row r="19" spans="1:19" x14ac:dyDescent="0.25">
      <c r="A19" s="26" t="s">
        <v>44</v>
      </c>
      <c r="B19" s="26" t="s">
        <v>12</v>
      </c>
      <c r="C19" s="26" t="s">
        <v>195</v>
      </c>
      <c r="D19" s="26" t="s">
        <v>161</v>
      </c>
      <c r="E19" s="26" t="s">
        <v>152</v>
      </c>
      <c r="F19" s="26" t="s">
        <v>13</v>
      </c>
      <c r="G19" s="26" t="s">
        <v>184</v>
      </c>
      <c r="H19" s="26" t="s">
        <v>185</v>
      </c>
      <c r="I19">
        <v>3351</v>
      </c>
      <c r="J19" s="27">
        <v>1548104.83</v>
      </c>
      <c r="K19" s="28">
        <v>0.85341709404045496</v>
      </c>
      <c r="L19" s="27">
        <v>1814007.29</v>
      </c>
      <c r="M19" s="29">
        <v>0.120114967333962</v>
      </c>
      <c r="N19" s="27">
        <v>57.63</v>
      </c>
      <c r="O19">
        <v>402</v>
      </c>
      <c r="P19" s="27">
        <v>18585.060000000001</v>
      </c>
      <c r="Q19" s="27">
        <v>138.69</v>
      </c>
      <c r="R19" s="30">
        <v>44732.853595219902</v>
      </c>
      <c r="S19" s="27">
        <f t="shared" si="0"/>
        <v>18723.75</v>
      </c>
    </row>
    <row r="20" spans="1:19" x14ac:dyDescent="0.25">
      <c r="A20" s="26" t="s">
        <v>44</v>
      </c>
      <c r="B20" s="26" t="s">
        <v>12</v>
      </c>
      <c r="C20" s="26" t="s">
        <v>196</v>
      </c>
      <c r="D20" s="26" t="s">
        <v>151</v>
      </c>
      <c r="E20" s="26" t="s">
        <v>152</v>
      </c>
      <c r="F20" s="26" t="s">
        <v>13</v>
      </c>
      <c r="G20" s="26" t="s">
        <v>184</v>
      </c>
      <c r="H20" s="26" t="s">
        <v>185</v>
      </c>
      <c r="I20">
        <v>4456</v>
      </c>
      <c r="J20" s="27">
        <v>1548104.83</v>
      </c>
      <c r="K20" s="28">
        <v>0.85341709404045496</v>
      </c>
      <c r="L20" s="27">
        <v>1814007.29</v>
      </c>
      <c r="M20" s="29">
        <v>0.120114967333962</v>
      </c>
      <c r="N20" s="27">
        <v>57.63</v>
      </c>
      <c r="O20">
        <v>535</v>
      </c>
      <c r="P20" s="27">
        <v>24733.84</v>
      </c>
      <c r="Q20" s="27">
        <v>46.23</v>
      </c>
      <c r="R20" s="30">
        <v>44732.853595219902</v>
      </c>
      <c r="S20" s="27">
        <f t="shared" si="0"/>
        <v>24780.07</v>
      </c>
    </row>
    <row r="21" spans="1:19" x14ac:dyDescent="0.25">
      <c r="A21" s="26" t="s">
        <v>44</v>
      </c>
      <c r="B21" s="26" t="s">
        <v>12</v>
      </c>
      <c r="C21" s="26" t="s">
        <v>197</v>
      </c>
      <c r="D21" s="26" t="s">
        <v>164</v>
      </c>
      <c r="E21" s="26" t="s">
        <v>149</v>
      </c>
      <c r="F21" s="26" t="s">
        <v>198</v>
      </c>
      <c r="G21" s="26" t="s">
        <v>184</v>
      </c>
      <c r="H21" s="26" t="s">
        <v>185</v>
      </c>
      <c r="I21">
        <v>65966</v>
      </c>
      <c r="J21" s="27">
        <v>1548104.83</v>
      </c>
      <c r="K21" s="28">
        <v>0.85341709404045496</v>
      </c>
      <c r="L21" s="27">
        <v>1814007.29</v>
      </c>
      <c r="M21" s="29">
        <v>0.120114967333962</v>
      </c>
      <c r="N21" s="27">
        <v>4.97</v>
      </c>
      <c r="O21">
        <v>7923</v>
      </c>
      <c r="P21" s="27">
        <v>31672.97</v>
      </c>
      <c r="Q21" s="27">
        <v>307.8</v>
      </c>
      <c r="R21" s="30">
        <v>44732.853595219902</v>
      </c>
      <c r="S21" s="27">
        <f t="shared" si="0"/>
        <v>31980.77</v>
      </c>
    </row>
    <row r="22" spans="1:19" x14ac:dyDescent="0.25">
      <c r="A22" s="26" t="s">
        <v>44</v>
      </c>
      <c r="B22" s="26" t="s">
        <v>12</v>
      </c>
      <c r="C22" s="26" t="s">
        <v>199</v>
      </c>
      <c r="D22" s="26" t="s">
        <v>159</v>
      </c>
      <c r="E22" s="26" t="s">
        <v>149</v>
      </c>
      <c r="F22" s="26" t="s">
        <v>198</v>
      </c>
      <c r="G22" s="26" t="s">
        <v>184</v>
      </c>
      <c r="H22" s="26" t="s">
        <v>185</v>
      </c>
      <c r="I22">
        <v>95370</v>
      </c>
      <c r="J22" s="27">
        <v>1548104.83</v>
      </c>
      <c r="K22" s="28">
        <v>0.85341709404045496</v>
      </c>
      <c r="L22" s="27">
        <v>1814007.29</v>
      </c>
      <c r="M22" s="29">
        <v>0.120114967333962</v>
      </c>
      <c r="N22" s="27">
        <v>4.97</v>
      </c>
      <c r="O22">
        <v>11455</v>
      </c>
      <c r="P22" s="27">
        <v>45792.480000000003</v>
      </c>
      <c r="Q22" s="27">
        <v>515.70000000000005</v>
      </c>
      <c r="R22" s="30">
        <v>44732.853595219902</v>
      </c>
      <c r="S22" s="27">
        <f t="shared" si="0"/>
        <v>46308.18</v>
      </c>
    </row>
    <row r="23" spans="1:19" x14ac:dyDescent="0.25">
      <c r="A23" s="26" t="s">
        <v>44</v>
      </c>
      <c r="B23" s="26" t="s">
        <v>12</v>
      </c>
      <c r="C23" s="26" t="s">
        <v>200</v>
      </c>
      <c r="D23" s="26" t="s">
        <v>151</v>
      </c>
      <c r="E23" s="26" t="s">
        <v>150</v>
      </c>
      <c r="F23" s="26" t="s">
        <v>198</v>
      </c>
      <c r="G23" s="26" t="s">
        <v>184</v>
      </c>
      <c r="H23" s="26" t="s">
        <v>185</v>
      </c>
      <c r="I23">
        <v>1446</v>
      </c>
      <c r="J23" s="27">
        <v>1548104.83</v>
      </c>
      <c r="K23" s="28">
        <v>0.85341709404045496</v>
      </c>
      <c r="L23" s="27">
        <v>1814007.29</v>
      </c>
      <c r="M23" s="29">
        <v>0.120114967333962</v>
      </c>
      <c r="N23" s="27">
        <v>27.46</v>
      </c>
      <c r="O23">
        <v>173</v>
      </c>
      <c r="P23" s="27">
        <v>3810.97</v>
      </c>
      <c r="Q23" s="27">
        <v>0</v>
      </c>
      <c r="R23" s="30">
        <v>44732.853595219902</v>
      </c>
      <c r="S23" s="27">
        <f t="shared" si="0"/>
        <v>3810.97</v>
      </c>
    </row>
    <row r="24" spans="1:19" x14ac:dyDescent="0.25">
      <c r="A24" s="26" t="s">
        <v>44</v>
      </c>
      <c r="B24" s="26" t="s">
        <v>12</v>
      </c>
      <c r="C24" s="26" t="s">
        <v>201</v>
      </c>
      <c r="D24" s="26" t="s">
        <v>164</v>
      </c>
      <c r="E24" s="26" t="s">
        <v>150</v>
      </c>
      <c r="F24" s="26" t="s">
        <v>198</v>
      </c>
      <c r="G24" s="26" t="s">
        <v>184</v>
      </c>
      <c r="H24" s="26" t="s">
        <v>185</v>
      </c>
      <c r="I24">
        <v>3589</v>
      </c>
      <c r="J24" s="27">
        <v>1548104.83</v>
      </c>
      <c r="K24" s="28">
        <v>0.85341709404045496</v>
      </c>
      <c r="L24" s="27">
        <v>1814007.29</v>
      </c>
      <c r="M24" s="29">
        <v>0.120114967333962</v>
      </c>
      <c r="N24" s="27">
        <v>27.46</v>
      </c>
      <c r="O24">
        <v>431</v>
      </c>
      <c r="P24" s="27">
        <v>9494.39</v>
      </c>
      <c r="Q24" s="27">
        <v>22.03</v>
      </c>
      <c r="R24" s="30">
        <v>44732.853595219902</v>
      </c>
      <c r="S24" s="27">
        <f t="shared" si="0"/>
        <v>9516.42</v>
      </c>
    </row>
    <row r="25" spans="1:19" x14ac:dyDescent="0.25">
      <c r="A25" s="26" t="s">
        <v>45</v>
      </c>
      <c r="B25" s="26" t="s">
        <v>46</v>
      </c>
      <c r="C25" s="26" t="s">
        <v>202</v>
      </c>
      <c r="D25" s="26" t="s">
        <v>165</v>
      </c>
      <c r="E25" s="26" t="s">
        <v>150</v>
      </c>
      <c r="F25" s="26" t="s">
        <v>32</v>
      </c>
      <c r="G25" s="26" t="s">
        <v>184</v>
      </c>
      <c r="H25" s="26" t="s">
        <v>185</v>
      </c>
      <c r="I25">
        <v>5621</v>
      </c>
      <c r="J25" s="27">
        <v>29728.12</v>
      </c>
      <c r="K25" s="28">
        <v>0.73835074350139496</v>
      </c>
      <c r="L25" s="27">
        <v>40262.870000000003</v>
      </c>
      <c r="M25" s="29">
        <v>2.25149068661129E-3</v>
      </c>
      <c r="N25" s="27">
        <v>6.65</v>
      </c>
      <c r="O25">
        <v>12</v>
      </c>
      <c r="P25" s="27">
        <v>55.39</v>
      </c>
      <c r="Q25" s="27">
        <v>0</v>
      </c>
      <c r="R25" s="30">
        <v>44732.853595219902</v>
      </c>
      <c r="S25" s="27">
        <f t="shared" si="0"/>
        <v>55.39</v>
      </c>
    </row>
    <row r="26" spans="1:19" x14ac:dyDescent="0.25">
      <c r="A26" s="26" t="s">
        <v>45</v>
      </c>
      <c r="B26" s="26" t="s">
        <v>46</v>
      </c>
      <c r="C26" s="26" t="s">
        <v>203</v>
      </c>
      <c r="D26" s="26" t="s">
        <v>166</v>
      </c>
      <c r="E26" s="26" t="s">
        <v>150</v>
      </c>
      <c r="F26" s="26" t="s">
        <v>32</v>
      </c>
      <c r="G26" s="26" t="s">
        <v>184</v>
      </c>
      <c r="H26" s="26" t="s">
        <v>185</v>
      </c>
      <c r="I26">
        <v>5647</v>
      </c>
      <c r="J26" s="27">
        <v>29728.12</v>
      </c>
      <c r="K26" s="28">
        <v>0.73835074350139496</v>
      </c>
      <c r="L26" s="27">
        <v>40262.870000000003</v>
      </c>
      <c r="M26" s="29">
        <v>2.25149068661129E-3</v>
      </c>
      <c r="N26" s="27">
        <v>6.65</v>
      </c>
      <c r="O26">
        <v>12</v>
      </c>
      <c r="P26" s="27">
        <v>55.39</v>
      </c>
      <c r="Q26" s="27">
        <v>0</v>
      </c>
      <c r="R26" s="30">
        <v>44732.853595219902</v>
      </c>
      <c r="S26" s="27">
        <f t="shared" si="0"/>
        <v>55.39</v>
      </c>
    </row>
    <row r="27" spans="1:19" x14ac:dyDescent="0.25">
      <c r="A27" s="26" t="s">
        <v>45</v>
      </c>
      <c r="B27" s="26" t="s">
        <v>46</v>
      </c>
      <c r="C27" s="26" t="s">
        <v>204</v>
      </c>
      <c r="D27" s="26" t="s">
        <v>151</v>
      </c>
      <c r="E27" s="26" t="s">
        <v>149</v>
      </c>
      <c r="F27" s="26" t="s">
        <v>32</v>
      </c>
      <c r="G27" s="26" t="s">
        <v>184</v>
      </c>
      <c r="H27" s="26" t="s">
        <v>185</v>
      </c>
      <c r="I27">
        <v>98881</v>
      </c>
      <c r="J27" s="27">
        <v>29728.12</v>
      </c>
      <c r="K27" s="28">
        <v>0.73835074350139496</v>
      </c>
      <c r="L27" s="27">
        <v>40262.870000000003</v>
      </c>
      <c r="M27" s="29">
        <v>2.2515419843805299E-3</v>
      </c>
      <c r="N27" s="27">
        <v>3.92</v>
      </c>
      <c r="O27">
        <v>222</v>
      </c>
      <c r="P27" s="27">
        <v>605.6</v>
      </c>
      <c r="Q27" s="27">
        <v>5.46</v>
      </c>
      <c r="R27" s="30">
        <v>44732.853595219902</v>
      </c>
      <c r="S27" s="27">
        <f t="shared" si="0"/>
        <v>611.06000000000006</v>
      </c>
    </row>
    <row r="28" spans="1:19" x14ac:dyDescent="0.25">
      <c r="A28" s="26" t="s">
        <v>45</v>
      </c>
      <c r="B28" s="26" t="s">
        <v>46</v>
      </c>
      <c r="C28" s="26" t="s">
        <v>205</v>
      </c>
      <c r="D28" s="26" t="s">
        <v>164</v>
      </c>
      <c r="E28" s="26" t="s">
        <v>149</v>
      </c>
      <c r="F28" s="26" t="s">
        <v>32</v>
      </c>
      <c r="G28" s="26" t="s">
        <v>184</v>
      </c>
      <c r="H28" s="26" t="s">
        <v>185</v>
      </c>
      <c r="I28">
        <v>161565</v>
      </c>
      <c r="J28" s="27">
        <v>29728.12</v>
      </c>
      <c r="K28" s="28">
        <v>0.73835074350139496</v>
      </c>
      <c r="L28" s="27">
        <v>40262.870000000003</v>
      </c>
      <c r="M28" s="29">
        <v>2.25149068661129E-3</v>
      </c>
      <c r="N28" s="27">
        <v>3.92</v>
      </c>
      <c r="O28">
        <v>363</v>
      </c>
      <c r="P28" s="27">
        <v>990.23</v>
      </c>
      <c r="Q28" s="27">
        <v>10.91</v>
      </c>
      <c r="R28" s="30">
        <v>44732.853595219902</v>
      </c>
      <c r="S28" s="27">
        <f t="shared" si="0"/>
        <v>1001.14</v>
      </c>
    </row>
    <row r="29" spans="1:19" x14ac:dyDescent="0.25">
      <c r="A29" s="26" t="s">
        <v>45</v>
      </c>
      <c r="B29" s="26" t="s">
        <v>46</v>
      </c>
      <c r="C29" s="26" t="s">
        <v>206</v>
      </c>
      <c r="D29" s="26" t="s">
        <v>154</v>
      </c>
      <c r="E29" s="26" t="s">
        <v>152</v>
      </c>
      <c r="F29" s="26" t="s">
        <v>32</v>
      </c>
      <c r="G29" s="26" t="s">
        <v>184</v>
      </c>
      <c r="H29" s="26" t="s">
        <v>185</v>
      </c>
      <c r="I29">
        <v>0</v>
      </c>
      <c r="J29" s="27">
        <v>29728.12</v>
      </c>
      <c r="K29" s="28">
        <v>0.73835074350139496</v>
      </c>
      <c r="L29" s="27">
        <v>40262.870000000003</v>
      </c>
      <c r="M29" s="29">
        <v>2.25149068661129E-3</v>
      </c>
      <c r="N29" s="27">
        <v>30.45</v>
      </c>
      <c r="O29">
        <v>0</v>
      </c>
      <c r="P29" s="27">
        <v>0</v>
      </c>
      <c r="Q29" s="27">
        <v>0</v>
      </c>
      <c r="R29" s="30">
        <v>44732.853595219902</v>
      </c>
      <c r="S29" s="27">
        <f t="shared" si="0"/>
        <v>0</v>
      </c>
    </row>
    <row r="30" spans="1:19" x14ac:dyDescent="0.25">
      <c r="A30" s="26" t="s">
        <v>11</v>
      </c>
      <c r="B30" s="26" t="s">
        <v>12</v>
      </c>
      <c r="C30" s="26" t="s">
        <v>194</v>
      </c>
      <c r="D30" s="26" t="s">
        <v>161</v>
      </c>
      <c r="E30" s="26" t="s">
        <v>149</v>
      </c>
      <c r="F30" s="26" t="s">
        <v>13</v>
      </c>
      <c r="G30" s="26" t="s">
        <v>184</v>
      </c>
      <c r="H30" s="26" t="s">
        <v>185</v>
      </c>
      <c r="I30">
        <v>5786</v>
      </c>
      <c r="J30" s="27">
        <v>4424884.4400000004</v>
      </c>
      <c r="K30" s="28">
        <v>0.75540122782485897</v>
      </c>
      <c r="L30" s="27">
        <v>5857661.1699999999</v>
      </c>
      <c r="M30" s="29">
        <v>0.38786656700148497</v>
      </c>
      <c r="N30" s="27">
        <v>4.97</v>
      </c>
      <c r="O30">
        <v>2244</v>
      </c>
      <c r="P30" s="27">
        <v>7940.33</v>
      </c>
      <c r="Q30" s="27">
        <v>120.31</v>
      </c>
      <c r="R30" s="30">
        <v>44732.853595219902</v>
      </c>
      <c r="S30" s="27">
        <f t="shared" si="0"/>
        <v>8060.64</v>
      </c>
    </row>
    <row r="31" spans="1:19" x14ac:dyDescent="0.25">
      <c r="A31" s="26" t="s">
        <v>11</v>
      </c>
      <c r="B31" s="26" t="s">
        <v>12</v>
      </c>
      <c r="C31" s="26" t="s">
        <v>195</v>
      </c>
      <c r="D31" s="26" t="s">
        <v>161</v>
      </c>
      <c r="E31" s="26" t="s">
        <v>152</v>
      </c>
      <c r="F31" s="26" t="s">
        <v>13</v>
      </c>
      <c r="G31" s="26" t="s">
        <v>184</v>
      </c>
      <c r="H31" s="26" t="s">
        <v>185</v>
      </c>
      <c r="I31">
        <v>3351</v>
      </c>
      <c r="J31" s="27">
        <v>4424884.4400000004</v>
      </c>
      <c r="K31" s="28">
        <v>0.75540122782485897</v>
      </c>
      <c r="L31" s="27">
        <v>5857661.1699999999</v>
      </c>
      <c r="M31" s="29">
        <v>0.38786656700148497</v>
      </c>
      <c r="N31" s="27">
        <v>57.63</v>
      </c>
      <c r="O31">
        <v>1299</v>
      </c>
      <c r="P31" s="27">
        <v>53157.35</v>
      </c>
      <c r="Q31" s="27">
        <v>327.38</v>
      </c>
      <c r="R31" s="30">
        <v>44732.853595219902</v>
      </c>
      <c r="S31" s="27">
        <f t="shared" si="0"/>
        <v>53484.729999999996</v>
      </c>
    </row>
    <row r="32" spans="1:19" x14ac:dyDescent="0.25">
      <c r="A32" s="26" t="s">
        <v>11</v>
      </c>
      <c r="B32" s="26" t="s">
        <v>12</v>
      </c>
      <c r="C32" s="26" t="s">
        <v>196</v>
      </c>
      <c r="D32" s="26" t="s">
        <v>151</v>
      </c>
      <c r="E32" s="26" t="s">
        <v>152</v>
      </c>
      <c r="F32" s="26" t="s">
        <v>13</v>
      </c>
      <c r="G32" s="26" t="s">
        <v>184</v>
      </c>
      <c r="H32" s="26" t="s">
        <v>185</v>
      </c>
      <c r="I32">
        <v>4456</v>
      </c>
      <c r="J32" s="27">
        <v>4424884.4400000004</v>
      </c>
      <c r="K32" s="28">
        <v>0.75540122782485897</v>
      </c>
      <c r="L32" s="27">
        <v>5857661.1699999999</v>
      </c>
      <c r="M32" s="29">
        <v>0.38786656700148497</v>
      </c>
      <c r="N32" s="27">
        <v>57.63</v>
      </c>
      <c r="O32">
        <v>1728</v>
      </c>
      <c r="P32" s="27">
        <v>70712.78</v>
      </c>
      <c r="Q32" s="27">
        <v>122.76</v>
      </c>
      <c r="R32" s="30">
        <v>44732.853595219902</v>
      </c>
      <c r="S32" s="27">
        <f t="shared" si="0"/>
        <v>70835.539999999994</v>
      </c>
    </row>
    <row r="33" spans="1:19" x14ac:dyDescent="0.25">
      <c r="A33" s="26" t="s">
        <v>11</v>
      </c>
      <c r="B33" s="26" t="s">
        <v>12</v>
      </c>
      <c r="C33" s="26" t="s">
        <v>197</v>
      </c>
      <c r="D33" s="26" t="s">
        <v>164</v>
      </c>
      <c r="E33" s="26" t="s">
        <v>149</v>
      </c>
      <c r="F33" s="26" t="s">
        <v>198</v>
      </c>
      <c r="G33" s="26" t="s">
        <v>184</v>
      </c>
      <c r="H33" s="26" t="s">
        <v>185</v>
      </c>
      <c r="I33">
        <v>65966</v>
      </c>
      <c r="J33" s="27">
        <v>4424884.4400000004</v>
      </c>
      <c r="K33" s="28">
        <v>0.75540122782485897</v>
      </c>
      <c r="L33" s="27">
        <v>5857661.1699999999</v>
      </c>
      <c r="M33" s="29">
        <v>0.38786656700148497</v>
      </c>
      <c r="N33" s="27">
        <v>4.97</v>
      </c>
      <c r="O33">
        <v>25586</v>
      </c>
      <c r="P33" s="27">
        <v>90535.28</v>
      </c>
      <c r="Q33" s="27">
        <v>881.06</v>
      </c>
      <c r="R33" s="30">
        <v>44732.853595219902</v>
      </c>
      <c r="S33" s="27">
        <f t="shared" si="0"/>
        <v>91416.34</v>
      </c>
    </row>
    <row r="34" spans="1:19" x14ac:dyDescent="0.25">
      <c r="A34" s="26" t="s">
        <v>11</v>
      </c>
      <c r="B34" s="26" t="s">
        <v>12</v>
      </c>
      <c r="C34" s="26" t="s">
        <v>199</v>
      </c>
      <c r="D34" s="26" t="s">
        <v>159</v>
      </c>
      <c r="E34" s="26" t="s">
        <v>149</v>
      </c>
      <c r="F34" s="26" t="s">
        <v>198</v>
      </c>
      <c r="G34" s="26" t="s">
        <v>184</v>
      </c>
      <c r="H34" s="26" t="s">
        <v>185</v>
      </c>
      <c r="I34">
        <v>95370</v>
      </c>
      <c r="J34" s="27">
        <v>4424884.4400000004</v>
      </c>
      <c r="K34" s="28">
        <v>0.75540122782485897</v>
      </c>
      <c r="L34" s="27">
        <v>5857661.1699999999</v>
      </c>
      <c r="M34" s="29">
        <v>0.38786656700148497</v>
      </c>
      <c r="N34" s="27">
        <v>4.97</v>
      </c>
      <c r="O34">
        <v>36990</v>
      </c>
      <c r="P34" s="27">
        <v>130887.98</v>
      </c>
      <c r="Q34" s="27">
        <v>1468.47</v>
      </c>
      <c r="R34" s="30">
        <v>44732.853595219902</v>
      </c>
      <c r="S34" s="27">
        <f t="shared" si="0"/>
        <v>132356.44999999998</v>
      </c>
    </row>
    <row r="35" spans="1:19" x14ac:dyDescent="0.25">
      <c r="A35" s="26" t="s">
        <v>11</v>
      </c>
      <c r="B35" s="26" t="s">
        <v>12</v>
      </c>
      <c r="C35" s="26" t="s">
        <v>200</v>
      </c>
      <c r="D35" s="26" t="s">
        <v>151</v>
      </c>
      <c r="E35" s="26" t="s">
        <v>150</v>
      </c>
      <c r="F35" s="26" t="s">
        <v>198</v>
      </c>
      <c r="G35" s="26" t="s">
        <v>184</v>
      </c>
      <c r="H35" s="26" t="s">
        <v>185</v>
      </c>
      <c r="I35">
        <v>1446</v>
      </c>
      <c r="J35" s="27">
        <v>4424884.4400000004</v>
      </c>
      <c r="K35" s="28">
        <v>0.75540122782485897</v>
      </c>
      <c r="L35" s="27">
        <v>5857661.1699999999</v>
      </c>
      <c r="M35" s="29">
        <v>0.38786656700148497</v>
      </c>
      <c r="N35" s="27">
        <v>27.46</v>
      </c>
      <c r="O35">
        <v>560</v>
      </c>
      <c r="P35" s="27">
        <v>10919.28</v>
      </c>
      <c r="Q35" s="27">
        <v>19.5</v>
      </c>
      <c r="R35" s="30">
        <v>44732.853595219902</v>
      </c>
      <c r="S35" s="27">
        <f t="shared" si="0"/>
        <v>10938.78</v>
      </c>
    </row>
    <row r="36" spans="1:19" x14ac:dyDescent="0.25">
      <c r="A36" s="26" t="s">
        <v>11</v>
      </c>
      <c r="B36" s="26" t="s">
        <v>12</v>
      </c>
      <c r="C36" s="26" t="s">
        <v>201</v>
      </c>
      <c r="D36" s="26" t="s">
        <v>164</v>
      </c>
      <c r="E36" s="26" t="s">
        <v>150</v>
      </c>
      <c r="F36" s="26" t="s">
        <v>198</v>
      </c>
      <c r="G36" s="26" t="s">
        <v>184</v>
      </c>
      <c r="H36" s="26" t="s">
        <v>185</v>
      </c>
      <c r="I36">
        <v>3589</v>
      </c>
      <c r="J36" s="27">
        <v>4424884.4400000004</v>
      </c>
      <c r="K36" s="28">
        <v>0.75540122782485897</v>
      </c>
      <c r="L36" s="27">
        <v>5857661.1699999999</v>
      </c>
      <c r="M36" s="29">
        <v>0.38786656700148497</v>
      </c>
      <c r="N36" s="27">
        <v>27.46</v>
      </c>
      <c r="O36">
        <v>1392</v>
      </c>
      <c r="P36" s="27">
        <v>27142.22</v>
      </c>
      <c r="Q36" s="27">
        <v>39</v>
      </c>
      <c r="R36" s="30">
        <v>44732.853595219902</v>
      </c>
      <c r="S36" s="27">
        <f t="shared" si="0"/>
        <v>27181.22</v>
      </c>
    </row>
    <row r="37" spans="1:19" x14ac:dyDescent="0.25">
      <c r="A37" s="26" t="s">
        <v>14</v>
      </c>
      <c r="B37" s="26" t="s">
        <v>15</v>
      </c>
      <c r="C37" s="26" t="s">
        <v>207</v>
      </c>
      <c r="D37" s="26" t="s">
        <v>160</v>
      </c>
      <c r="E37" s="26" t="s">
        <v>149</v>
      </c>
      <c r="F37" s="26" t="s">
        <v>16</v>
      </c>
      <c r="G37" s="26" t="s">
        <v>184</v>
      </c>
      <c r="H37" s="26" t="s">
        <v>185</v>
      </c>
      <c r="I37">
        <v>51548</v>
      </c>
      <c r="J37" s="27">
        <v>1893088.01</v>
      </c>
      <c r="K37" s="28">
        <v>0.82702938847514895</v>
      </c>
      <c r="L37" s="27">
        <v>2289021.4500000002</v>
      </c>
      <c r="M37" s="29">
        <v>6.3379162448229706E-2</v>
      </c>
      <c r="N37" s="27">
        <v>26.16</v>
      </c>
      <c r="O37">
        <v>3267</v>
      </c>
      <c r="P37" s="27">
        <v>66617.63</v>
      </c>
      <c r="Q37" s="27">
        <v>876.82</v>
      </c>
      <c r="R37" s="30">
        <v>44732.853595219902</v>
      </c>
      <c r="S37" s="27">
        <f t="shared" si="0"/>
        <v>67494.450000000012</v>
      </c>
    </row>
    <row r="38" spans="1:19" x14ac:dyDescent="0.25">
      <c r="A38" s="26" t="s">
        <v>14</v>
      </c>
      <c r="B38" s="26" t="s">
        <v>15</v>
      </c>
      <c r="C38" s="26" t="s">
        <v>208</v>
      </c>
      <c r="D38" s="26" t="s">
        <v>164</v>
      </c>
      <c r="E38" s="26" t="s">
        <v>149</v>
      </c>
      <c r="F38" s="26" t="s">
        <v>16</v>
      </c>
      <c r="G38" s="26" t="s">
        <v>184</v>
      </c>
      <c r="H38" s="26" t="s">
        <v>185</v>
      </c>
      <c r="I38">
        <v>49257</v>
      </c>
      <c r="J38" s="27">
        <v>1893088.01</v>
      </c>
      <c r="K38" s="28">
        <v>0.82702938847514895</v>
      </c>
      <c r="L38" s="27">
        <v>2289021.4500000002</v>
      </c>
      <c r="M38" s="29">
        <v>6.8032107547685794E-2</v>
      </c>
      <c r="N38" s="27">
        <v>24.2</v>
      </c>
      <c r="O38">
        <v>3351</v>
      </c>
      <c r="P38" s="27">
        <v>63210.92</v>
      </c>
      <c r="Q38" s="27">
        <v>754.54</v>
      </c>
      <c r="R38" s="30">
        <v>44732.853595219902</v>
      </c>
      <c r="S38" s="27">
        <f t="shared" si="0"/>
        <v>63965.46</v>
      </c>
    </row>
    <row r="39" spans="1:19" x14ac:dyDescent="0.25">
      <c r="A39" s="26" t="s">
        <v>14</v>
      </c>
      <c r="B39" s="26" t="s">
        <v>15</v>
      </c>
      <c r="C39" s="26" t="s">
        <v>209</v>
      </c>
      <c r="D39" s="26" t="s">
        <v>151</v>
      </c>
      <c r="E39" s="26" t="s">
        <v>149</v>
      </c>
      <c r="F39" s="26" t="s">
        <v>210</v>
      </c>
      <c r="G39" s="26" t="s">
        <v>184</v>
      </c>
      <c r="H39" s="26" t="s">
        <v>185</v>
      </c>
      <c r="I39">
        <v>13801</v>
      </c>
      <c r="J39" s="27">
        <v>1893088.01</v>
      </c>
      <c r="K39" s="28">
        <v>0.82702938847514895</v>
      </c>
      <c r="L39" s="27">
        <v>2289021.4500000002</v>
      </c>
      <c r="M39" s="29">
        <v>6.3379162448229706E-2</v>
      </c>
      <c r="N39" s="27">
        <v>26.16</v>
      </c>
      <c r="O39">
        <v>874</v>
      </c>
      <c r="P39" s="27">
        <v>17821.8</v>
      </c>
      <c r="Q39" s="27">
        <v>224.3</v>
      </c>
      <c r="R39" s="30">
        <v>44732.853595219902</v>
      </c>
      <c r="S39" s="27">
        <f t="shared" si="0"/>
        <v>18046.099999999999</v>
      </c>
    </row>
    <row r="40" spans="1:19" x14ac:dyDescent="0.25">
      <c r="A40" s="26" t="s">
        <v>14</v>
      </c>
      <c r="B40" s="26" t="s">
        <v>15</v>
      </c>
      <c r="C40" s="26" t="s">
        <v>211</v>
      </c>
      <c r="D40" s="26" t="s">
        <v>151</v>
      </c>
      <c r="E40" s="26" t="s">
        <v>152</v>
      </c>
      <c r="F40" s="26" t="s">
        <v>210</v>
      </c>
      <c r="G40" s="26" t="s">
        <v>184</v>
      </c>
      <c r="H40" s="26" t="s">
        <v>185</v>
      </c>
      <c r="I40">
        <v>2506</v>
      </c>
      <c r="J40" s="27">
        <v>1893088.01</v>
      </c>
      <c r="K40" s="28">
        <v>0.82702938847514895</v>
      </c>
      <c r="L40" s="27">
        <v>2289021.4500000002</v>
      </c>
      <c r="M40" s="29">
        <v>6.3379162448229706E-2</v>
      </c>
      <c r="N40" s="27">
        <v>107.29</v>
      </c>
      <c r="O40">
        <v>158</v>
      </c>
      <c r="P40" s="27">
        <v>13178.47</v>
      </c>
      <c r="Q40" s="27">
        <v>0</v>
      </c>
      <c r="R40" s="30">
        <v>44732.853595219902</v>
      </c>
      <c r="S40" s="27">
        <f t="shared" si="0"/>
        <v>13178.47</v>
      </c>
    </row>
    <row r="41" spans="1:19" x14ac:dyDescent="0.25">
      <c r="A41" s="26" t="s">
        <v>14</v>
      </c>
      <c r="B41" s="26" t="s">
        <v>15</v>
      </c>
      <c r="C41" s="26" t="s">
        <v>212</v>
      </c>
      <c r="D41" s="26" t="s">
        <v>164</v>
      </c>
      <c r="E41" s="26" t="s">
        <v>152</v>
      </c>
      <c r="F41" s="26" t="s">
        <v>210</v>
      </c>
      <c r="G41" s="26" t="s">
        <v>184</v>
      </c>
      <c r="H41" s="26" t="s">
        <v>185</v>
      </c>
      <c r="I41">
        <v>3584</v>
      </c>
      <c r="J41" s="27">
        <v>1893088.01</v>
      </c>
      <c r="K41" s="28">
        <v>0.82702938847514895</v>
      </c>
      <c r="L41" s="27">
        <v>2289021.4500000002</v>
      </c>
      <c r="M41" s="29">
        <v>6.8032107547685794E-2</v>
      </c>
      <c r="N41" s="27">
        <v>67.69</v>
      </c>
      <c r="O41">
        <v>243</v>
      </c>
      <c r="P41" s="27">
        <v>12787.32</v>
      </c>
      <c r="Q41" s="27">
        <v>0</v>
      </c>
      <c r="R41" s="30">
        <v>44732.853595219902</v>
      </c>
      <c r="S41" s="27">
        <f t="shared" si="0"/>
        <v>12787.32</v>
      </c>
    </row>
    <row r="42" spans="1:19" x14ac:dyDescent="0.25">
      <c r="A42" s="26" t="s">
        <v>14</v>
      </c>
      <c r="B42" s="26" t="s">
        <v>15</v>
      </c>
      <c r="C42" s="26" t="s">
        <v>213</v>
      </c>
      <c r="D42" s="26" t="s">
        <v>151</v>
      </c>
      <c r="E42" s="26" t="s">
        <v>150</v>
      </c>
      <c r="F42" s="26" t="s">
        <v>16</v>
      </c>
      <c r="G42" s="26" t="s">
        <v>184</v>
      </c>
      <c r="H42" s="26" t="s">
        <v>185</v>
      </c>
      <c r="I42">
        <v>1474</v>
      </c>
      <c r="J42" s="27">
        <v>1893088.01</v>
      </c>
      <c r="K42" s="28">
        <v>0.82702938847514895</v>
      </c>
      <c r="L42" s="27">
        <v>2289021.4500000002</v>
      </c>
      <c r="M42" s="29">
        <v>6.3379162448229706E-2</v>
      </c>
      <c r="N42" s="27">
        <v>58.75</v>
      </c>
      <c r="O42">
        <v>93</v>
      </c>
      <c r="P42" s="27">
        <v>4247.5600000000004</v>
      </c>
      <c r="Q42" s="27">
        <v>0</v>
      </c>
      <c r="R42" s="30">
        <v>44732.853595219902</v>
      </c>
      <c r="S42" s="27">
        <f t="shared" si="0"/>
        <v>4247.5600000000004</v>
      </c>
    </row>
    <row r="43" spans="1:19" x14ac:dyDescent="0.25">
      <c r="A43" s="26" t="s">
        <v>14</v>
      </c>
      <c r="B43" s="26" t="s">
        <v>15</v>
      </c>
      <c r="C43" s="26" t="s">
        <v>214</v>
      </c>
      <c r="D43" s="26" t="s">
        <v>164</v>
      </c>
      <c r="E43" s="26" t="s">
        <v>150</v>
      </c>
      <c r="F43" s="26" t="s">
        <v>16</v>
      </c>
      <c r="G43" s="26" t="s">
        <v>184</v>
      </c>
      <c r="H43" s="26" t="s">
        <v>185</v>
      </c>
      <c r="I43">
        <v>2077</v>
      </c>
      <c r="J43" s="27">
        <v>1893088.01</v>
      </c>
      <c r="K43" s="28">
        <v>0.82702938847514895</v>
      </c>
      <c r="L43" s="27">
        <v>2289021.4500000002</v>
      </c>
      <c r="M43" s="29">
        <v>6.36341315294459E-2</v>
      </c>
      <c r="N43" s="27">
        <v>58.69</v>
      </c>
      <c r="O43">
        <v>132</v>
      </c>
      <c r="P43" s="27">
        <v>6022.64</v>
      </c>
      <c r="Q43" s="27">
        <v>0</v>
      </c>
      <c r="R43" s="30">
        <v>44732.853595219902</v>
      </c>
      <c r="S43" s="27">
        <f t="shared" si="0"/>
        <v>6022.64</v>
      </c>
    </row>
    <row r="44" spans="1:19" x14ac:dyDescent="0.25">
      <c r="A44" s="26" t="s">
        <v>17</v>
      </c>
      <c r="B44" s="26" t="s">
        <v>15</v>
      </c>
      <c r="C44" s="26" t="s">
        <v>207</v>
      </c>
      <c r="D44" s="26" t="s">
        <v>160</v>
      </c>
      <c r="E44" s="26" t="s">
        <v>149</v>
      </c>
      <c r="F44" s="26" t="s">
        <v>16</v>
      </c>
      <c r="G44" s="26" t="s">
        <v>184</v>
      </c>
      <c r="H44" s="26" t="s">
        <v>185</v>
      </c>
      <c r="I44">
        <v>51548</v>
      </c>
      <c r="J44" s="27">
        <v>319066.25</v>
      </c>
      <c r="K44" s="28">
        <v>0.71511240532779496</v>
      </c>
      <c r="L44" s="27">
        <v>446176.36</v>
      </c>
      <c r="M44" s="29">
        <v>1.2353874622275701E-2</v>
      </c>
      <c r="N44" s="27">
        <v>26.16</v>
      </c>
      <c r="O44">
        <v>636</v>
      </c>
      <c r="P44" s="27">
        <v>11213.74</v>
      </c>
      <c r="Q44" s="27">
        <v>141.06</v>
      </c>
      <c r="R44" s="30">
        <v>44732.853595219902</v>
      </c>
      <c r="S44" s="27">
        <f t="shared" si="0"/>
        <v>11354.8</v>
      </c>
    </row>
    <row r="45" spans="1:19" x14ac:dyDescent="0.25">
      <c r="A45" s="26" t="s">
        <v>17</v>
      </c>
      <c r="B45" s="26" t="s">
        <v>15</v>
      </c>
      <c r="C45" s="26" t="s">
        <v>208</v>
      </c>
      <c r="D45" s="26" t="s">
        <v>164</v>
      </c>
      <c r="E45" s="26" t="s">
        <v>149</v>
      </c>
      <c r="F45" s="26" t="s">
        <v>16</v>
      </c>
      <c r="G45" s="26" t="s">
        <v>184</v>
      </c>
      <c r="H45" s="26" t="s">
        <v>185</v>
      </c>
      <c r="I45">
        <v>49257</v>
      </c>
      <c r="J45" s="27">
        <v>319066.25</v>
      </c>
      <c r="K45" s="28">
        <v>0.71511240532779496</v>
      </c>
      <c r="L45" s="27">
        <v>446176.36</v>
      </c>
      <c r="M45" s="29">
        <v>1.3260827288776599E-2</v>
      </c>
      <c r="N45" s="27">
        <v>24.2</v>
      </c>
      <c r="O45">
        <v>653</v>
      </c>
      <c r="P45" s="27">
        <v>10650.85</v>
      </c>
      <c r="Q45" s="27">
        <v>97.88</v>
      </c>
      <c r="R45" s="30">
        <v>44732.853595219902</v>
      </c>
      <c r="S45" s="27">
        <f t="shared" si="0"/>
        <v>10748.73</v>
      </c>
    </row>
    <row r="46" spans="1:19" x14ac:dyDescent="0.25">
      <c r="A46" s="26" t="s">
        <v>17</v>
      </c>
      <c r="B46" s="26" t="s">
        <v>15</v>
      </c>
      <c r="C46" s="26" t="s">
        <v>209</v>
      </c>
      <c r="D46" s="26" t="s">
        <v>151</v>
      </c>
      <c r="E46" s="26" t="s">
        <v>149</v>
      </c>
      <c r="F46" s="26" t="s">
        <v>210</v>
      </c>
      <c r="G46" s="26" t="s">
        <v>184</v>
      </c>
      <c r="H46" s="26" t="s">
        <v>185</v>
      </c>
      <c r="I46">
        <v>13801</v>
      </c>
      <c r="J46" s="27">
        <v>319066.25</v>
      </c>
      <c r="K46" s="28">
        <v>0.71511240532779496</v>
      </c>
      <c r="L46" s="27">
        <v>446176.36</v>
      </c>
      <c r="M46" s="29">
        <v>1.2353874622275701E-2</v>
      </c>
      <c r="N46" s="27">
        <v>26.16</v>
      </c>
      <c r="O46">
        <v>170</v>
      </c>
      <c r="P46" s="27">
        <v>2997.38</v>
      </c>
      <c r="Q46" s="27">
        <v>17.63</v>
      </c>
      <c r="R46" s="30">
        <v>44732.853595219902</v>
      </c>
      <c r="S46" s="27">
        <f t="shared" si="0"/>
        <v>3015.01</v>
      </c>
    </row>
    <row r="47" spans="1:19" x14ac:dyDescent="0.25">
      <c r="A47" s="26" t="s">
        <v>17</v>
      </c>
      <c r="B47" s="26" t="s">
        <v>15</v>
      </c>
      <c r="C47" s="26" t="s">
        <v>211</v>
      </c>
      <c r="D47" s="26" t="s">
        <v>151</v>
      </c>
      <c r="E47" s="26" t="s">
        <v>152</v>
      </c>
      <c r="F47" s="26" t="s">
        <v>210</v>
      </c>
      <c r="G47" s="26" t="s">
        <v>184</v>
      </c>
      <c r="H47" s="26" t="s">
        <v>185</v>
      </c>
      <c r="I47">
        <v>2506</v>
      </c>
      <c r="J47" s="27">
        <v>319066.25</v>
      </c>
      <c r="K47" s="28">
        <v>0.71511240532779496</v>
      </c>
      <c r="L47" s="27">
        <v>446176.36</v>
      </c>
      <c r="M47" s="29">
        <v>1.2353874622275701E-2</v>
      </c>
      <c r="N47" s="27">
        <v>107.29</v>
      </c>
      <c r="O47">
        <v>30</v>
      </c>
      <c r="P47" s="27">
        <v>2163.63</v>
      </c>
      <c r="Q47" s="27">
        <v>0</v>
      </c>
      <c r="R47" s="30">
        <v>44732.853595219902</v>
      </c>
      <c r="S47" s="27">
        <f t="shared" si="0"/>
        <v>2163.63</v>
      </c>
    </row>
    <row r="48" spans="1:19" x14ac:dyDescent="0.25">
      <c r="A48" s="26" t="s">
        <v>17</v>
      </c>
      <c r="B48" s="26" t="s">
        <v>15</v>
      </c>
      <c r="C48" s="26" t="s">
        <v>212</v>
      </c>
      <c r="D48" s="26" t="s">
        <v>164</v>
      </c>
      <c r="E48" s="26" t="s">
        <v>152</v>
      </c>
      <c r="F48" s="26" t="s">
        <v>210</v>
      </c>
      <c r="G48" s="26" t="s">
        <v>184</v>
      </c>
      <c r="H48" s="26" t="s">
        <v>185</v>
      </c>
      <c r="I48">
        <v>3584</v>
      </c>
      <c r="J48" s="27">
        <v>319066.25</v>
      </c>
      <c r="K48" s="28">
        <v>0.71511240532779496</v>
      </c>
      <c r="L48" s="27">
        <v>446176.36</v>
      </c>
      <c r="M48" s="29">
        <v>1.3260827288776599E-2</v>
      </c>
      <c r="N48" s="27">
        <v>67.69</v>
      </c>
      <c r="O48">
        <v>47</v>
      </c>
      <c r="P48" s="27">
        <v>2138.58</v>
      </c>
      <c r="Q48" s="27">
        <v>0</v>
      </c>
      <c r="R48" s="30">
        <v>44732.853595219902</v>
      </c>
      <c r="S48" s="27">
        <f t="shared" si="0"/>
        <v>2138.58</v>
      </c>
    </row>
    <row r="49" spans="1:19" x14ac:dyDescent="0.25">
      <c r="A49" s="26" t="s">
        <v>17</v>
      </c>
      <c r="B49" s="26" t="s">
        <v>15</v>
      </c>
      <c r="C49" s="26" t="s">
        <v>213</v>
      </c>
      <c r="D49" s="26" t="s">
        <v>151</v>
      </c>
      <c r="E49" s="26" t="s">
        <v>150</v>
      </c>
      <c r="F49" s="26" t="s">
        <v>16</v>
      </c>
      <c r="G49" s="26" t="s">
        <v>184</v>
      </c>
      <c r="H49" s="26" t="s">
        <v>185</v>
      </c>
      <c r="I49">
        <v>1474</v>
      </c>
      <c r="J49" s="27">
        <v>319066.25</v>
      </c>
      <c r="K49" s="28">
        <v>0.71511240532779496</v>
      </c>
      <c r="L49" s="27">
        <v>446176.36</v>
      </c>
      <c r="M49" s="29">
        <v>1.2353874622275701E-2</v>
      </c>
      <c r="N49" s="27">
        <v>58.75</v>
      </c>
      <c r="O49">
        <v>18</v>
      </c>
      <c r="P49" s="27">
        <v>710.86</v>
      </c>
      <c r="Q49" s="27">
        <v>0</v>
      </c>
      <c r="R49" s="30">
        <v>44732.853595219902</v>
      </c>
      <c r="S49" s="27">
        <f t="shared" si="0"/>
        <v>710.86</v>
      </c>
    </row>
    <row r="50" spans="1:19" x14ac:dyDescent="0.25">
      <c r="A50" s="26" t="s">
        <v>17</v>
      </c>
      <c r="B50" s="26" t="s">
        <v>15</v>
      </c>
      <c r="C50" s="26" t="s">
        <v>214</v>
      </c>
      <c r="D50" s="26" t="s">
        <v>164</v>
      </c>
      <c r="E50" s="26" t="s">
        <v>150</v>
      </c>
      <c r="F50" s="26" t="s">
        <v>16</v>
      </c>
      <c r="G50" s="26" t="s">
        <v>184</v>
      </c>
      <c r="H50" s="26" t="s">
        <v>185</v>
      </c>
      <c r="I50">
        <v>2077</v>
      </c>
      <c r="J50" s="27">
        <v>319066.25</v>
      </c>
      <c r="K50" s="28">
        <v>0.71511240532779496</v>
      </c>
      <c r="L50" s="27">
        <v>446176.36</v>
      </c>
      <c r="M50" s="29">
        <v>1.2403573228887599E-2</v>
      </c>
      <c r="N50" s="27">
        <v>58.69</v>
      </c>
      <c r="O50">
        <v>25</v>
      </c>
      <c r="P50" s="27">
        <v>986.29</v>
      </c>
      <c r="Q50" s="27">
        <v>0</v>
      </c>
      <c r="R50" s="30">
        <v>44732.853595219902</v>
      </c>
      <c r="S50" s="27">
        <f t="shared" si="0"/>
        <v>986.29</v>
      </c>
    </row>
    <row r="51" spans="1:19" x14ac:dyDescent="0.25">
      <c r="A51" s="26" t="s">
        <v>18</v>
      </c>
      <c r="B51" s="26" t="s">
        <v>19</v>
      </c>
      <c r="C51" s="26" t="s">
        <v>215</v>
      </c>
      <c r="D51" s="26" t="s">
        <v>151</v>
      </c>
      <c r="E51" s="26" t="s">
        <v>149</v>
      </c>
      <c r="F51" s="26" t="s">
        <v>20</v>
      </c>
      <c r="G51" s="26" t="s">
        <v>184</v>
      </c>
      <c r="H51" s="26" t="s">
        <v>185</v>
      </c>
      <c r="I51">
        <v>113116</v>
      </c>
      <c r="J51" s="27">
        <v>47249449.369999997</v>
      </c>
      <c r="K51" s="28">
        <v>0.60779022768621505</v>
      </c>
      <c r="L51" s="27">
        <v>77739731.930000007</v>
      </c>
      <c r="M51" s="29">
        <v>0.53362302731854805</v>
      </c>
      <c r="N51" s="27">
        <v>10.74</v>
      </c>
      <c r="O51">
        <v>60361</v>
      </c>
      <c r="P51" s="27">
        <v>371360.56</v>
      </c>
      <c r="Q51" s="27">
        <v>3919.05</v>
      </c>
      <c r="R51" s="30">
        <v>44732.853595219902</v>
      </c>
      <c r="S51" s="27">
        <f t="shared" si="0"/>
        <v>375279.61</v>
      </c>
    </row>
    <row r="52" spans="1:19" x14ac:dyDescent="0.25">
      <c r="A52" s="26" t="s">
        <v>18</v>
      </c>
      <c r="B52" s="26" t="s">
        <v>19</v>
      </c>
      <c r="C52" s="26" t="s">
        <v>216</v>
      </c>
      <c r="D52" s="26" t="s">
        <v>165</v>
      </c>
      <c r="E52" s="26" t="s">
        <v>149</v>
      </c>
      <c r="F52" s="26" t="s">
        <v>20</v>
      </c>
      <c r="G52" s="26" t="s">
        <v>184</v>
      </c>
      <c r="H52" s="26" t="s">
        <v>185</v>
      </c>
      <c r="I52">
        <v>483948</v>
      </c>
      <c r="J52" s="27">
        <v>47249449.369999997</v>
      </c>
      <c r="K52" s="28">
        <v>0.60779022768621505</v>
      </c>
      <c r="L52" s="27">
        <v>77739731.930000007</v>
      </c>
      <c r="M52" s="29">
        <v>0.50631088322580997</v>
      </c>
      <c r="N52" s="27">
        <v>10.86</v>
      </c>
      <c r="O52">
        <v>245028</v>
      </c>
      <c r="P52" s="27">
        <v>1524335.67</v>
      </c>
      <c r="Q52" s="27">
        <v>11390.77</v>
      </c>
      <c r="R52" s="30">
        <v>44732.853595219902</v>
      </c>
      <c r="S52" s="27">
        <f t="shared" si="0"/>
        <v>1535726.44</v>
      </c>
    </row>
    <row r="53" spans="1:19" x14ac:dyDescent="0.25">
      <c r="A53" s="26" t="s">
        <v>18</v>
      </c>
      <c r="B53" s="26" t="s">
        <v>19</v>
      </c>
      <c r="C53" s="26" t="s">
        <v>217</v>
      </c>
      <c r="D53" s="26" t="s">
        <v>156</v>
      </c>
      <c r="E53" s="26" t="s">
        <v>149</v>
      </c>
      <c r="F53" s="26" t="s">
        <v>20</v>
      </c>
      <c r="G53" s="26" t="s">
        <v>184</v>
      </c>
      <c r="H53" s="26" t="s">
        <v>185</v>
      </c>
      <c r="I53">
        <v>351182</v>
      </c>
      <c r="J53" s="27">
        <v>47249449.369999997</v>
      </c>
      <c r="K53" s="28">
        <v>0.60779022768621505</v>
      </c>
      <c r="L53" s="27">
        <v>77739731.930000007</v>
      </c>
      <c r="M53" s="29">
        <v>0.55100475595568899</v>
      </c>
      <c r="N53" s="27">
        <v>10.15</v>
      </c>
      <c r="O53">
        <v>193502</v>
      </c>
      <c r="P53" s="27">
        <v>1125088.21</v>
      </c>
      <c r="Q53" s="27">
        <v>10349.56</v>
      </c>
      <c r="R53" s="30">
        <v>44732.853595219902</v>
      </c>
      <c r="S53" s="27">
        <f t="shared" si="0"/>
        <v>1135437.77</v>
      </c>
    </row>
    <row r="54" spans="1:19" x14ac:dyDescent="0.25">
      <c r="A54" s="26" t="s">
        <v>18</v>
      </c>
      <c r="B54" s="26" t="s">
        <v>19</v>
      </c>
      <c r="C54" s="26" t="s">
        <v>218</v>
      </c>
      <c r="D54" s="26" t="s">
        <v>161</v>
      </c>
      <c r="E54" s="26" t="s">
        <v>149</v>
      </c>
      <c r="F54" s="26" t="s">
        <v>20</v>
      </c>
      <c r="G54" s="26" t="s">
        <v>184</v>
      </c>
      <c r="H54" s="26" t="s">
        <v>185</v>
      </c>
      <c r="I54">
        <v>17279</v>
      </c>
      <c r="J54" s="27">
        <v>47249449.369999997</v>
      </c>
      <c r="K54" s="28">
        <v>0.60779022768621505</v>
      </c>
      <c r="L54" s="27">
        <v>77739731.930000007</v>
      </c>
      <c r="M54" s="29">
        <v>0.50490047051960496</v>
      </c>
      <c r="N54" s="27">
        <v>10.9</v>
      </c>
      <c r="O54">
        <v>8724</v>
      </c>
      <c r="P54" s="27">
        <v>54472.49</v>
      </c>
      <c r="Q54" s="27">
        <v>867.91</v>
      </c>
      <c r="R54" s="30">
        <v>44732.853595219902</v>
      </c>
      <c r="S54" s="27">
        <f t="shared" si="0"/>
        <v>55340.4</v>
      </c>
    </row>
    <row r="55" spans="1:19" x14ac:dyDescent="0.25">
      <c r="A55" s="26" t="s">
        <v>18</v>
      </c>
      <c r="B55" s="26" t="s">
        <v>19</v>
      </c>
      <c r="C55" s="26" t="s">
        <v>219</v>
      </c>
      <c r="D55" s="26" t="s">
        <v>166</v>
      </c>
      <c r="E55" s="26" t="s">
        <v>149</v>
      </c>
      <c r="F55" s="26" t="s">
        <v>220</v>
      </c>
      <c r="G55" s="26" t="s">
        <v>184</v>
      </c>
      <c r="H55" s="26" t="s">
        <v>185</v>
      </c>
      <c r="I55">
        <v>135645</v>
      </c>
      <c r="J55" s="27">
        <v>47249449.369999997</v>
      </c>
      <c r="K55" s="28">
        <v>0.60779022768621505</v>
      </c>
      <c r="L55" s="27">
        <v>77739731.930000007</v>
      </c>
      <c r="M55" s="29">
        <v>0.50490047051960496</v>
      </c>
      <c r="N55" s="27">
        <v>10.9</v>
      </c>
      <c r="O55">
        <v>68487</v>
      </c>
      <c r="P55" s="27">
        <v>427631.52</v>
      </c>
      <c r="Q55" s="27">
        <v>5756.93</v>
      </c>
      <c r="R55" s="30">
        <v>44732.853595219902</v>
      </c>
      <c r="S55" s="27">
        <f t="shared" si="0"/>
        <v>433388.45</v>
      </c>
    </row>
    <row r="56" spans="1:19" x14ac:dyDescent="0.25">
      <c r="A56" s="26" t="s">
        <v>18</v>
      </c>
      <c r="B56" s="26" t="s">
        <v>19</v>
      </c>
      <c r="C56" s="26" t="s">
        <v>221</v>
      </c>
      <c r="D56" s="26" t="s">
        <v>151</v>
      </c>
      <c r="E56" s="26" t="s">
        <v>152</v>
      </c>
      <c r="F56" s="26" t="s">
        <v>20</v>
      </c>
      <c r="G56" s="26" t="s">
        <v>184</v>
      </c>
      <c r="H56" s="26" t="s">
        <v>185</v>
      </c>
      <c r="I56">
        <v>17623</v>
      </c>
      <c r="J56" s="27">
        <v>47249449.369999997</v>
      </c>
      <c r="K56" s="28">
        <v>0.60779022768621505</v>
      </c>
      <c r="L56" s="27">
        <v>77739731.930000007</v>
      </c>
      <c r="M56" s="29">
        <v>0.53362302731854805</v>
      </c>
      <c r="N56" s="27">
        <v>48.11</v>
      </c>
      <c r="O56">
        <v>9404</v>
      </c>
      <c r="P56" s="27">
        <v>258481.55</v>
      </c>
      <c r="Q56" s="27">
        <v>-1181.9000000000001</v>
      </c>
      <c r="R56" s="30">
        <v>44732.853595219902</v>
      </c>
      <c r="S56" s="27">
        <f t="shared" si="0"/>
        <v>257299.65</v>
      </c>
    </row>
    <row r="57" spans="1:19" x14ac:dyDescent="0.25">
      <c r="A57" s="26" t="s">
        <v>18</v>
      </c>
      <c r="B57" s="26" t="s">
        <v>19</v>
      </c>
      <c r="C57" s="26" t="s">
        <v>222</v>
      </c>
      <c r="D57" s="26" t="s">
        <v>166</v>
      </c>
      <c r="E57" s="26" t="s">
        <v>152</v>
      </c>
      <c r="F57" s="26" t="s">
        <v>20</v>
      </c>
      <c r="G57" s="26" t="s">
        <v>184</v>
      </c>
      <c r="H57" s="26" t="s">
        <v>185</v>
      </c>
      <c r="I57">
        <v>30992</v>
      </c>
      <c r="J57" s="27">
        <v>47249449.369999997</v>
      </c>
      <c r="K57" s="28">
        <v>0.60779022768621505</v>
      </c>
      <c r="L57" s="27">
        <v>77739731.930000007</v>
      </c>
      <c r="M57" s="29">
        <v>0.50490047051960496</v>
      </c>
      <c r="N57" s="27">
        <v>65.03</v>
      </c>
      <c r="O57">
        <v>15647</v>
      </c>
      <c r="P57" s="27">
        <v>581334.91</v>
      </c>
      <c r="Q57" s="27">
        <v>-2637.89</v>
      </c>
      <c r="R57" s="30">
        <v>44732.853595219902</v>
      </c>
      <c r="S57" s="27">
        <f t="shared" si="0"/>
        <v>578697.02</v>
      </c>
    </row>
    <row r="58" spans="1:19" x14ac:dyDescent="0.25">
      <c r="A58" s="26" t="s">
        <v>18</v>
      </c>
      <c r="B58" s="26" t="s">
        <v>19</v>
      </c>
      <c r="C58" s="26" t="s">
        <v>223</v>
      </c>
      <c r="D58" s="26" t="s">
        <v>161</v>
      </c>
      <c r="E58" s="26" t="s">
        <v>152</v>
      </c>
      <c r="F58" s="26" t="s">
        <v>220</v>
      </c>
      <c r="G58" s="26" t="s">
        <v>184</v>
      </c>
      <c r="H58" s="26" t="s">
        <v>185</v>
      </c>
      <c r="I58">
        <v>5515</v>
      </c>
      <c r="J58" s="27">
        <v>47249449.369999997</v>
      </c>
      <c r="K58" s="28">
        <v>0.60779022768621505</v>
      </c>
      <c r="L58" s="27">
        <v>77739731.930000007</v>
      </c>
      <c r="M58" s="29">
        <v>0.51867040119121</v>
      </c>
      <c r="N58" s="27">
        <v>61.83</v>
      </c>
      <c r="O58">
        <v>2860</v>
      </c>
      <c r="P58" s="27">
        <v>101029.18</v>
      </c>
      <c r="Q58" s="27">
        <v>282.58999999999997</v>
      </c>
      <c r="R58" s="30">
        <v>44732.853595219902</v>
      </c>
      <c r="S58" s="27">
        <f t="shared" si="0"/>
        <v>101311.76999999999</v>
      </c>
    </row>
    <row r="59" spans="1:19" x14ac:dyDescent="0.25">
      <c r="A59" s="26" t="s">
        <v>18</v>
      </c>
      <c r="B59" s="26" t="s">
        <v>19</v>
      </c>
      <c r="C59" s="26" t="s">
        <v>224</v>
      </c>
      <c r="D59" s="26" t="s">
        <v>151</v>
      </c>
      <c r="E59" s="26" t="s">
        <v>150</v>
      </c>
      <c r="F59" s="26" t="s">
        <v>20</v>
      </c>
      <c r="G59" s="26" t="s">
        <v>184</v>
      </c>
      <c r="H59" s="26" t="s">
        <v>185</v>
      </c>
      <c r="I59">
        <v>7043</v>
      </c>
      <c r="J59" s="27">
        <v>47249449.369999997</v>
      </c>
      <c r="K59" s="28">
        <v>0.60779022768621505</v>
      </c>
      <c r="L59" s="27">
        <v>77739731.930000007</v>
      </c>
      <c r="M59" s="29">
        <v>0.53362302731854805</v>
      </c>
      <c r="N59" s="27">
        <v>22.74</v>
      </c>
      <c r="O59">
        <v>3758</v>
      </c>
      <c r="P59" s="27">
        <v>48823.49</v>
      </c>
      <c r="Q59" s="27">
        <v>116.93</v>
      </c>
      <c r="R59" s="30">
        <v>44732.853595219902</v>
      </c>
      <c r="S59" s="27">
        <f t="shared" si="0"/>
        <v>48940.42</v>
      </c>
    </row>
    <row r="60" spans="1:19" x14ac:dyDescent="0.25">
      <c r="A60" s="26" t="s">
        <v>18</v>
      </c>
      <c r="B60" s="26" t="s">
        <v>19</v>
      </c>
      <c r="C60" s="26" t="s">
        <v>225</v>
      </c>
      <c r="D60" s="26" t="s">
        <v>165</v>
      </c>
      <c r="E60" s="26" t="s">
        <v>150</v>
      </c>
      <c r="F60" s="26" t="s">
        <v>20</v>
      </c>
      <c r="G60" s="26" t="s">
        <v>184</v>
      </c>
      <c r="H60" s="26" t="s">
        <v>185</v>
      </c>
      <c r="I60">
        <v>21968</v>
      </c>
      <c r="J60" s="27">
        <v>47249449.369999997</v>
      </c>
      <c r="K60" s="28">
        <v>0.60779022768621505</v>
      </c>
      <c r="L60" s="27">
        <v>77739731.930000007</v>
      </c>
      <c r="M60" s="29">
        <v>0.50631088322580997</v>
      </c>
      <c r="N60" s="27">
        <v>23.79</v>
      </c>
      <c r="O60">
        <v>11122</v>
      </c>
      <c r="P60" s="27">
        <v>151167.66</v>
      </c>
      <c r="Q60" s="27">
        <v>231.05</v>
      </c>
      <c r="R60" s="30">
        <v>44732.853595219902</v>
      </c>
      <c r="S60" s="27">
        <f t="shared" si="0"/>
        <v>151398.71</v>
      </c>
    </row>
    <row r="61" spans="1:19" x14ac:dyDescent="0.25">
      <c r="A61" s="26" t="s">
        <v>18</v>
      </c>
      <c r="B61" s="26" t="s">
        <v>19</v>
      </c>
      <c r="C61" s="26" t="s">
        <v>226</v>
      </c>
      <c r="D61" s="26" t="s">
        <v>166</v>
      </c>
      <c r="E61" s="26" t="s">
        <v>150</v>
      </c>
      <c r="F61" s="26" t="s">
        <v>20</v>
      </c>
      <c r="G61" s="26" t="s">
        <v>184</v>
      </c>
      <c r="H61" s="26" t="s">
        <v>185</v>
      </c>
      <c r="I61">
        <v>10158</v>
      </c>
      <c r="J61" s="27">
        <v>47249449.369999997</v>
      </c>
      <c r="K61" s="28">
        <v>0.60779022768621505</v>
      </c>
      <c r="L61" s="27">
        <v>77739731.930000007</v>
      </c>
      <c r="M61" s="29">
        <v>0.50490047051960496</v>
      </c>
      <c r="N61" s="27">
        <v>23.86</v>
      </c>
      <c r="O61">
        <v>5128</v>
      </c>
      <c r="P61" s="27">
        <v>69903.679999999993</v>
      </c>
      <c r="Q61" s="27">
        <v>449.83</v>
      </c>
      <c r="R61" s="30">
        <v>44732.853595219902</v>
      </c>
      <c r="S61" s="27">
        <f t="shared" si="0"/>
        <v>70353.509999999995</v>
      </c>
    </row>
    <row r="62" spans="1:19" x14ac:dyDescent="0.25">
      <c r="A62" s="26" t="s">
        <v>21</v>
      </c>
      <c r="B62" s="26" t="s">
        <v>15</v>
      </c>
      <c r="C62" s="26" t="s">
        <v>207</v>
      </c>
      <c r="D62" s="26" t="s">
        <v>160</v>
      </c>
      <c r="E62" s="26" t="s">
        <v>149</v>
      </c>
      <c r="F62" s="26" t="s">
        <v>16</v>
      </c>
      <c r="G62" s="26" t="s">
        <v>184</v>
      </c>
      <c r="H62" s="26" t="s">
        <v>185</v>
      </c>
      <c r="I62">
        <v>51548</v>
      </c>
      <c r="J62" s="27">
        <v>1428311</v>
      </c>
      <c r="K62" s="28">
        <v>0.58813915251180304</v>
      </c>
      <c r="L62" s="27">
        <v>2428525.62</v>
      </c>
      <c r="M62" s="29">
        <v>6.7241798795580399E-2</v>
      </c>
      <c r="N62" s="27">
        <v>26.16</v>
      </c>
      <c r="O62">
        <v>3466</v>
      </c>
      <c r="P62" s="27">
        <v>50260.61</v>
      </c>
      <c r="Q62" s="27">
        <v>696.06</v>
      </c>
      <c r="R62" s="30">
        <v>44732.853595219902</v>
      </c>
      <c r="S62" s="27">
        <f t="shared" si="0"/>
        <v>50956.67</v>
      </c>
    </row>
    <row r="63" spans="1:19" x14ac:dyDescent="0.25">
      <c r="A63" s="26" t="s">
        <v>21</v>
      </c>
      <c r="B63" s="26" t="s">
        <v>15</v>
      </c>
      <c r="C63" s="26" t="s">
        <v>208</v>
      </c>
      <c r="D63" s="26" t="s">
        <v>164</v>
      </c>
      <c r="E63" s="26" t="s">
        <v>149</v>
      </c>
      <c r="F63" s="26" t="s">
        <v>16</v>
      </c>
      <c r="G63" s="26" t="s">
        <v>184</v>
      </c>
      <c r="H63" s="26" t="s">
        <v>185</v>
      </c>
      <c r="I63">
        <v>49257</v>
      </c>
      <c r="J63" s="27">
        <v>1428311</v>
      </c>
      <c r="K63" s="28">
        <v>0.58813915251180304</v>
      </c>
      <c r="L63" s="27">
        <v>2428525.62</v>
      </c>
      <c r="M63" s="29">
        <v>7.2178317141654694E-2</v>
      </c>
      <c r="N63" s="27">
        <v>24.2</v>
      </c>
      <c r="O63">
        <v>3555</v>
      </c>
      <c r="P63" s="27">
        <v>47688.800000000003</v>
      </c>
      <c r="Q63" s="27">
        <v>576.80999999999995</v>
      </c>
      <c r="R63" s="30">
        <v>44732.853595219902</v>
      </c>
      <c r="S63" s="27">
        <f t="shared" si="0"/>
        <v>48265.61</v>
      </c>
    </row>
    <row r="64" spans="1:19" x14ac:dyDescent="0.25">
      <c r="A64" s="26" t="s">
        <v>21</v>
      </c>
      <c r="B64" s="26" t="s">
        <v>15</v>
      </c>
      <c r="C64" s="26" t="s">
        <v>209</v>
      </c>
      <c r="D64" s="26" t="s">
        <v>151</v>
      </c>
      <c r="E64" s="26" t="s">
        <v>149</v>
      </c>
      <c r="F64" s="26" t="s">
        <v>210</v>
      </c>
      <c r="G64" s="26" t="s">
        <v>184</v>
      </c>
      <c r="H64" s="26" t="s">
        <v>185</v>
      </c>
      <c r="I64">
        <v>13801</v>
      </c>
      <c r="J64" s="27">
        <v>1428311</v>
      </c>
      <c r="K64" s="28">
        <v>0.58813915251180304</v>
      </c>
      <c r="L64" s="27">
        <v>2428525.62</v>
      </c>
      <c r="M64" s="29">
        <v>6.7241798795580399E-2</v>
      </c>
      <c r="N64" s="27">
        <v>26.16</v>
      </c>
      <c r="O64">
        <v>928</v>
      </c>
      <c r="P64" s="27">
        <v>13456.97</v>
      </c>
      <c r="Q64" s="27">
        <v>145.03</v>
      </c>
      <c r="R64" s="30">
        <v>44732.853595219902</v>
      </c>
      <c r="S64" s="27">
        <f t="shared" si="0"/>
        <v>13602</v>
      </c>
    </row>
    <row r="65" spans="1:19" x14ac:dyDescent="0.25">
      <c r="A65" s="26" t="s">
        <v>21</v>
      </c>
      <c r="B65" s="26" t="s">
        <v>15</v>
      </c>
      <c r="C65" s="26" t="s">
        <v>211</v>
      </c>
      <c r="D65" s="26" t="s">
        <v>151</v>
      </c>
      <c r="E65" s="26" t="s">
        <v>152</v>
      </c>
      <c r="F65" s="26" t="s">
        <v>210</v>
      </c>
      <c r="G65" s="26" t="s">
        <v>184</v>
      </c>
      <c r="H65" s="26" t="s">
        <v>185</v>
      </c>
      <c r="I65">
        <v>2506</v>
      </c>
      <c r="J65" s="27">
        <v>1428311</v>
      </c>
      <c r="K65" s="28">
        <v>0.58813915251180304</v>
      </c>
      <c r="L65" s="27">
        <v>2428525.62</v>
      </c>
      <c r="M65" s="29">
        <v>6.7241798795580399E-2</v>
      </c>
      <c r="N65" s="27">
        <v>107.29</v>
      </c>
      <c r="O65">
        <v>168</v>
      </c>
      <c r="P65" s="27">
        <v>9964.98</v>
      </c>
      <c r="Q65" s="27">
        <v>0</v>
      </c>
      <c r="R65" s="30">
        <v>44732.853595219902</v>
      </c>
      <c r="S65" s="27">
        <f t="shared" si="0"/>
        <v>9964.98</v>
      </c>
    </row>
    <row r="66" spans="1:19" x14ac:dyDescent="0.25">
      <c r="A66" s="26" t="s">
        <v>21</v>
      </c>
      <c r="B66" s="26" t="s">
        <v>15</v>
      </c>
      <c r="C66" s="26" t="s">
        <v>212</v>
      </c>
      <c r="D66" s="26" t="s">
        <v>164</v>
      </c>
      <c r="E66" s="26" t="s">
        <v>152</v>
      </c>
      <c r="F66" s="26" t="s">
        <v>210</v>
      </c>
      <c r="G66" s="26" t="s">
        <v>184</v>
      </c>
      <c r="H66" s="26" t="s">
        <v>185</v>
      </c>
      <c r="I66">
        <v>3584</v>
      </c>
      <c r="J66" s="27">
        <v>1428311</v>
      </c>
      <c r="K66" s="28">
        <v>0.58813915251180304</v>
      </c>
      <c r="L66" s="27">
        <v>2428525.62</v>
      </c>
      <c r="M66" s="29">
        <v>7.2178317141654805E-2</v>
      </c>
      <c r="N66" s="27">
        <v>67.69</v>
      </c>
      <c r="O66">
        <v>258</v>
      </c>
      <c r="P66" s="27">
        <v>9655</v>
      </c>
      <c r="Q66" s="27">
        <v>37.43</v>
      </c>
      <c r="R66" s="30">
        <v>44732.853595219902</v>
      </c>
      <c r="S66" s="27">
        <f t="shared" ref="S66:S129" si="1">SUM(P66+Q66)</f>
        <v>9692.43</v>
      </c>
    </row>
    <row r="67" spans="1:19" x14ac:dyDescent="0.25">
      <c r="A67" s="26" t="s">
        <v>21</v>
      </c>
      <c r="B67" s="26" t="s">
        <v>15</v>
      </c>
      <c r="C67" s="26" t="s">
        <v>213</v>
      </c>
      <c r="D67" s="26" t="s">
        <v>151</v>
      </c>
      <c r="E67" s="26" t="s">
        <v>150</v>
      </c>
      <c r="F67" s="26" t="s">
        <v>16</v>
      </c>
      <c r="G67" s="26" t="s">
        <v>184</v>
      </c>
      <c r="H67" s="26" t="s">
        <v>185</v>
      </c>
      <c r="I67">
        <v>1474</v>
      </c>
      <c r="J67" s="27">
        <v>1428311</v>
      </c>
      <c r="K67" s="28">
        <v>0.58813915251180304</v>
      </c>
      <c r="L67" s="27">
        <v>2428525.62</v>
      </c>
      <c r="M67" s="29">
        <v>6.7241798795580496E-2</v>
      </c>
      <c r="N67" s="27">
        <v>58.75</v>
      </c>
      <c r="O67">
        <v>99</v>
      </c>
      <c r="P67" s="27">
        <v>3215.52</v>
      </c>
      <c r="Q67" s="27">
        <v>0</v>
      </c>
      <c r="R67" s="30">
        <v>44732.853595219902</v>
      </c>
      <c r="S67" s="27">
        <f t="shared" si="1"/>
        <v>3215.52</v>
      </c>
    </row>
    <row r="68" spans="1:19" x14ac:dyDescent="0.25">
      <c r="A68" s="26" t="s">
        <v>21</v>
      </c>
      <c r="B68" s="26" t="s">
        <v>15</v>
      </c>
      <c r="C68" s="26" t="s">
        <v>214</v>
      </c>
      <c r="D68" s="26" t="s">
        <v>164</v>
      </c>
      <c r="E68" s="26" t="s">
        <v>150</v>
      </c>
      <c r="F68" s="26" t="s">
        <v>16</v>
      </c>
      <c r="G68" s="26" t="s">
        <v>184</v>
      </c>
      <c r="H68" s="26" t="s">
        <v>185</v>
      </c>
      <c r="I68">
        <v>2077</v>
      </c>
      <c r="J68" s="27">
        <v>1428311</v>
      </c>
      <c r="K68" s="28">
        <v>0.58813915251180304</v>
      </c>
      <c r="L68" s="27">
        <v>2428525.62</v>
      </c>
      <c r="M68" s="29">
        <v>6.7512306940465394E-2</v>
      </c>
      <c r="N68" s="27">
        <v>58.69</v>
      </c>
      <c r="O68">
        <v>140</v>
      </c>
      <c r="P68" s="27">
        <v>4542.55</v>
      </c>
      <c r="Q68" s="27">
        <v>0</v>
      </c>
      <c r="R68" s="30">
        <v>44732.853595219902</v>
      </c>
      <c r="S68" s="27">
        <f t="shared" si="1"/>
        <v>4542.55</v>
      </c>
    </row>
    <row r="69" spans="1:19" x14ac:dyDescent="0.25">
      <c r="A69" s="26" t="s">
        <v>22</v>
      </c>
      <c r="B69" s="26" t="s">
        <v>23</v>
      </c>
      <c r="C69" s="26" t="s">
        <v>215</v>
      </c>
      <c r="D69" s="26" t="s">
        <v>151</v>
      </c>
      <c r="E69" s="26" t="s">
        <v>149</v>
      </c>
      <c r="F69" s="26" t="s">
        <v>20</v>
      </c>
      <c r="G69" s="26" t="s">
        <v>184</v>
      </c>
      <c r="H69" s="26" t="s">
        <v>185</v>
      </c>
      <c r="I69">
        <v>113116</v>
      </c>
      <c r="J69" s="27">
        <v>9669895.8399999999</v>
      </c>
      <c r="K69" s="28">
        <v>0.75058275985741296</v>
      </c>
      <c r="L69" s="27">
        <v>12883184.050000001</v>
      </c>
      <c r="M69" s="29">
        <v>8.8433076672470898E-2</v>
      </c>
      <c r="N69" s="27">
        <v>10.74</v>
      </c>
      <c r="O69">
        <v>10003</v>
      </c>
      <c r="P69" s="27">
        <v>76000.160000000003</v>
      </c>
      <c r="Q69" s="27">
        <v>797.78</v>
      </c>
      <c r="R69" s="30">
        <v>44732.853595219902</v>
      </c>
      <c r="S69" s="27">
        <f t="shared" si="1"/>
        <v>76797.94</v>
      </c>
    </row>
    <row r="70" spans="1:19" x14ac:dyDescent="0.25">
      <c r="A70" s="26" t="s">
        <v>22</v>
      </c>
      <c r="B70" s="26" t="s">
        <v>23</v>
      </c>
      <c r="C70" s="26" t="s">
        <v>216</v>
      </c>
      <c r="D70" s="26" t="s">
        <v>165</v>
      </c>
      <c r="E70" s="26" t="s">
        <v>149</v>
      </c>
      <c r="F70" s="26" t="s">
        <v>20</v>
      </c>
      <c r="G70" s="26" t="s">
        <v>184</v>
      </c>
      <c r="H70" s="26" t="s">
        <v>185</v>
      </c>
      <c r="I70">
        <v>483948</v>
      </c>
      <c r="J70" s="27">
        <v>9669895.8399999999</v>
      </c>
      <c r="K70" s="28">
        <v>0.75058275985741296</v>
      </c>
      <c r="L70" s="27">
        <v>12883184.050000001</v>
      </c>
      <c r="M70" s="29">
        <v>8.3906853460591499E-2</v>
      </c>
      <c r="N70" s="27">
        <v>10.86</v>
      </c>
      <c r="O70">
        <v>40606</v>
      </c>
      <c r="P70" s="27">
        <v>311960.77</v>
      </c>
      <c r="Q70" s="27">
        <v>2335.5300000000002</v>
      </c>
      <c r="R70" s="30">
        <v>44732.853595219902</v>
      </c>
      <c r="S70" s="27">
        <f t="shared" si="1"/>
        <v>314296.30000000005</v>
      </c>
    </row>
    <row r="71" spans="1:19" x14ac:dyDescent="0.25">
      <c r="A71" s="26" t="s">
        <v>22</v>
      </c>
      <c r="B71" s="26" t="s">
        <v>23</v>
      </c>
      <c r="C71" s="26" t="s">
        <v>217</v>
      </c>
      <c r="D71" s="26" t="s">
        <v>156</v>
      </c>
      <c r="E71" s="26" t="s">
        <v>149</v>
      </c>
      <c r="F71" s="26" t="s">
        <v>20</v>
      </c>
      <c r="G71" s="26" t="s">
        <v>189</v>
      </c>
      <c r="H71" s="26" t="s">
        <v>185</v>
      </c>
      <c r="I71">
        <v>351182</v>
      </c>
      <c r="J71" s="27">
        <v>9669895.8399999999</v>
      </c>
      <c r="K71" s="28">
        <v>0.75058275985741296</v>
      </c>
      <c r="L71" s="27">
        <v>12883184.050000001</v>
      </c>
      <c r="M71" s="29"/>
      <c r="N71" s="27">
        <v>10.15</v>
      </c>
      <c r="P71" s="27">
        <v>0</v>
      </c>
      <c r="Q71" s="27">
        <v>0</v>
      </c>
      <c r="R71" s="30">
        <v>44732.853595219902</v>
      </c>
      <c r="S71" s="27">
        <f t="shared" si="1"/>
        <v>0</v>
      </c>
    </row>
    <row r="72" spans="1:19" x14ac:dyDescent="0.25">
      <c r="A72" s="26" t="s">
        <v>22</v>
      </c>
      <c r="B72" s="26" t="s">
        <v>23</v>
      </c>
      <c r="C72" s="26" t="s">
        <v>218</v>
      </c>
      <c r="D72" s="26" t="s">
        <v>161</v>
      </c>
      <c r="E72" s="26" t="s">
        <v>149</v>
      </c>
      <c r="F72" s="26" t="s">
        <v>20</v>
      </c>
      <c r="G72" s="26" t="s">
        <v>184</v>
      </c>
      <c r="H72" s="26" t="s">
        <v>185</v>
      </c>
      <c r="I72">
        <v>17279</v>
      </c>
      <c r="J72" s="27">
        <v>9669895.8399999999</v>
      </c>
      <c r="K72" s="28">
        <v>0.75058275985741296</v>
      </c>
      <c r="L72" s="27">
        <v>12883184.050000001</v>
      </c>
      <c r="M72" s="29">
        <v>8.3673117042554104E-2</v>
      </c>
      <c r="N72" s="27">
        <v>10.9</v>
      </c>
      <c r="O72">
        <v>1445</v>
      </c>
      <c r="P72" s="27">
        <v>11142.29</v>
      </c>
      <c r="Q72" s="27">
        <v>169.64</v>
      </c>
      <c r="R72" s="30">
        <v>44732.853595219902</v>
      </c>
      <c r="S72" s="27">
        <f t="shared" si="1"/>
        <v>11311.93</v>
      </c>
    </row>
    <row r="73" spans="1:19" x14ac:dyDescent="0.25">
      <c r="A73" s="26" t="s">
        <v>22</v>
      </c>
      <c r="B73" s="26" t="s">
        <v>23</v>
      </c>
      <c r="C73" s="26" t="s">
        <v>219</v>
      </c>
      <c r="D73" s="26" t="s">
        <v>166</v>
      </c>
      <c r="E73" s="26" t="s">
        <v>149</v>
      </c>
      <c r="F73" s="26" t="s">
        <v>220</v>
      </c>
      <c r="G73" s="26" t="s">
        <v>184</v>
      </c>
      <c r="H73" s="26" t="s">
        <v>185</v>
      </c>
      <c r="I73">
        <v>135645</v>
      </c>
      <c r="J73" s="27">
        <v>9669895.8399999999</v>
      </c>
      <c r="K73" s="28">
        <v>0.75058275985741296</v>
      </c>
      <c r="L73" s="27">
        <v>12883184.050000001</v>
      </c>
      <c r="M73" s="29">
        <v>8.3673117042554104E-2</v>
      </c>
      <c r="N73" s="27">
        <v>10.9</v>
      </c>
      <c r="O73">
        <v>11349</v>
      </c>
      <c r="P73" s="27">
        <v>87511.28</v>
      </c>
      <c r="Q73" s="27">
        <v>1179.79</v>
      </c>
      <c r="R73" s="30">
        <v>44732.853595219902</v>
      </c>
      <c r="S73" s="27">
        <f t="shared" si="1"/>
        <v>88691.069999999992</v>
      </c>
    </row>
    <row r="74" spans="1:19" x14ac:dyDescent="0.25">
      <c r="A74" s="26" t="s">
        <v>22</v>
      </c>
      <c r="B74" s="26" t="s">
        <v>23</v>
      </c>
      <c r="C74" s="26" t="s">
        <v>221</v>
      </c>
      <c r="D74" s="26" t="s">
        <v>151</v>
      </c>
      <c r="E74" s="26" t="s">
        <v>152</v>
      </c>
      <c r="F74" s="26" t="s">
        <v>20</v>
      </c>
      <c r="G74" s="26" t="s">
        <v>184</v>
      </c>
      <c r="H74" s="26" t="s">
        <v>185</v>
      </c>
      <c r="I74">
        <v>17623</v>
      </c>
      <c r="J74" s="27">
        <v>9669895.8399999999</v>
      </c>
      <c r="K74" s="28">
        <v>0.75058275985741296</v>
      </c>
      <c r="L74" s="27">
        <v>12883184.050000001</v>
      </c>
      <c r="M74" s="29">
        <v>8.8433076672470898E-2</v>
      </c>
      <c r="N74" s="27">
        <v>48.11</v>
      </c>
      <c r="O74">
        <v>1558</v>
      </c>
      <c r="P74" s="27">
        <v>52884.6</v>
      </c>
      <c r="Q74" s="27">
        <v>-203.66</v>
      </c>
      <c r="R74" s="30">
        <v>44732.853595219902</v>
      </c>
      <c r="S74" s="27">
        <f t="shared" si="1"/>
        <v>52680.939999999995</v>
      </c>
    </row>
    <row r="75" spans="1:19" x14ac:dyDescent="0.25">
      <c r="A75" s="26" t="s">
        <v>22</v>
      </c>
      <c r="B75" s="26" t="s">
        <v>23</v>
      </c>
      <c r="C75" s="26" t="s">
        <v>222</v>
      </c>
      <c r="D75" s="26" t="s">
        <v>166</v>
      </c>
      <c r="E75" s="26" t="s">
        <v>152</v>
      </c>
      <c r="F75" s="26" t="s">
        <v>20</v>
      </c>
      <c r="G75" s="26" t="s">
        <v>184</v>
      </c>
      <c r="H75" s="26" t="s">
        <v>185</v>
      </c>
      <c r="I75">
        <v>30992</v>
      </c>
      <c r="J75" s="27">
        <v>9669895.8399999999</v>
      </c>
      <c r="K75" s="28">
        <v>0.75058275985741296</v>
      </c>
      <c r="L75" s="27">
        <v>12883184.050000001</v>
      </c>
      <c r="M75" s="29">
        <v>8.3673117042554104E-2</v>
      </c>
      <c r="N75" s="27">
        <v>65.03</v>
      </c>
      <c r="O75">
        <v>2593</v>
      </c>
      <c r="P75" s="27">
        <v>118971.44</v>
      </c>
      <c r="Q75" s="27">
        <v>-642.33000000000004</v>
      </c>
      <c r="R75" s="30">
        <v>44732.853595219902</v>
      </c>
      <c r="S75" s="27">
        <f t="shared" si="1"/>
        <v>118329.11</v>
      </c>
    </row>
    <row r="76" spans="1:19" x14ac:dyDescent="0.25">
      <c r="A76" s="26" t="s">
        <v>22</v>
      </c>
      <c r="B76" s="26" t="s">
        <v>23</v>
      </c>
      <c r="C76" s="26" t="s">
        <v>223</v>
      </c>
      <c r="D76" s="26" t="s">
        <v>161</v>
      </c>
      <c r="E76" s="26" t="s">
        <v>152</v>
      </c>
      <c r="F76" s="26" t="s">
        <v>220</v>
      </c>
      <c r="G76" s="26" t="s">
        <v>184</v>
      </c>
      <c r="H76" s="26" t="s">
        <v>185</v>
      </c>
      <c r="I76">
        <v>5515</v>
      </c>
      <c r="J76" s="27">
        <v>9669895.8399999999</v>
      </c>
      <c r="K76" s="28">
        <v>0.75058275985741296</v>
      </c>
      <c r="L76" s="27">
        <v>12883184.050000001</v>
      </c>
      <c r="M76" s="29">
        <v>8.5955097527871005E-2</v>
      </c>
      <c r="N76" s="27">
        <v>61.83</v>
      </c>
      <c r="O76">
        <v>474</v>
      </c>
      <c r="P76" s="27">
        <v>20677.79</v>
      </c>
      <c r="Q76" s="27">
        <v>43.62</v>
      </c>
      <c r="R76" s="30">
        <v>44732.853595219902</v>
      </c>
      <c r="S76" s="27">
        <f t="shared" si="1"/>
        <v>20721.41</v>
      </c>
    </row>
    <row r="77" spans="1:19" x14ac:dyDescent="0.25">
      <c r="A77" s="26" t="s">
        <v>22</v>
      </c>
      <c r="B77" s="26" t="s">
        <v>23</v>
      </c>
      <c r="C77" s="26" t="s">
        <v>224</v>
      </c>
      <c r="D77" s="26" t="s">
        <v>151</v>
      </c>
      <c r="E77" s="26" t="s">
        <v>150</v>
      </c>
      <c r="F77" s="26" t="s">
        <v>20</v>
      </c>
      <c r="G77" s="26" t="s">
        <v>184</v>
      </c>
      <c r="H77" s="26" t="s">
        <v>185</v>
      </c>
      <c r="I77">
        <v>7043</v>
      </c>
      <c r="J77" s="27">
        <v>9669895.8399999999</v>
      </c>
      <c r="K77" s="28">
        <v>0.75058275985741296</v>
      </c>
      <c r="L77" s="27">
        <v>12883184.050000001</v>
      </c>
      <c r="M77" s="29">
        <v>8.8433076672470898E-2</v>
      </c>
      <c r="N77" s="27">
        <v>22.74</v>
      </c>
      <c r="O77">
        <v>622</v>
      </c>
      <c r="P77" s="27">
        <v>9979.4699999999993</v>
      </c>
      <c r="Q77" s="27">
        <v>16.05</v>
      </c>
      <c r="R77" s="30">
        <v>44732.853595219902</v>
      </c>
      <c r="S77" s="27">
        <f t="shared" si="1"/>
        <v>9995.5199999999986</v>
      </c>
    </row>
    <row r="78" spans="1:19" x14ac:dyDescent="0.25">
      <c r="A78" s="26" t="s">
        <v>22</v>
      </c>
      <c r="B78" s="26" t="s">
        <v>23</v>
      </c>
      <c r="C78" s="26" t="s">
        <v>225</v>
      </c>
      <c r="D78" s="26" t="s">
        <v>165</v>
      </c>
      <c r="E78" s="26" t="s">
        <v>150</v>
      </c>
      <c r="F78" s="26" t="s">
        <v>20</v>
      </c>
      <c r="G78" s="26" t="s">
        <v>184</v>
      </c>
      <c r="H78" s="26" t="s">
        <v>185</v>
      </c>
      <c r="I78">
        <v>21968</v>
      </c>
      <c r="J78" s="27">
        <v>9669895.8399999999</v>
      </c>
      <c r="K78" s="28">
        <v>0.75058275985741296</v>
      </c>
      <c r="L78" s="27">
        <v>12883184.050000001</v>
      </c>
      <c r="M78" s="29">
        <v>8.3906853460591499E-2</v>
      </c>
      <c r="N78" s="27">
        <v>23.79</v>
      </c>
      <c r="O78">
        <v>1843</v>
      </c>
      <c r="P78" s="27">
        <v>30934.720000000001</v>
      </c>
      <c r="Q78" s="27">
        <v>50.35</v>
      </c>
      <c r="R78" s="30">
        <v>44732.853595219902</v>
      </c>
      <c r="S78" s="27">
        <f t="shared" si="1"/>
        <v>30985.07</v>
      </c>
    </row>
    <row r="79" spans="1:19" x14ac:dyDescent="0.25">
      <c r="A79" s="26" t="s">
        <v>22</v>
      </c>
      <c r="B79" s="26" t="s">
        <v>23</v>
      </c>
      <c r="C79" s="26" t="s">
        <v>226</v>
      </c>
      <c r="D79" s="26" t="s">
        <v>166</v>
      </c>
      <c r="E79" s="26" t="s">
        <v>150</v>
      </c>
      <c r="F79" s="26" t="s">
        <v>20</v>
      </c>
      <c r="G79" s="26" t="s">
        <v>184</v>
      </c>
      <c r="H79" s="26" t="s">
        <v>185</v>
      </c>
      <c r="I79">
        <v>10158</v>
      </c>
      <c r="J79" s="27">
        <v>9669895.8399999999</v>
      </c>
      <c r="K79" s="28">
        <v>0.75058275985741296</v>
      </c>
      <c r="L79" s="27">
        <v>12883184.050000001</v>
      </c>
      <c r="M79" s="29">
        <v>8.3673117042554104E-2</v>
      </c>
      <c r="N79" s="27">
        <v>23.86</v>
      </c>
      <c r="O79">
        <v>849</v>
      </c>
      <c r="P79" s="27">
        <v>14292.38</v>
      </c>
      <c r="Q79" s="27">
        <v>117.85</v>
      </c>
      <c r="R79" s="30">
        <v>44732.853595219902</v>
      </c>
      <c r="S79" s="27">
        <f t="shared" si="1"/>
        <v>14410.23</v>
      </c>
    </row>
    <row r="80" spans="1:19" x14ac:dyDescent="0.25">
      <c r="A80" s="26" t="s">
        <v>24</v>
      </c>
      <c r="B80" s="26" t="s">
        <v>25</v>
      </c>
      <c r="C80" s="26" t="s">
        <v>227</v>
      </c>
      <c r="D80" s="26" t="s">
        <v>151</v>
      </c>
      <c r="E80" s="26" t="s">
        <v>149</v>
      </c>
      <c r="F80" s="26" t="s">
        <v>26</v>
      </c>
      <c r="G80" s="26" t="s">
        <v>184</v>
      </c>
      <c r="H80" s="26" t="s">
        <v>185</v>
      </c>
      <c r="I80">
        <v>180654</v>
      </c>
      <c r="J80" s="27">
        <v>733161.25</v>
      </c>
      <c r="K80" s="28">
        <v>0.74452287001764395</v>
      </c>
      <c r="L80" s="27">
        <v>984739.73</v>
      </c>
      <c r="M80" s="29">
        <v>0.118050102220647</v>
      </c>
      <c r="N80" s="27">
        <v>0.97</v>
      </c>
      <c r="O80">
        <v>21326</v>
      </c>
      <c r="P80" s="27">
        <v>14515.79</v>
      </c>
      <c r="Q80" s="27">
        <v>140.27000000000001</v>
      </c>
      <c r="R80" s="30">
        <v>44732.853595219902</v>
      </c>
      <c r="S80" s="27">
        <f t="shared" si="1"/>
        <v>14656.060000000001</v>
      </c>
    </row>
    <row r="81" spans="1:19" x14ac:dyDescent="0.25">
      <c r="A81" s="26" t="s">
        <v>24</v>
      </c>
      <c r="B81" s="26" t="s">
        <v>25</v>
      </c>
      <c r="C81" s="26" t="s">
        <v>228</v>
      </c>
      <c r="D81" s="26" t="s">
        <v>157</v>
      </c>
      <c r="E81" s="26" t="s">
        <v>149</v>
      </c>
      <c r="F81" s="26" t="s">
        <v>26</v>
      </c>
      <c r="G81" s="26" t="s">
        <v>184</v>
      </c>
      <c r="H81" s="26" t="s">
        <v>185</v>
      </c>
      <c r="I81">
        <v>160404</v>
      </c>
      <c r="J81" s="27">
        <v>733161.25</v>
      </c>
      <c r="K81" s="28">
        <v>0.74452287001764395</v>
      </c>
      <c r="L81" s="27">
        <v>984739.73</v>
      </c>
      <c r="M81" s="29">
        <v>9.3715122901387601E-2</v>
      </c>
      <c r="N81" s="27">
        <v>2.06</v>
      </c>
      <c r="O81">
        <v>15032</v>
      </c>
      <c r="P81" s="27">
        <v>21729.18</v>
      </c>
      <c r="Q81" s="27">
        <v>209.6</v>
      </c>
      <c r="R81" s="30">
        <v>44732.853595219902</v>
      </c>
      <c r="S81" s="27">
        <f t="shared" si="1"/>
        <v>21938.78</v>
      </c>
    </row>
    <row r="82" spans="1:19" x14ac:dyDescent="0.25">
      <c r="A82" s="26" t="s">
        <v>24</v>
      </c>
      <c r="B82" s="26" t="s">
        <v>25</v>
      </c>
      <c r="C82" s="26" t="s">
        <v>229</v>
      </c>
      <c r="D82" s="26" t="s">
        <v>148</v>
      </c>
      <c r="E82" s="26" t="s">
        <v>149</v>
      </c>
      <c r="F82" s="26" t="s">
        <v>26</v>
      </c>
      <c r="G82" s="26" t="s">
        <v>184</v>
      </c>
      <c r="H82" s="26" t="s">
        <v>185</v>
      </c>
      <c r="I82">
        <v>92669</v>
      </c>
      <c r="J82" s="27">
        <v>733161.25</v>
      </c>
      <c r="K82" s="28">
        <v>0.74452287001764395</v>
      </c>
      <c r="L82" s="27">
        <v>984739.73</v>
      </c>
      <c r="M82" s="29">
        <v>8.9486001188310196E-2</v>
      </c>
      <c r="N82" s="27">
        <v>2.09</v>
      </c>
      <c r="O82">
        <v>8292</v>
      </c>
      <c r="P82" s="27">
        <v>12160.88</v>
      </c>
      <c r="Q82" s="27">
        <v>217.04</v>
      </c>
      <c r="R82" s="30">
        <v>44732.853595219902</v>
      </c>
      <c r="S82" s="27">
        <f t="shared" si="1"/>
        <v>12377.92</v>
      </c>
    </row>
    <row r="83" spans="1:19" x14ac:dyDescent="0.25">
      <c r="A83" s="26" t="s">
        <v>24</v>
      </c>
      <c r="B83" s="26" t="s">
        <v>25</v>
      </c>
      <c r="C83" s="26" t="s">
        <v>230</v>
      </c>
      <c r="D83" s="26" t="s">
        <v>151</v>
      </c>
      <c r="E83" s="26" t="s">
        <v>152</v>
      </c>
      <c r="F83" s="26" t="s">
        <v>231</v>
      </c>
      <c r="G83" s="26" t="s">
        <v>184</v>
      </c>
      <c r="H83" s="26" t="s">
        <v>185</v>
      </c>
      <c r="I83">
        <v>17042</v>
      </c>
      <c r="J83" s="27">
        <v>733161.25</v>
      </c>
      <c r="K83" s="28">
        <v>0.74452287001764395</v>
      </c>
      <c r="L83" s="27">
        <v>984739.73</v>
      </c>
      <c r="M83" s="29">
        <v>0.118050102220647</v>
      </c>
      <c r="N83" s="27">
        <v>22.13</v>
      </c>
      <c r="O83">
        <v>2011</v>
      </c>
      <c r="P83" s="27">
        <v>31145.79</v>
      </c>
      <c r="Q83" s="27">
        <v>-15.48</v>
      </c>
      <c r="R83" s="30">
        <v>44732.853595219902</v>
      </c>
      <c r="S83" s="27">
        <f t="shared" si="1"/>
        <v>31130.31</v>
      </c>
    </row>
    <row r="84" spans="1:19" x14ac:dyDescent="0.25">
      <c r="A84" s="26" t="s">
        <v>24</v>
      </c>
      <c r="B84" s="26" t="s">
        <v>25</v>
      </c>
      <c r="C84" s="26" t="s">
        <v>232</v>
      </c>
      <c r="D84" s="26" t="s">
        <v>154</v>
      </c>
      <c r="E84" s="26" t="s">
        <v>152</v>
      </c>
      <c r="F84" s="26" t="s">
        <v>26</v>
      </c>
      <c r="G84" s="26" t="s">
        <v>189</v>
      </c>
      <c r="H84" s="26" t="s">
        <v>185</v>
      </c>
      <c r="I84">
        <v>0</v>
      </c>
      <c r="J84" s="27">
        <v>733161.25</v>
      </c>
      <c r="K84" s="28">
        <v>0.74452287001764395</v>
      </c>
      <c r="L84" s="27">
        <v>984739.73</v>
      </c>
      <c r="M84" s="29"/>
      <c r="N84" s="27">
        <v>5.93</v>
      </c>
      <c r="P84" s="27">
        <v>0</v>
      </c>
      <c r="Q84" s="27">
        <v>0</v>
      </c>
      <c r="R84" s="30">
        <v>44732.853595219902</v>
      </c>
      <c r="S84" s="27">
        <f t="shared" si="1"/>
        <v>0</v>
      </c>
    </row>
    <row r="85" spans="1:19" x14ac:dyDescent="0.25">
      <c r="A85" s="26" t="s">
        <v>24</v>
      </c>
      <c r="B85" s="26" t="s">
        <v>25</v>
      </c>
      <c r="C85" s="26" t="s">
        <v>233</v>
      </c>
      <c r="D85" s="26" t="s">
        <v>148</v>
      </c>
      <c r="E85" s="26" t="s">
        <v>150</v>
      </c>
      <c r="F85" s="26" t="s">
        <v>26</v>
      </c>
      <c r="G85" s="26" t="s">
        <v>184</v>
      </c>
      <c r="H85" s="26" t="s">
        <v>185</v>
      </c>
      <c r="I85">
        <v>5808</v>
      </c>
      <c r="J85" s="27">
        <v>733161.25</v>
      </c>
      <c r="K85" s="28">
        <v>0.74452287001764395</v>
      </c>
      <c r="L85" s="27">
        <v>984739.73</v>
      </c>
      <c r="M85" s="29">
        <v>8.9486001188310196E-2</v>
      </c>
      <c r="N85" s="27">
        <v>2.58</v>
      </c>
      <c r="O85">
        <v>519</v>
      </c>
      <c r="P85" s="27">
        <v>937.12</v>
      </c>
      <c r="Q85" s="27">
        <v>3.61</v>
      </c>
      <c r="R85" s="30">
        <v>44732.853595219902</v>
      </c>
      <c r="S85" s="27">
        <f t="shared" si="1"/>
        <v>940.73</v>
      </c>
    </row>
    <row r="86" spans="1:19" x14ac:dyDescent="0.25">
      <c r="A86" s="26" t="s">
        <v>24</v>
      </c>
      <c r="B86" s="26" t="s">
        <v>25</v>
      </c>
      <c r="C86" s="26" t="s">
        <v>234</v>
      </c>
      <c r="D86" s="26" t="s">
        <v>157</v>
      </c>
      <c r="E86" s="26" t="s">
        <v>150</v>
      </c>
      <c r="F86" s="26" t="s">
        <v>26</v>
      </c>
      <c r="G86" s="26" t="s">
        <v>184</v>
      </c>
      <c r="H86" s="26" t="s">
        <v>185</v>
      </c>
      <c r="I86">
        <v>9789</v>
      </c>
      <c r="J86" s="27">
        <v>733161.25</v>
      </c>
      <c r="K86" s="28">
        <v>0.74452287001764395</v>
      </c>
      <c r="L86" s="27">
        <v>984739.73</v>
      </c>
      <c r="M86" s="29">
        <v>9.3715122901387601E-2</v>
      </c>
      <c r="N86" s="27">
        <v>2.54</v>
      </c>
      <c r="O86">
        <v>917</v>
      </c>
      <c r="P86" s="27">
        <v>1630.08</v>
      </c>
      <c r="Q86" s="27">
        <v>3.56</v>
      </c>
      <c r="R86" s="30">
        <v>44732.853595219902</v>
      </c>
      <c r="S86" s="27">
        <f t="shared" si="1"/>
        <v>1633.6399999999999</v>
      </c>
    </row>
    <row r="87" spans="1:19" x14ac:dyDescent="0.25">
      <c r="A87" s="26" t="s">
        <v>27</v>
      </c>
      <c r="B87" s="26" t="s">
        <v>28</v>
      </c>
      <c r="C87" s="26" t="s">
        <v>187</v>
      </c>
      <c r="D87" s="26" t="s">
        <v>151</v>
      </c>
      <c r="E87" s="26" t="s">
        <v>149</v>
      </c>
      <c r="F87" s="26" t="s">
        <v>29</v>
      </c>
      <c r="G87" s="26" t="s">
        <v>184</v>
      </c>
      <c r="H87" s="26" t="s">
        <v>185</v>
      </c>
      <c r="I87">
        <v>319094</v>
      </c>
      <c r="J87" s="27">
        <v>294301.18</v>
      </c>
      <c r="K87" s="28">
        <v>0.87229746700413902</v>
      </c>
      <c r="L87" s="27">
        <v>337386.26</v>
      </c>
      <c r="M87" s="29">
        <v>1.73678558511221E-3</v>
      </c>
      <c r="N87" s="27">
        <v>33.78</v>
      </c>
      <c r="O87">
        <v>554</v>
      </c>
      <c r="P87" s="27">
        <v>15385.63</v>
      </c>
      <c r="Q87" s="27">
        <v>138.87</v>
      </c>
      <c r="R87" s="30">
        <v>44732.853595219902</v>
      </c>
      <c r="S87" s="27">
        <f t="shared" si="1"/>
        <v>15524.5</v>
      </c>
    </row>
    <row r="88" spans="1:19" x14ac:dyDescent="0.25">
      <c r="A88" s="26" t="s">
        <v>27</v>
      </c>
      <c r="B88" s="26" t="s">
        <v>28</v>
      </c>
      <c r="C88" s="26" t="s">
        <v>188</v>
      </c>
      <c r="D88" s="26" t="s">
        <v>162</v>
      </c>
      <c r="E88" s="26" t="s">
        <v>149</v>
      </c>
      <c r="F88" s="26" t="s">
        <v>29</v>
      </c>
      <c r="G88" s="26" t="s">
        <v>189</v>
      </c>
      <c r="H88" s="26" t="s">
        <v>185</v>
      </c>
      <c r="I88">
        <v>229014</v>
      </c>
      <c r="J88" s="27">
        <v>294301.18</v>
      </c>
      <c r="K88" s="28">
        <v>0.87229746700413902</v>
      </c>
      <c r="L88" s="27">
        <v>337386.26</v>
      </c>
      <c r="M88" s="29"/>
      <c r="N88" s="27">
        <v>10.98</v>
      </c>
      <c r="P88" s="27">
        <v>0</v>
      </c>
      <c r="Q88" s="27">
        <v>0</v>
      </c>
      <c r="R88" s="30">
        <v>44732.853595219902</v>
      </c>
      <c r="S88" s="27">
        <f t="shared" si="1"/>
        <v>0</v>
      </c>
    </row>
    <row r="89" spans="1:19" x14ac:dyDescent="0.25">
      <c r="A89" s="26" t="s">
        <v>27</v>
      </c>
      <c r="B89" s="26" t="s">
        <v>28</v>
      </c>
      <c r="C89" s="26" t="s">
        <v>190</v>
      </c>
      <c r="D89" s="26" t="s">
        <v>161</v>
      </c>
      <c r="E89" s="26" t="s">
        <v>149</v>
      </c>
      <c r="F89" s="26" t="s">
        <v>191</v>
      </c>
      <c r="G89" s="26" t="s">
        <v>184</v>
      </c>
      <c r="H89" s="26" t="s">
        <v>185</v>
      </c>
      <c r="I89">
        <v>46260</v>
      </c>
      <c r="J89" s="27">
        <v>294301.18</v>
      </c>
      <c r="K89" s="28">
        <v>0.87229746700413902</v>
      </c>
      <c r="L89" s="27">
        <v>337386.26</v>
      </c>
      <c r="M89" s="29">
        <v>1.73654908409452E-3</v>
      </c>
      <c r="N89" s="27">
        <v>33.78</v>
      </c>
      <c r="O89">
        <v>80</v>
      </c>
      <c r="P89" s="27">
        <v>2221.75</v>
      </c>
      <c r="Q89" s="27">
        <v>27.77</v>
      </c>
      <c r="R89" s="30">
        <v>44732.853595219902</v>
      </c>
      <c r="S89" s="27">
        <f t="shared" si="1"/>
        <v>2249.52</v>
      </c>
    </row>
    <row r="90" spans="1:19" x14ac:dyDescent="0.25">
      <c r="A90" s="26" t="s">
        <v>27</v>
      </c>
      <c r="B90" s="26" t="s">
        <v>28</v>
      </c>
      <c r="C90" s="26" t="s">
        <v>192</v>
      </c>
      <c r="D90" s="26" t="s">
        <v>161</v>
      </c>
      <c r="E90" s="26" t="s">
        <v>152</v>
      </c>
      <c r="F90" s="26" t="s">
        <v>191</v>
      </c>
      <c r="G90" s="26" t="s">
        <v>184</v>
      </c>
      <c r="H90" s="26" t="s">
        <v>185</v>
      </c>
      <c r="I90">
        <v>18009</v>
      </c>
      <c r="J90" s="27">
        <v>294301.18</v>
      </c>
      <c r="K90" s="28">
        <v>0.87229746700413902</v>
      </c>
      <c r="L90" s="27">
        <v>337386.26</v>
      </c>
      <c r="M90" s="29">
        <v>1.73654908409452E-3</v>
      </c>
      <c r="N90" s="27">
        <v>135.6</v>
      </c>
      <c r="O90">
        <v>31</v>
      </c>
      <c r="P90" s="27">
        <v>3446.78</v>
      </c>
      <c r="Q90" s="27">
        <v>0</v>
      </c>
      <c r="R90" s="30">
        <v>44732.853595219902</v>
      </c>
      <c r="S90" s="27">
        <f t="shared" si="1"/>
        <v>3446.78</v>
      </c>
    </row>
    <row r="91" spans="1:19" x14ac:dyDescent="0.25">
      <c r="A91" s="26" t="s">
        <v>27</v>
      </c>
      <c r="B91" s="26" t="s">
        <v>28</v>
      </c>
      <c r="C91" s="26" t="s">
        <v>193</v>
      </c>
      <c r="D91" s="26" t="s">
        <v>164</v>
      </c>
      <c r="E91" s="26" t="s">
        <v>152</v>
      </c>
      <c r="F91" s="26" t="s">
        <v>191</v>
      </c>
      <c r="G91" s="26" t="s">
        <v>189</v>
      </c>
      <c r="H91" s="26" t="s">
        <v>185</v>
      </c>
      <c r="I91">
        <v>16082</v>
      </c>
      <c r="J91" s="27">
        <v>294301.18</v>
      </c>
      <c r="K91" s="28">
        <v>0.87229746700413902</v>
      </c>
      <c r="L91" s="27">
        <v>337386.26</v>
      </c>
      <c r="M91" s="29"/>
      <c r="N91" s="27">
        <v>30.27</v>
      </c>
      <c r="P91" s="27">
        <v>0</v>
      </c>
      <c r="Q91" s="27">
        <v>0</v>
      </c>
      <c r="R91" s="30">
        <v>44732.853595219902</v>
      </c>
      <c r="S91" s="27">
        <f t="shared" si="1"/>
        <v>0</v>
      </c>
    </row>
    <row r="92" spans="1:19" x14ac:dyDescent="0.25">
      <c r="A92" s="26" t="s">
        <v>27</v>
      </c>
      <c r="B92" s="26" t="s">
        <v>28</v>
      </c>
      <c r="C92" s="26" t="s">
        <v>183</v>
      </c>
      <c r="D92" s="26" t="s">
        <v>151</v>
      </c>
      <c r="E92" s="26" t="s">
        <v>150</v>
      </c>
      <c r="F92" s="26" t="s">
        <v>29</v>
      </c>
      <c r="G92" s="26" t="s">
        <v>184</v>
      </c>
      <c r="H92" s="26" t="s">
        <v>185</v>
      </c>
      <c r="I92">
        <v>15520</v>
      </c>
      <c r="J92" s="27">
        <v>294301.18</v>
      </c>
      <c r="K92" s="28">
        <v>0.87229746700413902</v>
      </c>
      <c r="L92" s="27">
        <v>337386.26</v>
      </c>
      <c r="M92" s="29">
        <v>1.73678558511221E-3</v>
      </c>
      <c r="N92" s="27">
        <v>90.79</v>
      </c>
      <c r="O92">
        <v>26</v>
      </c>
      <c r="P92" s="27">
        <v>1935.55</v>
      </c>
      <c r="Q92" s="27">
        <v>74.44</v>
      </c>
      <c r="R92" s="30">
        <v>44732.853595219902</v>
      </c>
      <c r="S92" s="27">
        <f t="shared" si="1"/>
        <v>2009.99</v>
      </c>
    </row>
    <row r="93" spans="1:19" x14ac:dyDescent="0.25">
      <c r="A93" s="26" t="s">
        <v>27</v>
      </c>
      <c r="B93" s="26" t="s">
        <v>28</v>
      </c>
      <c r="C93" s="26" t="s">
        <v>186</v>
      </c>
      <c r="D93" s="26" t="s">
        <v>148</v>
      </c>
      <c r="E93" s="26" t="s">
        <v>150</v>
      </c>
      <c r="F93" s="26" t="s">
        <v>29</v>
      </c>
      <c r="G93" s="26" t="s">
        <v>184</v>
      </c>
      <c r="H93" s="26" t="s">
        <v>185</v>
      </c>
      <c r="I93">
        <v>7092</v>
      </c>
      <c r="J93" s="27">
        <v>294301.18</v>
      </c>
      <c r="K93" s="28">
        <v>0.87229746700413902</v>
      </c>
      <c r="L93" s="27">
        <v>337386.26</v>
      </c>
      <c r="M93" s="29">
        <v>1.8283492281820899E-3</v>
      </c>
      <c r="N93" s="27">
        <v>90.77</v>
      </c>
      <c r="O93">
        <v>12</v>
      </c>
      <c r="P93" s="27">
        <v>893.13</v>
      </c>
      <c r="Q93" s="27">
        <v>0</v>
      </c>
      <c r="R93" s="30">
        <v>44732.853595219902</v>
      </c>
      <c r="S93" s="27">
        <f t="shared" si="1"/>
        <v>893.13</v>
      </c>
    </row>
    <row r="94" spans="1:19" x14ac:dyDescent="0.25">
      <c r="A94" s="26" t="s">
        <v>30</v>
      </c>
      <c r="B94" s="26" t="s">
        <v>31</v>
      </c>
      <c r="C94" s="26" t="s">
        <v>202</v>
      </c>
      <c r="D94" s="26" t="s">
        <v>165</v>
      </c>
      <c r="E94" s="26" t="s">
        <v>150</v>
      </c>
      <c r="F94" s="26" t="s">
        <v>32</v>
      </c>
      <c r="G94" s="26" t="s">
        <v>184</v>
      </c>
      <c r="H94" s="26" t="s">
        <v>185</v>
      </c>
      <c r="I94">
        <v>5621</v>
      </c>
      <c r="J94" s="27">
        <v>3536221.59</v>
      </c>
      <c r="K94" s="28">
        <v>0.809707398211853</v>
      </c>
      <c r="L94" s="27">
        <v>4367283.29</v>
      </c>
      <c r="M94" s="29">
        <v>0.244217504942597</v>
      </c>
      <c r="N94" s="27">
        <v>6.65</v>
      </c>
      <c r="O94">
        <v>1372</v>
      </c>
      <c r="P94" s="27">
        <v>6944.35</v>
      </c>
      <c r="Q94" s="27">
        <v>35.42</v>
      </c>
      <c r="R94" s="30">
        <v>44732.853595219902</v>
      </c>
      <c r="S94" s="27">
        <f t="shared" si="1"/>
        <v>6979.77</v>
      </c>
    </row>
    <row r="95" spans="1:19" x14ac:dyDescent="0.25">
      <c r="A95" s="26" t="s">
        <v>30</v>
      </c>
      <c r="B95" s="26" t="s">
        <v>31</v>
      </c>
      <c r="C95" s="26" t="s">
        <v>203</v>
      </c>
      <c r="D95" s="26" t="s">
        <v>166</v>
      </c>
      <c r="E95" s="26" t="s">
        <v>150</v>
      </c>
      <c r="F95" s="26" t="s">
        <v>32</v>
      </c>
      <c r="G95" s="26" t="s">
        <v>184</v>
      </c>
      <c r="H95" s="26" t="s">
        <v>185</v>
      </c>
      <c r="I95">
        <v>5647</v>
      </c>
      <c r="J95" s="27">
        <v>3536221.59</v>
      </c>
      <c r="K95" s="28">
        <v>0.809707398211853</v>
      </c>
      <c r="L95" s="27">
        <v>4367283.29</v>
      </c>
      <c r="M95" s="29">
        <v>0.244217504942597</v>
      </c>
      <c r="N95" s="27">
        <v>6.65</v>
      </c>
      <c r="O95">
        <v>1379</v>
      </c>
      <c r="P95" s="27">
        <v>6979.78</v>
      </c>
      <c r="Q95" s="27">
        <v>25.31</v>
      </c>
      <c r="R95" s="30">
        <v>44732.853595219902</v>
      </c>
      <c r="S95" s="27">
        <f t="shared" si="1"/>
        <v>7005.09</v>
      </c>
    </row>
    <row r="96" spans="1:19" x14ac:dyDescent="0.25">
      <c r="A96" s="26" t="s">
        <v>30</v>
      </c>
      <c r="B96" s="26" t="s">
        <v>31</v>
      </c>
      <c r="C96" s="26" t="s">
        <v>204</v>
      </c>
      <c r="D96" s="26" t="s">
        <v>151</v>
      </c>
      <c r="E96" s="26" t="s">
        <v>149</v>
      </c>
      <c r="F96" s="26" t="s">
        <v>32</v>
      </c>
      <c r="G96" s="26" t="s">
        <v>184</v>
      </c>
      <c r="H96" s="26" t="s">
        <v>185</v>
      </c>
      <c r="I96">
        <v>98881</v>
      </c>
      <c r="J96" s="27">
        <v>3536221.59</v>
      </c>
      <c r="K96" s="28">
        <v>0.809707398211853</v>
      </c>
      <c r="L96" s="27">
        <v>4367283.29</v>
      </c>
      <c r="M96" s="29">
        <v>0.244223069173125</v>
      </c>
      <c r="N96" s="27">
        <v>3.92</v>
      </c>
      <c r="O96">
        <v>24149</v>
      </c>
      <c r="P96" s="27">
        <v>72242.820000000007</v>
      </c>
      <c r="Q96" s="27">
        <v>729.95</v>
      </c>
      <c r="R96" s="30">
        <v>44732.853595219902</v>
      </c>
      <c r="S96" s="27">
        <f t="shared" si="1"/>
        <v>72972.77</v>
      </c>
    </row>
    <row r="97" spans="1:19" x14ac:dyDescent="0.25">
      <c r="A97" s="26" t="s">
        <v>30</v>
      </c>
      <c r="B97" s="26" t="s">
        <v>31</v>
      </c>
      <c r="C97" s="26" t="s">
        <v>205</v>
      </c>
      <c r="D97" s="26" t="s">
        <v>164</v>
      </c>
      <c r="E97" s="26" t="s">
        <v>149</v>
      </c>
      <c r="F97" s="26" t="s">
        <v>32</v>
      </c>
      <c r="G97" s="26" t="s">
        <v>184</v>
      </c>
      <c r="H97" s="26" t="s">
        <v>185</v>
      </c>
      <c r="I97">
        <v>161565</v>
      </c>
      <c r="J97" s="27">
        <v>3536221.59</v>
      </c>
      <c r="K97" s="28">
        <v>0.809707398211853</v>
      </c>
      <c r="L97" s="27">
        <v>4367283.29</v>
      </c>
      <c r="M97" s="29">
        <v>0.244217504942597</v>
      </c>
      <c r="N97" s="27">
        <v>3.92</v>
      </c>
      <c r="O97">
        <v>39457</v>
      </c>
      <c r="P97" s="27">
        <v>118037.39</v>
      </c>
      <c r="Q97" s="27">
        <v>1420.98</v>
      </c>
      <c r="R97" s="30">
        <v>44732.853595219902</v>
      </c>
      <c r="S97" s="27">
        <f t="shared" si="1"/>
        <v>119458.37</v>
      </c>
    </row>
    <row r="98" spans="1:19" x14ac:dyDescent="0.25">
      <c r="A98" s="26" t="s">
        <v>30</v>
      </c>
      <c r="B98" s="26" t="s">
        <v>31</v>
      </c>
      <c r="C98" s="26" t="s">
        <v>206</v>
      </c>
      <c r="D98" s="26" t="s">
        <v>154</v>
      </c>
      <c r="E98" s="26" t="s">
        <v>152</v>
      </c>
      <c r="F98" s="26" t="s">
        <v>32</v>
      </c>
      <c r="G98" s="26" t="s">
        <v>184</v>
      </c>
      <c r="H98" s="26" t="s">
        <v>185</v>
      </c>
      <c r="I98">
        <v>0</v>
      </c>
      <c r="J98" s="27">
        <v>3536221.59</v>
      </c>
      <c r="K98" s="28">
        <v>0.809707398211853</v>
      </c>
      <c r="L98" s="27">
        <v>4367283.29</v>
      </c>
      <c r="M98" s="29">
        <v>0.244217504942597</v>
      </c>
      <c r="N98" s="27">
        <v>30.45</v>
      </c>
      <c r="O98">
        <v>0</v>
      </c>
      <c r="P98" s="27">
        <v>0</v>
      </c>
      <c r="Q98" s="27">
        <v>-139.06</v>
      </c>
      <c r="R98" s="30">
        <v>44732.853595219902</v>
      </c>
      <c r="S98" s="27">
        <f t="shared" si="1"/>
        <v>-139.06</v>
      </c>
    </row>
    <row r="99" spans="1:19" x14ac:dyDescent="0.25">
      <c r="A99" s="26" t="s">
        <v>30</v>
      </c>
      <c r="B99" s="26" t="s">
        <v>31</v>
      </c>
      <c r="C99" s="26" t="s">
        <v>235</v>
      </c>
      <c r="D99" s="26" t="s">
        <v>166</v>
      </c>
      <c r="E99" s="26" t="s">
        <v>152</v>
      </c>
      <c r="F99" s="26" t="s">
        <v>32</v>
      </c>
      <c r="G99" s="26" t="s">
        <v>184</v>
      </c>
      <c r="H99" s="26" t="s">
        <v>185</v>
      </c>
      <c r="I99">
        <v>13874</v>
      </c>
      <c r="J99" s="27">
        <v>3536221.59</v>
      </c>
      <c r="K99" s="28">
        <v>0.809707398211853</v>
      </c>
      <c r="L99" s="27">
        <v>4367283.29</v>
      </c>
      <c r="M99" s="29">
        <v>0.244217504942597</v>
      </c>
      <c r="N99" s="27">
        <v>30.45</v>
      </c>
      <c r="O99">
        <v>3388</v>
      </c>
      <c r="P99" s="27">
        <v>78521.149999999994</v>
      </c>
      <c r="Q99" s="27">
        <v>-301.3</v>
      </c>
      <c r="R99" s="30">
        <v>44732.853595219902</v>
      </c>
      <c r="S99" s="27">
        <f t="shared" si="1"/>
        <v>78219.849999999991</v>
      </c>
    </row>
    <row r="100" spans="1:19" x14ac:dyDescent="0.25">
      <c r="A100" s="26" t="s">
        <v>33</v>
      </c>
      <c r="B100" s="26" t="s">
        <v>34</v>
      </c>
      <c r="C100" s="26" t="s">
        <v>207</v>
      </c>
      <c r="D100" s="26" t="s">
        <v>160</v>
      </c>
      <c r="E100" s="26" t="s">
        <v>149</v>
      </c>
      <c r="F100" s="26" t="s">
        <v>16</v>
      </c>
      <c r="G100" s="26" t="s">
        <v>184</v>
      </c>
      <c r="H100" s="26" t="s">
        <v>185</v>
      </c>
      <c r="I100">
        <v>51548</v>
      </c>
      <c r="J100" s="27">
        <v>2217018.42</v>
      </c>
      <c r="K100" s="28">
        <v>0.953390079453588</v>
      </c>
      <c r="L100" s="27">
        <v>2325405.38</v>
      </c>
      <c r="M100" s="29">
        <v>6.4386572409361797E-2</v>
      </c>
      <c r="N100" s="27">
        <v>26.16</v>
      </c>
      <c r="O100">
        <v>3318</v>
      </c>
      <c r="P100" s="27">
        <v>77994.880000000005</v>
      </c>
      <c r="Q100" s="27">
        <v>1081.32</v>
      </c>
      <c r="R100" s="30">
        <v>44732.853595219902</v>
      </c>
      <c r="S100" s="27">
        <f t="shared" si="1"/>
        <v>79076.200000000012</v>
      </c>
    </row>
    <row r="101" spans="1:19" x14ac:dyDescent="0.25">
      <c r="A101" s="26" t="s">
        <v>33</v>
      </c>
      <c r="B101" s="26" t="s">
        <v>34</v>
      </c>
      <c r="C101" s="26" t="s">
        <v>208</v>
      </c>
      <c r="D101" s="26" t="s">
        <v>164</v>
      </c>
      <c r="E101" s="26" t="s">
        <v>149</v>
      </c>
      <c r="F101" s="26" t="s">
        <v>16</v>
      </c>
      <c r="G101" s="26" t="s">
        <v>189</v>
      </c>
      <c r="H101" s="26" t="s">
        <v>185</v>
      </c>
      <c r="I101">
        <v>49257</v>
      </c>
      <c r="J101" s="27">
        <v>2217018.42</v>
      </c>
      <c r="K101" s="28">
        <v>0.953390079453588</v>
      </c>
      <c r="L101" s="27">
        <v>2325405.38</v>
      </c>
      <c r="M101" s="29"/>
      <c r="N101" s="27">
        <v>24.2</v>
      </c>
      <c r="P101" s="27">
        <v>0</v>
      </c>
      <c r="Q101" s="27">
        <v>0</v>
      </c>
      <c r="R101" s="30">
        <v>44732.853595219902</v>
      </c>
      <c r="S101" s="27">
        <f t="shared" si="1"/>
        <v>0</v>
      </c>
    </row>
    <row r="102" spans="1:19" x14ac:dyDescent="0.25">
      <c r="A102" s="26" t="s">
        <v>33</v>
      </c>
      <c r="B102" s="26" t="s">
        <v>34</v>
      </c>
      <c r="C102" s="26" t="s">
        <v>209</v>
      </c>
      <c r="D102" s="26" t="s">
        <v>151</v>
      </c>
      <c r="E102" s="26" t="s">
        <v>149</v>
      </c>
      <c r="F102" s="26" t="s">
        <v>210</v>
      </c>
      <c r="G102" s="26" t="s">
        <v>184</v>
      </c>
      <c r="H102" s="26" t="s">
        <v>185</v>
      </c>
      <c r="I102">
        <v>13801</v>
      </c>
      <c r="J102" s="27">
        <v>2217018.42</v>
      </c>
      <c r="K102" s="28">
        <v>0.953390079453588</v>
      </c>
      <c r="L102" s="27">
        <v>2325405.38</v>
      </c>
      <c r="M102" s="29">
        <v>6.4386572409361797E-2</v>
      </c>
      <c r="N102" s="27">
        <v>26.16</v>
      </c>
      <c r="O102">
        <v>888</v>
      </c>
      <c r="P102" s="27">
        <v>20873.86</v>
      </c>
      <c r="Q102" s="27">
        <v>235.07</v>
      </c>
      <c r="R102" s="30">
        <v>44732.853595219902</v>
      </c>
      <c r="S102" s="27">
        <f t="shared" si="1"/>
        <v>21108.93</v>
      </c>
    </row>
    <row r="103" spans="1:19" x14ac:dyDescent="0.25">
      <c r="A103" s="26" t="s">
        <v>33</v>
      </c>
      <c r="B103" s="26" t="s">
        <v>34</v>
      </c>
      <c r="C103" s="26" t="s">
        <v>211</v>
      </c>
      <c r="D103" s="26" t="s">
        <v>151</v>
      </c>
      <c r="E103" s="26" t="s">
        <v>152</v>
      </c>
      <c r="F103" s="26" t="s">
        <v>210</v>
      </c>
      <c r="G103" s="26" t="s">
        <v>184</v>
      </c>
      <c r="H103" s="26" t="s">
        <v>185</v>
      </c>
      <c r="I103">
        <v>2506</v>
      </c>
      <c r="J103" s="27">
        <v>2217018.42</v>
      </c>
      <c r="K103" s="28">
        <v>0.953390079453588</v>
      </c>
      <c r="L103" s="27">
        <v>2325405.38</v>
      </c>
      <c r="M103" s="29">
        <v>6.4386572409361797E-2</v>
      </c>
      <c r="N103" s="27">
        <v>107.29</v>
      </c>
      <c r="O103">
        <v>161</v>
      </c>
      <c r="P103" s="27">
        <v>15480.45</v>
      </c>
      <c r="Q103" s="27">
        <v>-96.15</v>
      </c>
      <c r="R103" s="30">
        <v>44732.853595219902</v>
      </c>
      <c r="S103" s="27">
        <f t="shared" si="1"/>
        <v>15384.300000000001</v>
      </c>
    </row>
    <row r="104" spans="1:19" x14ac:dyDescent="0.25">
      <c r="A104" s="26" t="s">
        <v>33</v>
      </c>
      <c r="B104" s="26" t="s">
        <v>34</v>
      </c>
      <c r="C104" s="26" t="s">
        <v>212</v>
      </c>
      <c r="D104" s="26" t="s">
        <v>164</v>
      </c>
      <c r="E104" s="26" t="s">
        <v>152</v>
      </c>
      <c r="F104" s="26" t="s">
        <v>210</v>
      </c>
      <c r="G104" s="26" t="s">
        <v>189</v>
      </c>
      <c r="H104" s="26" t="s">
        <v>185</v>
      </c>
      <c r="I104">
        <v>3584</v>
      </c>
      <c r="J104" s="27">
        <v>2217018.42</v>
      </c>
      <c r="K104" s="28">
        <v>0.953390079453588</v>
      </c>
      <c r="L104" s="27">
        <v>2325405.38</v>
      </c>
      <c r="M104" s="29"/>
      <c r="N104" s="27">
        <v>67.69</v>
      </c>
      <c r="P104" s="27">
        <v>0</v>
      </c>
      <c r="Q104" s="27">
        <v>0</v>
      </c>
      <c r="R104" s="30">
        <v>44732.853595219902</v>
      </c>
      <c r="S104" s="27">
        <f t="shared" si="1"/>
        <v>0</v>
      </c>
    </row>
    <row r="105" spans="1:19" x14ac:dyDescent="0.25">
      <c r="A105" s="26" t="s">
        <v>33</v>
      </c>
      <c r="B105" s="26" t="s">
        <v>34</v>
      </c>
      <c r="C105" s="26" t="s">
        <v>213</v>
      </c>
      <c r="D105" s="26" t="s">
        <v>151</v>
      </c>
      <c r="E105" s="26" t="s">
        <v>150</v>
      </c>
      <c r="F105" s="26" t="s">
        <v>16</v>
      </c>
      <c r="G105" s="26" t="s">
        <v>184</v>
      </c>
      <c r="H105" s="26" t="s">
        <v>185</v>
      </c>
      <c r="I105">
        <v>1474</v>
      </c>
      <c r="J105" s="27">
        <v>2217018.42</v>
      </c>
      <c r="K105" s="28">
        <v>0.953390079453588</v>
      </c>
      <c r="L105" s="27">
        <v>2325405.38</v>
      </c>
      <c r="M105" s="29">
        <v>6.4386572409361797E-2</v>
      </c>
      <c r="N105" s="27">
        <v>58.75</v>
      </c>
      <c r="O105">
        <v>94</v>
      </c>
      <c r="P105" s="27">
        <v>4949.1899999999996</v>
      </c>
      <c r="Q105" s="27">
        <v>0</v>
      </c>
      <c r="R105" s="30">
        <v>44732.853595219902</v>
      </c>
      <c r="S105" s="27">
        <f t="shared" si="1"/>
        <v>4949.1899999999996</v>
      </c>
    </row>
    <row r="106" spans="1:19" x14ac:dyDescent="0.25">
      <c r="A106" s="26" t="s">
        <v>33</v>
      </c>
      <c r="B106" s="26" t="s">
        <v>34</v>
      </c>
      <c r="C106" s="26" t="s">
        <v>214</v>
      </c>
      <c r="D106" s="26" t="s">
        <v>164</v>
      </c>
      <c r="E106" s="26" t="s">
        <v>150</v>
      </c>
      <c r="F106" s="26" t="s">
        <v>16</v>
      </c>
      <c r="G106" s="26" t="s">
        <v>184</v>
      </c>
      <c r="H106" s="26" t="s">
        <v>185</v>
      </c>
      <c r="I106">
        <v>2077</v>
      </c>
      <c r="J106" s="27">
        <v>2217018.42</v>
      </c>
      <c r="K106" s="28">
        <v>0.953390079453588</v>
      </c>
      <c r="L106" s="27">
        <v>2325405.38</v>
      </c>
      <c r="M106" s="29">
        <v>6.4645594216778193E-2</v>
      </c>
      <c r="N106" s="27">
        <v>58.69</v>
      </c>
      <c r="O106">
        <v>134</v>
      </c>
      <c r="P106" s="27">
        <v>7048.02</v>
      </c>
      <c r="Q106" s="27">
        <v>0</v>
      </c>
      <c r="R106" s="30">
        <v>44732.853595219902</v>
      </c>
      <c r="S106" s="27">
        <f t="shared" si="1"/>
        <v>7048.02</v>
      </c>
    </row>
    <row r="107" spans="1:19" x14ac:dyDescent="0.25">
      <c r="A107" s="26" t="s">
        <v>35</v>
      </c>
      <c r="B107" s="26" t="s">
        <v>36</v>
      </c>
      <c r="C107" s="26" t="s">
        <v>236</v>
      </c>
      <c r="D107" s="26" t="s">
        <v>151</v>
      </c>
      <c r="E107" s="26" t="s">
        <v>149</v>
      </c>
      <c r="F107" s="26" t="s">
        <v>37</v>
      </c>
      <c r="G107" s="26" t="s">
        <v>184</v>
      </c>
      <c r="H107" s="26" t="s">
        <v>185</v>
      </c>
      <c r="I107">
        <v>28163</v>
      </c>
      <c r="J107" s="27">
        <v>2269747.44</v>
      </c>
      <c r="K107" s="28">
        <v>0.78808331820328503</v>
      </c>
      <c r="L107" s="27">
        <v>2880085.63</v>
      </c>
      <c r="M107" s="29">
        <v>1</v>
      </c>
      <c r="N107" s="27">
        <v>1.1200000000000001</v>
      </c>
      <c r="O107">
        <v>28163</v>
      </c>
      <c r="P107" s="27">
        <v>23428.82</v>
      </c>
      <c r="Q107" s="27">
        <v>240.43</v>
      </c>
      <c r="R107" s="30">
        <v>44732.853595219902</v>
      </c>
      <c r="S107" s="27">
        <f t="shared" si="1"/>
        <v>23669.25</v>
      </c>
    </row>
    <row r="108" spans="1:19" x14ac:dyDescent="0.25">
      <c r="A108" s="26" t="s">
        <v>35</v>
      </c>
      <c r="B108" s="26" t="s">
        <v>36</v>
      </c>
      <c r="C108" s="26" t="s">
        <v>237</v>
      </c>
      <c r="D108" s="26" t="s">
        <v>164</v>
      </c>
      <c r="E108" s="26" t="s">
        <v>149</v>
      </c>
      <c r="F108" s="26" t="s">
        <v>37</v>
      </c>
      <c r="G108" s="26" t="s">
        <v>184</v>
      </c>
      <c r="H108" s="26" t="s">
        <v>185</v>
      </c>
      <c r="I108">
        <v>119632</v>
      </c>
      <c r="J108" s="27">
        <v>2269747.44</v>
      </c>
      <c r="K108" s="28">
        <v>0.78808331820328503</v>
      </c>
      <c r="L108" s="27">
        <v>2880085.63</v>
      </c>
      <c r="M108" s="29">
        <v>1</v>
      </c>
      <c r="N108" s="27">
        <v>1.1200000000000001</v>
      </c>
      <c r="O108">
        <v>119632</v>
      </c>
      <c r="P108" s="27">
        <v>99521.95</v>
      </c>
      <c r="Q108" s="27">
        <v>896.78</v>
      </c>
      <c r="R108" s="30">
        <v>44732.853595219902</v>
      </c>
      <c r="S108" s="27">
        <f t="shared" si="1"/>
        <v>100418.73</v>
      </c>
    </row>
    <row r="109" spans="1:19" x14ac:dyDescent="0.25">
      <c r="A109" s="26" t="s">
        <v>35</v>
      </c>
      <c r="B109" s="26" t="s">
        <v>36</v>
      </c>
      <c r="C109" s="26" t="s">
        <v>238</v>
      </c>
      <c r="D109" s="26" t="s">
        <v>163</v>
      </c>
      <c r="E109" s="26" t="s">
        <v>149</v>
      </c>
      <c r="F109" s="26" t="s">
        <v>37</v>
      </c>
      <c r="G109" s="26" t="s">
        <v>184</v>
      </c>
      <c r="H109" s="26" t="s">
        <v>185</v>
      </c>
      <c r="I109">
        <v>64661</v>
      </c>
      <c r="J109" s="27">
        <v>2269747.44</v>
      </c>
      <c r="K109" s="28">
        <v>0.78808331820328503</v>
      </c>
      <c r="L109" s="27">
        <v>2880085.63</v>
      </c>
      <c r="M109" s="29">
        <v>1</v>
      </c>
      <c r="N109" s="27">
        <v>1.1200000000000001</v>
      </c>
      <c r="O109">
        <v>64661</v>
      </c>
      <c r="P109" s="27">
        <v>53791.53</v>
      </c>
      <c r="Q109" s="27">
        <v>653.91</v>
      </c>
      <c r="R109" s="30">
        <v>44732.853595219902</v>
      </c>
      <c r="S109" s="27">
        <f t="shared" si="1"/>
        <v>54445.440000000002</v>
      </c>
    </row>
    <row r="110" spans="1:19" x14ac:dyDescent="0.25">
      <c r="A110" s="26" t="s">
        <v>35</v>
      </c>
      <c r="B110" s="26" t="s">
        <v>36</v>
      </c>
      <c r="C110" s="26" t="s">
        <v>239</v>
      </c>
      <c r="D110" s="26" t="s">
        <v>164</v>
      </c>
      <c r="E110" s="26" t="s">
        <v>152</v>
      </c>
      <c r="F110" s="26" t="s">
        <v>37</v>
      </c>
      <c r="G110" s="26" t="s">
        <v>184</v>
      </c>
      <c r="H110" s="26" t="s">
        <v>185</v>
      </c>
      <c r="I110">
        <v>8170</v>
      </c>
      <c r="J110" s="27">
        <v>2269747.44</v>
      </c>
      <c r="K110" s="28">
        <v>0.78808331820328503</v>
      </c>
      <c r="L110" s="27">
        <v>2880085.63</v>
      </c>
      <c r="M110" s="29">
        <v>1</v>
      </c>
      <c r="N110" s="27">
        <v>2.58</v>
      </c>
      <c r="O110">
        <v>8170</v>
      </c>
      <c r="P110" s="27">
        <v>15614.99</v>
      </c>
      <c r="Q110" s="27">
        <v>-19.14</v>
      </c>
      <c r="R110" s="30">
        <v>44732.853595219902</v>
      </c>
      <c r="S110" s="27">
        <f t="shared" si="1"/>
        <v>15595.85</v>
      </c>
    </row>
    <row r="111" spans="1:19" x14ac:dyDescent="0.25">
      <c r="A111" s="26" t="s">
        <v>35</v>
      </c>
      <c r="B111" s="26" t="s">
        <v>36</v>
      </c>
      <c r="C111" s="26" t="s">
        <v>240</v>
      </c>
      <c r="D111" s="26" t="s">
        <v>166</v>
      </c>
      <c r="E111" s="26" t="s">
        <v>152</v>
      </c>
      <c r="F111" s="26" t="s">
        <v>37</v>
      </c>
      <c r="G111" s="26" t="s">
        <v>184</v>
      </c>
      <c r="H111" s="26" t="s">
        <v>185</v>
      </c>
      <c r="I111">
        <v>6572</v>
      </c>
      <c r="J111" s="27">
        <v>2269747.44</v>
      </c>
      <c r="K111" s="28">
        <v>0.78808331820328503</v>
      </c>
      <c r="L111" s="27">
        <v>2880085.63</v>
      </c>
      <c r="M111" s="29">
        <v>1</v>
      </c>
      <c r="N111" s="27">
        <v>2.58</v>
      </c>
      <c r="O111">
        <v>6572</v>
      </c>
      <c r="P111" s="27">
        <v>12560.8</v>
      </c>
      <c r="Q111" s="27">
        <v>28.68</v>
      </c>
      <c r="R111" s="30">
        <v>44732.853595219902</v>
      </c>
      <c r="S111" s="27">
        <f t="shared" si="1"/>
        <v>12589.48</v>
      </c>
    </row>
    <row r="112" spans="1:19" x14ac:dyDescent="0.25">
      <c r="A112" s="26" t="s">
        <v>35</v>
      </c>
      <c r="B112" s="26" t="s">
        <v>36</v>
      </c>
      <c r="C112" s="26" t="s">
        <v>241</v>
      </c>
      <c r="D112" s="26" t="s">
        <v>153</v>
      </c>
      <c r="E112" s="26" t="s">
        <v>150</v>
      </c>
      <c r="F112" s="26" t="s">
        <v>37</v>
      </c>
      <c r="G112" s="26" t="s">
        <v>184</v>
      </c>
      <c r="H112" s="26" t="s">
        <v>185</v>
      </c>
      <c r="I112">
        <v>4833</v>
      </c>
      <c r="J112" s="27">
        <v>2269747.44</v>
      </c>
      <c r="K112" s="28">
        <v>0.78808331820328503</v>
      </c>
      <c r="L112" s="27">
        <v>2880085.63</v>
      </c>
      <c r="M112" s="29">
        <v>1</v>
      </c>
      <c r="N112" s="27">
        <v>1.42</v>
      </c>
      <c r="O112">
        <v>4833</v>
      </c>
      <c r="P112" s="27">
        <v>5084</v>
      </c>
      <c r="Q112" s="27">
        <v>17.88</v>
      </c>
      <c r="R112" s="30">
        <v>44732.853595219902</v>
      </c>
      <c r="S112" s="27">
        <f t="shared" si="1"/>
        <v>5101.88</v>
      </c>
    </row>
    <row r="113" spans="1:19" x14ac:dyDescent="0.25">
      <c r="A113" s="26" t="s">
        <v>35</v>
      </c>
      <c r="B113" s="26" t="s">
        <v>36</v>
      </c>
      <c r="C113" s="26" t="s">
        <v>242</v>
      </c>
      <c r="D113" s="26" t="s">
        <v>166</v>
      </c>
      <c r="E113" s="26" t="s">
        <v>150</v>
      </c>
      <c r="F113" s="26" t="s">
        <v>37</v>
      </c>
      <c r="G113" s="26" t="s">
        <v>184</v>
      </c>
      <c r="H113" s="26" t="s">
        <v>185</v>
      </c>
      <c r="I113">
        <v>4673</v>
      </c>
      <c r="J113" s="27">
        <v>2269747.44</v>
      </c>
      <c r="K113" s="28">
        <v>0.78808331820328503</v>
      </c>
      <c r="L113" s="27">
        <v>2880085.63</v>
      </c>
      <c r="M113" s="29">
        <v>1</v>
      </c>
      <c r="N113" s="27">
        <v>1.42</v>
      </c>
      <c r="O113">
        <v>4673</v>
      </c>
      <c r="P113" s="27">
        <v>4915.6899999999996</v>
      </c>
      <c r="Q113" s="27">
        <v>15.79</v>
      </c>
      <c r="R113" s="30">
        <v>44732.853595219902</v>
      </c>
      <c r="S113" s="27">
        <f t="shared" si="1"/>
        <v>4931.4799999999996</v>
      </c>
    </row>
    <row r="114" spans="1:19" x14ac:dyDescent="0.25">
      <c r="A114" s="26" t="s">
        <v>38</v>
      </c>
      <c r="B114" s="26" t="s">
        <v>39</v>
      </c>
      <c r="C114" s="26" t="s">
        <v>207</v>
      </c>
      <c r="D114" s="26" t="s">
        <v>160</v>
      </c>
      <c r="E114" s="26" t="s">
        <v>149</v>
      </c>
      <c r="F114" s="26" t="s">
        <v>16</v>
      </c>
      <c r="G114" s="26" t="s">
        <v>184</v>
      </c>
      <c r="H114" s="26" t="s">
        <v>185</v>
      </c>
      <c r="I114">
        <v>51548</v>
      </c>
      <c r="J114" s="27">
        <v>1398362.54</v>
      </c>
      <c r="K114" s="28">
        <v>0.76426174586970197</v>
      </c>
      <c r="L114" s="27">
        <v>1829690.61</v>
      </c>
      <c r="M114" s="29">
        <v>5.0661062350984297E-2</v>
      </c>
      <c r="N114" s="27">
        <v>26.16</v>
      </c>
      <c r="O114">
        <v>2611</v>
      </c>
      <c r="P114" s="27">
        <v>49200.34</v>
      </c>
      <c r="Q114" s="27">
        <v>678.39</v>
      </c>
      <c r="R114" s="30">
        <v>44732.853595219902</v>
      </c>
      <c r="S114" s="27">
        <f t="shared" si="1"/>
        <v>49878.729999999996</v>
      </c>
    </row>
    <row r="115" spans="1:19" x14ac:dyDescent="0.25">
      <c r="A115" s="26" t="s">
        <v>38</v>
      </c>
      <c r="B115" s="26" t="s">
        <v>39</v>
      </c>
      <c r="C115" s="26" t="s">
        <v>208</v>
      </c>
      <c r="D115" s="26" t="s">
        <v>164</v>
      </c>
      <c r="E115" s="26" t="s">
        <v>149</v>
      </c>
      <c r="F115" s="26" t="s">
        <v>16</v>
      </c>
      <c r="G115" s="26" t="s">
        <v>184</v>
      </c>
      <c r="H115" s="26" t="s">
        <v>185</v>
      </c>
      <c r="I115">
        <v>49257</v>
      </c>
      <c r="J115" s="27">
        <v>1398362.54</v>
      </c>
      <c r="K115" s="28">
        <v>0.76426174586970197</v>
      </c>
      <c r="L115" s="27">
        <v>1829690.61</v>
      </c>
      <c r="M115" s="29">
        <v>5.4380315378220197E-2</v>
      </c>
      <c r="N115" s="27">
        <v>24.2</v>
      </c>
      <c r="O115">
        <v>2678</v>
      </c>
      <c r="P115" s="27">
        <v>46682</v>
      </c>
      <c r="Q115" s="27">
        <v>592.66999999999996</v>
      </c>
      <c r="R115" s="30">
        <v>44732.853595219902</v>
      </c>
      <c r="S115" s="27">
        <f t="shared" si="1"/>
        <v>47274.67</v>
      </c>
    </row>
    <row r="116" spans="1:19" x14ac:dyDescent="0.25">
      <c r="A116" s="26" t="s">
        <v>38</v>
      </c>
      <c r="B116" s="26" t="s">
        <v>39</v>
      </c>
      <c r="C116" s="26" t="s">
        <v>209</v>
      </c>
      <c r="D116" s="26" t="s">
        <v>151</v>
      </c>
      <c r="E116" s="26" t="s">
        <v>149</v>
      </c>
      <c r="F116" s="26" t="s">
        <v>210</v>
      </c>
      <c r="G116" s="26" t="s">
        <v>184</v>
      </c>
      <c r="H116" s="26" t="s">
        <v>185</v>
      </c>
      <c r="I116">
        <v>13801</v>
      </c>
      <c r="J116" s="27">
        <v>1398362.54</v>
      </c>
      <c r="K116" s="28">
        <v>0.76426174586970197</v>
      </c>
      <c r="L116" s="27">
        <v>1829690.61</v>
      </c>
      <c r="M116" s="29">
        <v>5.0661062350984297E-2</v>
      </c>
      <c r="N116" s="27">
        <v>26.16</v>
      </c>
      <c r="O116">
        <v>699</v>
      </c>
      <c r="P116" s="27">
        <v>13171.6</v>
      </c>
      <c r="Q116" s="27">
        <v>169.59</v>
      </c>
      <c r="R116" s="30">
        <v>44732.853595219902</v>
      </c>
      <c r="S116" s="27">
        <f t="shared" si="1"/>
        <v>13341.19</v>
      </c>
    </row>
    <row r="117" spans="1:19" x14ac:dyDescent="0.25">
      <c r="A117" s="26" t="s">
        <v>38</v>
      </c>
      <c r="B117" s="26" t="s">
        <v>39</v>
      </c>
      <c r="C117" s="26" t="s">
        <v>211</v>
      </c>
      <c r="D117" s="26" t="s">
        <v>151</v>
      </c>
      <c r="E117" s="26" t="s">
        <v>152</v>
      </c>
      <c r="F117" s="26" t="s">
        <v>210</v>
      </c>
      <c r="G117" s="26" t="s">
        <v>184</v>
      </c>
      <c r="H117" s="26" t="s">
        <v>185</v>
      </c>
      <c r="I117">
        <v>2506</v>
      </c>
      <c r="J117" s="27">
        <v>1398362.54</v>
      </c>
      <c r="K117" s="28">
        <v>0.76426174586970197</v>
      </c>
      <c r="L117" s="27">
        <v>1829690.61</v>
      </c>
      <c r="M117" s="29">
        <v>5.0661062350984297E-2</v>
      </c>
      <c r="N117" s="27">
        <v>107.29</v>
      </c>
      <c r="O117">
        <v>126</v>
      </c>
      <c r="P117" s="27">
        <v>9711.7999999999993</v>
      </c>
      <c r="Q117" s="27">
        <v>-77.08</v>
      </c>
      <c r="R117" s="30">
        <v>44732.853595219902</v>
      </c>
      <c r="S117" s="27">
        <f t="shared" si="1"/>
        <v>9634.7199999999993</v>
      </c>
    </row>
    <row r="118" spans="1:19" x14ac:dyDescent="0.25">
      <c r="A118" s="26" t="s">
        <v>38</v>
      </c>
      <c r="B118" s="26" t="s">
        <v>39</v>
      </c>
      <c r="C118" s="26" t="s">
        <v>212</v>
      </c>
      <c r="D118" s="26" t="s">
        <v>164</v>
      </c>
      <c r="E118" s="26" t="s">
        <v>152</v>
      </c>
      <c r="F118" s="26" t="s">
        <v>210</v>
      </c>
      <c r="G118" s="26" t="s">
        <v>184</v>
      </c>
      <c r="H118" s="26" t="s">
        <v>185</v>
      </c>
      <c r="I118">
        <v>3584</v>
      </c>
      <c r="J118" s="27">
        <v>1398362.54</v>
      </c>
      <c r="K118" s="28">
        <v>0.76426174586970197</v>
      </c>
      <c r="L118" s="27">
        <v>1829690.61</v>
      </c>
      <c r="M118" s="29">
        <v>5.4380315378220197E-2</v>
      </c>
      <c r="N118" s="27">
        <v>67.69</v>
      </c>
      <c r="O118">
        <v>194</v>
      </c>
      <c r="P118" s="27">
        <v>9434.01</v>
      </c>
      <c r="Q118" s="27">
        <v>-48.63</v>
      </c>
      <c r="R118" s="30">
        <v>44732.853595219902</v>
      </c>
      <c r="S118" s="27">
        <f t="shared" si="1"/>
        <v>9385.380000000001</v>
      </c>
    </row>
    <row r="119" spans="1:19" x14ac:dyDescent="0.25">
      <c r="A119" s="26" t="s">
        <v>38</v>
      </c>
      <c r="B119" s="26" t="s">
        <v>39</v>
      </c>
      <c r="C119" s="26" t="s">
        <v>213</v>
      </c>
      <c r="D119" s="26" t="s">
        <v>151</v>
      </c>
      <c r="E119" s="26" t="s">
        <v>150</v>
      </c>
      <c r="F119" s="26" t="s">
        <v>16</v>
      </c>
      <c r="G119" s="26" t="s">
        <v>184</v>
      </c>
      <c r="H119" s="26" t="s">
        <v>185</v>
      </c>
      <c r="I119">
        <v>1474</v>
      </c>
      <c r="J119" s="27">
        <v>1398362.54</v>
      </c>
      <c r="K119" s="28">
        <v>0.76426174586970197</v>
      </c>
      <c r="L119" s="27">
        <v>1829690.61</v>
      </c>
      <c r="M119" s="29">
        <v>5.0661062350984297E-2</v>
      </c>
      <c r="N119" s="27">
        <v>58.75</v>
      </c>
      <c r="O119">
        <v>74</v>
      </c>
      <c r="P119" s="27">
        <v>3123.27</v>
      </c>
      <c r="Q119" s="27">
        <v>0</v>
      </c>
      <c r="R119" s="30">
        <v>44732.853595219902</v>
      </c>
      <c r="S119" s="27">
        <f t="shared" si="1"/>
        <v>3123.27</v>
      </c>
    </row>
    <row r="120" spans="1:19" x14ac:dyDescent="0.25">
      <c r="A120" s="26" t="s">
        <v>38</v>
      </c>
      <c r="B120" s="26" t="s">
        <v>39</v>
      </c>
      <c r="C120" s="26" t="s">
        <v>214</v>
      </c>
      <c r="D120" s="26" t="s">
        <v>164</v>
      </c>
      <c r="E120" s="26" t="s">
        <v>150</v>
      </c>
      <c r="F120" s="26" t="s">
        <v>16</v>
      </c>
      <c r="G120" s="26" t="s">
        <v>184</v>
      </c>
      <c r="H120" s="26" t="s">
        <v>185</v>
      </c>
      <c r="I120">
        <v>2077</v>
      </c>
      <c r="J120" s="27">
        <v>1398362.54</v>
      </c>
      <c r="K120" s="28">
        <v>0.76426174586970197</v>
      </c>
      <c r="L120" s="27">
        <v>1829690.61</v>
      </c>
      <c r="M120" s="29">
        <v>5.0864867576899397E-2</v>
      </c>
      <c r="N120" s="27">
        <v>58.69</v>
      </c>
      <c r="O120">
        <v>105</v>
      </c>
      <c r="P120" s="27">
        <v>4427.1400000000003</v>
      </c>
      <c r="Q120" s="27">
        <v>42.16</v>
      </c>
      <c r="R120" s="30">
        <v>44732.853595219902</v>
      </c>
      <c r="S120" s="27">
        <f t="shared" si="1"/>
        <v>4469.3</v>
      </c>
    </row>
    <row r="121" spans="1:19" x14ac:dyDescent="0.25">
      <c r="A121" s="26" t="s">
        <v>40</v>
      </c>
      <c r="B121" s="26" t="s">
        <v>28</v>
      </c>
      <c r="C121" s="26" t="s">
        <v>187</v>
      </c>
      <c r="D121" s="26" t="s">
        <v>151</v>
      </c>
      <c r="E121" s="26" t="s">
        <v>149</v>
      </c>
      <c r="F121" s="26" t="s">
        <v>29</v>
      </c>
      <c r="G121" s="26" t="s">
        <v>184</v>
      </c>
      <c r="H121" s="26" t="s">
        <v>185</v>
      </c>
      <c r="I121">
        <v>319094</v>
      </c>
      <c r="J121" s="27">
        <v>1108668.82</v>
      </c>
      <c r="K121" s="28">
        <v>0.70250810875696601</v>
      </c>
      <c r="L121" s="27">
        <v>1578158.04</v>
      </c>
      <c r="M121" s="29">
        <v>8.1239886144176092E-3</v>
      </c>
      <c r="N121" s="27">
        <v>33.78</v>
      </c>
      <c r="O121">
        <v>2592</v>
      </c>
      <c r="P121" s="27">
        <v>57973.21</v>
      </c>
      <c r="Q121" s="27">
        <v>492.06</v>
      </c>
      <c r="R121" s="30">
        <v>44732.853595219902</v>
      </c>
      <c r="S121" s="27">
        <f t="shared" si="1"/>
        <v>58465.27</v>
      </c>
    </row>
    <row r="122" spans="1:19" x14ac:dyDescent="0.25">
      <c r="A122" s="26" t="s">
        <v>40</v>
      </c>
      <c r="B122" s="26" t="s">
        <v>28</v>
      </c>
      <c r="C122" s="26" t="s">
        <v>188</v>
      </c>
      <c r="D122" s="26" t="s">
        <v>162</v>
      </c>
      <c r="E122" s="26" t="s">
        <v>149</v>
      </c>
      <c r="F122" s="26" t="s">
        <v>29</v>
      </c>
      <c r="G122" s="26" t="s">
        <v>189</v>
      </c>
      <c r="H122" s="26" t="s">
        <v>185</v>
      </c>
      <c r="I122">
        <v>229014</v>
      </c>
      <c r="J122" s="27">
        <v>1108668.82</v>
      </c>
      <c r="K122" s="28">
        <v>0.70250810875696601</v>
      </c>
      <c r="L122" s="27">
        <v>1578158.04</v>
      </c>
      <c r="M122" s="29"/>
      <c r="N122" s="27">
        <v>10.98</v>
      </c>
      <c r="P122" s="27">
        <v>0</v>
      </c>
      <c r="Q122" s="27">
        <v>0</v>
      </c>
      <c r="R122" s="30">
        <v>44732.853595219902</v>
      </c>
      <c r="S122" s="27">
        <f t="shared" si="1"/>
        <v>0</v>
      </c>
    </row>
    <row r="123" spans="1:19" x14ac:dyDescent="0.25">
      <c r="A123" s="26" t="s">
        <v>40</v>
      </c>
      <c r="B123" s="26" t="s">
        <v>28</v>
      </c>
      <c r="C123" s="26" t="s">
        <v>190</v>
      </c>
      <c r="D123" s="26" t="s">
        <v>161</v>
      </c>
      <c r="E123" s="26" t="s">
        <v>149</v>
      </c>
      <c r="F123" s="26" t="s">
        <v>191</v>
      </c>
      <c r="G123" s="26" t="s">
        <v>184</v>
      </c>
      <c r="H123" s="26" t="s">
        <v>185</v>
      </c>
      <c r="I123">
        <v>46260</v>
      </c>
      <c r="J123" s="27">
        <v>1108668.82</v>
      </c>
      <c r="K123" s="28">
        <v>0.70250810875696601</v>
      </c>
      <c r="L123" s="27">
        <v>1578158.04</v>
      </c>
      <c r="M123" s="29">
        <v>8.1228823572080302E-3</v>
      </c>
      <c r="N123" s="27">
        <v>33.78</v>
      </c>
      <c r="O123">
        <v>375</v>
      </c>
      <c r="P123" s="27">
        <v>8387.33</v>
      </c>
      <c r="Q123" s="27">
        <v>89.47</v>
      </c>
      <c r="R123" s="30">
        <v>44732.853595219902</v>
      </c>
      <c r="S123" s="27">
        <f t="shared" si="1"/>
        <v>8476.7999999999993</v>
      </c>
    </row>
    <row r="124" spans="1:19" x14ac:dyDescent="0.25">
      <c r="A124" s="26" t="s">
        <v>40</v>
      </c>
      <c r="B124" s="26" t="s">
        <v>28</v>
      </c>
      <c r="C124" s="26" t="s">
        <v>192</v>
      </c>
      <c r="D124" s="26" t="s">
        <v>161</v>
      </c>
      <c r="E124" s="26" t="s">
        <v>152</v>
      </c>
      <c r="F124" s="26" t="s">
        <v>191</v>
      </c>
      <c r="G124" s="26" t="s">
        <v>184</v>
      </c>
      <c r="H124" s="26" t="s">
        <v>185</v>
      </c>
      <c r="I124">
        <v>18009</v>
      </c>
      <c r="J124" s="27">
        <v>1108668.82</v>
      </c>
      <c r="K124" s="28">
        <v>0.70250810875696601</v>
      </c>
      <c r="L124" s="27">
        <v>1578158.04</v>
      </c>
      <c r="M124" s="29">
        <v>8.1228823572080302E-3</v>
      </c>
      <c r="N124" s="27">
        <v>135.6</v>
      </c>
      <c r="O124">
        <v>146</v>
      </c>
      <c r="P124" s="27">
        <v>13073.5</v>
      </c>
      <c r="Q124" s="27">
        <v>89.55</v>
      </c>
      <c r="R124" s="30">
        <v>44732.853595219902</v>
      </c>
      <c r="S124" s="27">
        <f t="shared" si="1"/>
        <v>13163.05</v>
      </c>
    </row>
    <row r="125" spans="1:19" x14ac:dyDescent="0.25">
      <c r="A125" s="26" t="s">
        <v>40</v>
      </c>
      <c r="B125" s="26" t="s">
        <v>28</v>
      </c>
      <c r="C125" s="26" t="s">
        <v>193</v>
      </c>
      <c r="D125" s="26" t="s">
        <v>164</v>
      </c>
      <c r="E125" s="26" t="s">
        <v>152</v>
      </c>
      <c r="F125" s="26" t="s">
        <v>191</v>
      </c>
      <c r="G125" s="26" t="s">
        <v>189</v>
      </c>
      <c r="H125" s="26" t="s">
        <v>185</v>
      </c>
      <c r="I125">
        <v>16082</v>
      </c>
      <c r="J125" s="27">
        <v>1108668.82</v>
      </c>
      <c r="K125" s="28">
        <v>0.70250810875696601</v>
      </c>
      <c r="L125" s="27">
        <v>1578158.04</v>
      </c>
      <c r="M125" s="29"/>
      <c r="N125" s="27">
        <v>30.27</v>
      </c>
      <c r="P125" s="27">
        <v>0</v>
      </c>
      <c r="Q125" s="27">
        <v>0</v>
      </c>
      <c r="R125" s="30">
        <v>44732.853595219902</v>
      </c>
      <c r="S125" s="27">
        <f t="shared" si="1"/>
        <v>0</v>
      </c>
    </row>
    <row r="126" spans="1:19" x14ac:dyDescent="0.25">
      <c r="A126" s="26" t="s">
        <v>40</v>
      </c>
      <c r="B126" s="26" t="s">
        <v>28</v>
      </c>
      <c r="C126" s="26" t="s">
        <v>183</v>
      </c>
      <c r="D126" s="26" t="s">
        <v>151</v>
      </c>
      <c r="E126" s="26" t="s">
        <v>150</v>
      </c>
      <c r="F126" s="26" t="s">
        <v>29</v>
      </c>
      <c r="G126" s="26" t="s">
        <v>184</v>
      </c>
      <c r="H126" s="26" t="s">
        <v>185</v>
      </c>
      <c r="I126">
        <v>15520</v>
      </c>
      <c r="J126" s="27">
        <v>1108668.82</v>
      </c>
      <c r="K126" s="28">
        <v>0.70250810875696601</v>
      </c>
      <c r="L126" s="27">
        <v>1578158.04</v>
      </c>
      <c r="M126" s="29">
        <v>8.1239886144176092E-3</v>
      </c>
      <c r="N126" s="27">
        <v>90.79</v>
      </c>
      <c r="O126">
        <v>126</v>
      </c>
      <c r="P126" s="27">
        <v>7554.19</v>
      </c>
      <c r="Q126" s="27">
        <v>59.96</v>
      </c>
      <c r="R126" s="30">
        <v>44732.853595219902</v>
      </c>
      <c r="S126" s="27">
        <f t="shared" si="1"/>
        <v>7614.15</v>
      </c>
    </row>
    <row r="127" spans="1:19" x14ac:dyDescent="0.25">
      <c r="A127" s="26" t="s">
        <v>40</v>
      </c>
      <c r="B127" s="26" t="s">
        <v>28</v>
      </c>
      <c r="C127" s="26" t="s">
        <v>186</v>
      </c>
      <c r="D127" s="26" t="s">
        <v>148</v>
      </c>
      <c r="E127" s="26" t="s">
        <v>150</v>
      </c>
      <c r="F127" s="26" t="s">
        <v>29</v>
      </c>
      <c r="G127" s="26" t="s">
        <v>184</v>
      </c>
      <c r="H127" s="26" t="s">
        <v>185</v>
      </c>
      <c r="I127">
        <v>7092</v>
      </c>
      <c r="J127" s="27">
        <v>1108668.82</v>
      </c>
      <c r="K127" s="28">
        <v>0.70250810875696601</v>
      </c>
      <c r="L127" s="27">
        <v>1578158.04</v>
      </c>
      <c r="M127" s="29">
        <v>8.5522867302994399E-3</v>
      </c>
      <c r="N127" s="27">
        <v>90.77</v>
      </c>
      <c r="O127">
        <v>60</v>
      </c>
      <c r="P127" s="27">
        <v>3596.44</v>
      </c>
      <c r="Q127" s="27">
        <v>0</v>
      </c>
      <c r="R127" s="30">
        <v>44732.853595219902</v>
      </c>
      <c r="S127" s="27">
        <f t="shared" si="1"/>
        <v>3596.44</v>
      </c>
    </row>
    <row r="128" spans="1:19" x14ac:dyDescent="0.25">
      <c r="A128" s="26" t="s">
        <v>41</v>
      </c>
      <c r="B128" s="26" t="s">
        <v>28</v>
      </c>
      <c r="C128" s="26" t="s">
        <v>187</v>
      </c>
      <c r="D128" s="26" t="s">
        <v>151</v>
      </c>
      <c r="E128" s="26" t="s">
        <v>149</v>
      </c>
      <c r="F128" s="26" t="s">
        <v>29</v>
      </c>
      <c r="G128" s="26" t="s">
        <v>184</v>
      </c>
      <c r="H128" s="26" t="s">
        <v>185</v>
      </c>
      <c r="I128">
        <v>319094</v>
      </c>
      <c r="J128" s="27">
        <v>4139222.24</v>
      </c>
      <c r="K128" s="28">
        <v>0.881349708111968</v>
      </c>
      <c r="L128" s="27">
        <v>4696458.4000000004</v>
      </c>
      <c r="M128" s="29">
        <v>2.4176269804819999E-2</v>
      </c>
      <c r="N128" s="27">
        <v>33.78</v>
      </c>
      <c r="O128">
        <v>7714</v>
      </c>
      <c r="P128" s="27">
        <v>216455.64</v>
      </c>
      <c r="Q128" s="27">
        <v>2076.4499999999998</v>
      </c>
      <c r="R128" s="30">
        <v>44732.853595219902</v>
      </c>
      <c r="S128" s="27">
        <f t="shared" si="1"/>
        <v>218532.09000000003</v>
      </c>
    </row>
    <row r="129" spans="1:19" x14ac:dyDescent="0.25">
      <c r="A129" s="26" t="s">
        <v>41</v>
      </c>
      <c r="B129" s="26" t="s">
        <v>28</v>
      </c>
      <c r="C129" s="26" t="s">
        <v>188</v>
      </c>
      <c r="D129" s="26" t="s">
        <v>162</v>
      </c>
      <c r="E129" s="26" t="s">
        <v>149</v>
      </c>
      <c r="F129" s="26" t="s">
        <v>29</v>
      </c>
      <c r="G129" s="26" t="s">
        <v>189</v>
      </c>
      <c r="H129" s="26" t="s">
        <v>185</v>
      </c>
      <c r="I129">
        <v>229014</v>
      </c>
      <c r="J129" s="27">
        <v>4139222.24</v>
      </c>
      <c r="K129" s="28">
        <v>0.881349708111968</v>
      </c>
      <c r="L129" s="27">
        <v>4696458.4000000004</v>
      </c>
      <c r="M129" s="29"/>
      <c r="N129" s="27">
        <v>10.98</v>
      </c>
      <c r="P129" s="27">
        <v>0</v>
      </c>
      <c r="Q129" s="27">
        <v>0</v>
      </c>
      <c r="R129" s="30">
        <v>44732.853595219902</v>
      </c>
      <c r="S129" s="27">
        <f t="shared" si="1"/>
        <v>0</v>
      </c>
    </row>
    <row r="130" spans="1:19" x14ac:dyDescent="0.25">
      <c r="A130" s="26" t="s">
        <v>41</v>
      </c>
      <c r="B130" s="26" t="s">
        <v>28</v>
      </c>
      <c r="C130" s="26" t="s">
        <v>190</v>
      </c>
      <c r="D130" s="26" t="s">
        <v>161</v>
      </c>
      <c r="E130" s="26" t="s">
        <v>149</v>
      </c>
      <c r="F130" s="26" t="s">
        <v>191</v>
      </c>
      <c r="G130" s="26" t="s">
        <v>184</v>
      </c>
      <c r="H130" s="26" t="s">
        <v>185</v>
      </c>
      <c r="I130">
        <v>46260</v>
      </c>
      <c r="J130" s="27">
        <v>4139222.24</v>
      </c>
      <c r="K130" s="28">
        <v>0.881349708111968</v>
      </c>
      <c r="L130" s="27">
        <v>4696458.4000000004</v>
      </c>
      <c r="M130" s="29">
        <v>2.4172977681450401E-2</v>
      </c>
      <c r="N130" s="27">
        <v>33.78</v>
      </c>
      <c r="O130">
        <v>1118</v>
      </c>
      <c r="P130" s="27">
        <v>31371.200000000001</v>
      </c>
      <c r="Q130" s="27">
        <v>364.79</v>
      </c>
      <c r="R130" s="30">
        <v>44732.853595219902</v>
      </c>
      <c r="S130" s="27">
        <f t="shared" ref="S130:S193" si="2">SUM(P130+Q130)</f>
        <v>31735.99</v>
      </c>
    </row>
    <row r="131" spans="1:19" x14ac:dyDescent="0.25">
      <c r="A131" s="26" t="s">
        <v>41</v>
      </c>
      <c r="B131" s="26" t="s">
        <v>28</v>
      </c>
      <c r="C131" s="26" t="s">
        <v>192</v>
      </c>
      <c r="D131" s="26" t="s">
        <v>161</v>
      </c>
      <c r="E131" s="26" t="s">
        <v>152</v>
      </c>
      <c r="F131" s="26" t="s">
        <v>191</v>
      </c>
      <c r="G131" s="26" t="s">
        <v>184</v>
      </c>
      <c r="H131" s="26" t="s">
        <v>185</v>
      </c>
      <c r="I131">
        <v>18009</v>
      </c>
      <c r="J131" s="27">
        <v>4139222.24</v>
      </c>
      <c r="K131" s="28">
        <v>0.881349708111968</v>
      </c>
      <c r="L131" s="27">
        <v>4696458.4000000004</v>
      </c>
      <c r="M131" s="29">
        <v>2.4172977681450401E-2</v>
      </c>
      <c r="N131" s="27">
        <v>135.6</v>
      </c>
      <c r="O131">
        <v>435</v>
      </c>
      <c r="P131" s="27">
        <v>48868.06</v>
      </c>
      <c r="Q131" s="27">
        <v>112.34</v>
      </c>
      <c r="R131" s="30">
        <v>44732.853595219902</v>
      </c>
      <c r="S131" s="27">
        <f t="shared" si="2"/>
        <v>48980.399999999994</v>
      </c>
    </row>
    <row r="132" spans="1:19" x14ac:dyDescent="0.25">
      <c r="A132" s="26" t="s">
        <v>41</v>
      </c>
      <c r="B132" s="26" t="s">
        <v>28</v>
      </c>
      <c r="C132" s="26" t="s">
        <v>193</v>
      </c>
      <c r="D132" s="26" t="s">
        <v>164</v>
      </c>
      <c r="E132" s="26" t="s">
        <v>152</v>
      </c>
      <c r="F132" s="26" t="s">
        <v>191</v>
      </c>
      <c r="G132" s="26" t="s">
        <v>189</v>
      </c>
      <c r="H132" s="26" t="s">
        <v>185</v>
      </c>
      <c r="I132">
        <v>16082</v>
      </c>
      <c r="J132" s="27">
        <v>4139222.24</v>
      </c>
      <c r="K132" s="28">
        <v>0.881349708111968</v>
      </c>
      <c r="L132" s="27">
        <v>4696458.4000000004</v>
      </c>
      <c r="M132" s="29"/>
      <c r="N132" s="27">
        <v>30.27</v>
      </c>
      <c r="P132" s="27">
        <v>0</v>
      </c>
      <c r="Q132" s="27">
        <v>0</v>
      </c>
      <c r="R132" s="30">
        <v>44732.853595219902</v>
      </c>
      <c r="S132" s="27">
        <f t="shared" si="2"/>
        <v>0</v>
      </c>
    </row>
    <row r="133" spans="1:19" x14ac:dyDescent="0.25">
      <c r="A133" s="26" t="s">
        <v>45</v>
      </c>
      <c r="B133" s="26" t="s">
        <v>46</v>
      </c>
      <c r="C133" s="26" t="s">
        <v>235</v>
      </c>
      <c r="D133" s="26" t="s">
        <v>166</v>
      </c>
      <c r="E133" s="26" t="s">
        <v>152</v>
      </c>
      <c r="F133" s="26" t="s">
        <v>32</v>
      </c>
      <c r="G133" s="26" t="s">
        <v>184</v>
      </c>
      <c r="H133" s="26" t="s">
        <v>185</v>
      </c>
      <c r="I133">
        <v>13874</v>
      </c>
      <c r="J133" s="27">
        <v>29728.12</v>
      </c>
      <c r="K133" s="28">
        <v>0.73835074350139496</v>
      </c>
      <c r="L133" s="27">
        <v>40262.870000000003</v>
      </c>
      <c r="M133" s="29">
        <v>2.25149068661129E-3</v>
      </c>
      <c r="N133" s="27">
        <v>30.45</v>
      </c>
      <c r="O133">
        <v>31</v>
      </c>
      <c r="P133" s="27">
        <v>655.15</v>
      </c>
      <c r="Q133" s="27">
        <v>-21.13</v>
      </c>
      <c r="R133" s="30">
        <v>44732.853595219902</v>
      </c>
      <c r="S133" s="27">
        <f t="shared" si="2"/>
        <v>634.02</v>
      </c>
    </row>
    <row r="134" spans="1:19" x14ac:dyDescent="0.25">
      <c r="A134" s="26" t="s">
        <v>47</v>
      </c>
      <c r="B134" s="26" t="s">
        <v>28</v>
      </c>
      <c r="C134" s="26" t="s">
        <v>187</v>
      </c>
      <c r="D134" s="26" t="s">
        <v>151</v>
      </c>
      <c r="E134" s="26" t="s">
        <v>149</v>
      </c>
      <c r="F134" s="26" t="s">
        <v>29</v>
      </c>
      <c r="G134" s="26" t="s">
        <v>184</v>
      </c>
      <c r="H134" s="26" t="s">
        <v>185</v>
      </c>
      <c r="I134">
        <v>319094</v>
      </c>
      <c r="J134" s="27">
        <v>124977.21</v>
      </c>
      <c r="K134" s="28">
        <v>0.73070243013971004</v>
      </c>
      <c r="L134" s="27">
        <v>171037.08</v>
      </c>
      <c r="M134" s="29">
        <v>8.8045889913739798E-4</v>
      </c>
      <c r="N134" s="27">
        <v>33.78</v>
      </c>
      <c r="O134">
        <v>280</v>
      </c>
      <c r="P134" s="27">
        <v>6513.88</v>
      </c>
      <c r="Q134" s="27">
        <v>46.53</v>
      </c>
      <c r="R134" s="30">
        <v>44732.853595219902</v>
      </c>
      <c r="S134" s="27">
        <f t="shared" si="2"/>
        <v>6560.41</v>
      </c>
    </row>
    <row r="135" spans="1:19" x14ac:dyDescent="0.25">
      <c r="A135" s="26" t="s">
        <v>47</v>
      </c>
      <c r="B135" s="26" t="s">
        <v>28</v>
      </c>
      <c r="C135" s="26" t="s">
        <v>188</v>
      </c>
      <c r="D135" s="26" t="s">
        <v>162</v>
      </c>
      <c r="E135" s="26" t="s">
        <v>149</v>
      </c>
      <c r="F135" s="26" t="s">
        <v>29</v>
      </c>
      <c r="G135" s="26" t="s">
        <v>189</v>
      </c>
      <c r="H135" s="26" t="s">
        <v>185</v>
      </c>
      <c r="I135">
        <v>229014</v>
      </c>
      <c r="J135" s="27">
        <v>124977.21</v>
      </c>
      <c r="K135" s="28">
        <v>0.73070243013971004</v>
      </c>
      <c r="L135" s="27">
        <v>171037.08</v>
      </c>
      <c r="M135" s="29"/>
      <c r="N135" s="27">
        <v>10.98</v>
      </c>
      <c r="P135" s="27">
        <v>0</v>
      </c>
      <c r="Q135" s="27">
        <v>0</v>
      </c>
      <c r="R135" s="30">
        <v>44732.853595219902</v>
      </c>
      <c r="S135" s="27">
        <f t="shared" si="2"/>
        <v>0</v>
      </c>
    </row>
    <row r="136" spans="1:19" x14ac:dyDescent="0.25">
      <c r="A136" s="26" t="s">
        <v>47</v>
      </c>
      <c r="B136" s="26" t="s">
        <v>28</v>
      </c>
      <c r="C136" s="26" t="s">
        <v>190</v>
      </c>
      <c r="D136" s="26" t="s">
        <v>161</v>
      </c>
      <c r="E136" s="26" t="s">
        <v>149</v>
      </c>
      <c r="F136" s="26" t="s">
        <v>191</v>
      </c>
      <c r="G136" s="26" t="s">
        <v>184</v>
      </c>
      <c r="H136" s="26" t="s">
        <v>185</v>
      </c>
      <c r="I136">
        <v>46260</v>
      </c>
      <c r="J136" s="27">
        <v>124977.21</v>
      </c>
      <c r="K136" s="28">
        <v>0.73070243013971004</v>
      </c>
      <c r="L136" s="27">
        <v>171037.08</v>
      </c>
      <c r="M136" s="29">
        <v>8.8033900556650098E-4</v>
      </c>
      <c r="N136" s="27">
        <v>33.78</v>
      </c>
      <c r="O136">
        <v>40</v>
      </c>
      <c r="P136" s="27">
        <v>930.55</v>
      </c>
      <c r="Q136" s="27">
        <v>0</v>
      </c>
      <c r="R136" s="30">
        <v>44732.853595219902</v>
      </c>
      <c r="S136" s="27">
        <f t="shared" si="2"/>
        <v>930.55</v>
      </c>
    </row>
    <row r="137" spans="1:19" x14ac:dyDescent="0.25">
      <c r="A137" s="26" t="s">
        <v>47</v>
      </c>
      <c r="B137" s="26" t="s">
        <v>28</v>
      </c>
      <c r="C137" s="26" t="s">
        <v>192</v>
      </c>
      <c r="D137" s="26" t="s">
        <v>161</v>
      </c>
      <c r="E137" s="26" t="s">
        <v>152</v>
      </c>
      <c r="F137" s="26" t="s">
        <v>191</v>
      </c>
      <c r="G137" s="26" t="s">
        <v>184</v>
      </c>
      <c r="H137" s="26" t="s">
        <v>185</v>
      </c>
      <c r="I137">
        <v>18009</v>
      </c>
      <c r="J137" s="27">
        <v>124977.21</v>
      </c>
      <c r="K137" s="28">
        <v>0.73070243013971004</v>
      </c>
      <c r="L137" s="27">
        <v>171037.08</v>
      </c>
      <c r="M137" s="29">
        <v>8.8033900556650098E-4</v>
      </c>
      <c r="N137" s="27">
        <v>135.6</v>
      </c>
      <c r="O137">
        <v>15</v>
      </c>
      <c r="P137" s="27">
        <v>1397.07</v>
      </c>
      <c r="Q137" s="27">
        <v>0</v>
      </c>
      <c r="R137" s="30">
        <v>44732.853595219902</v>
      </c>
      <c r="S137" s="27">
        <f t="shared" si="2"/>
        <v>1397.07</v>
      </c>
    </row>
    <row r="138" spans="1:19" x14ac:dyDescent="0.25">
      <c r="A138" s="26" t="s">
        <v>47</v>
      </c>
      <c r="B138" s="26" t="s">
        <v>28</v>
      </c>
      <c r="C138" s="26" t="s">
        <v>193</v>
      </c>
      <c r="D138" s="26" t="s">
        <v>164</v>
      </c>
      <c r="E138" s="26" t="s">
        <v>152</v>
      </c>
      <c r="F138" s="26" t="s">
        <v>191</v>
      </c>
      <c r="G138" s="26" t="s">
        <v>189</v>
      </c>
      <c r="H138" s="26" t="s">
        <v>185</v>
      </c>
      <c r="I138">
        <v>16082</v>
      </c>
      <c r="J138" s="27">
        <v>124977.21</v>
      </c>
      <c r="K138" s="28">
        <v>0.73070243013971004</v>
      </c>
      <c r="L138" s="27">
        <v>171037.08</v>
      </c>
      <c r="M138" s="29"/>
      <c r="N138" s="27">
        <v>30.27</v>
      </c>
      <c r="P138" s="27">
        <v>0</v>
      </c>
      <c r="Q138" s="27">
        <v>0</v>
      </c>
      <c r="R138" s="30">
        <v>44732.853595219902</v>
      </c>
      <c r="S138" s="27">
        <f t="shared" si="2"/>
        <v>0</v>
      </c>
    </row>
    <row r="139" spans="1:19" x14ac:dyDescent="0.25">
      <c r="A139" s="26" t="s">
        <v>47</v>
      </c>
      <c r="B139" s="26" t="s">
        <v>28</v>
      </c>
      <c r="C139" s="26" t="s">
        <v>183</v>
      </c>
      <c r="D139" s="26" t="s">
        <v>151</v>
      </c>
      <c r="E139" s="26" t="s">
        <v>150</v>
      </c>
      <c r="F139" s="26" t="s">
        <v>29</v>
      </c>
      <c r="G139" s="26" t="s">
        <v>184</v>
      </c>
      <c r="H139" s="26" t="s">
        <v>185</v>
      </c>
      <c r="I139">
        <v>15520</v>
      </c>
      <c r="J139" s="27">
        <v>124977.21</v>
      </c>
      <c r="K139" s="28">
        <v>0.73070243013971004</v>
      </c>
      <c r="L139" s="27">
        <v>171037.08</v>
      </c>
      <c r="M139" s="29">
        <v>8.8045889913739798E-4</v>
      </c>
      <c r="N139" s="27">
        <v>90.79</v>
      </c>
      <c r="O139">
        <v>13</v>
      </c>
      <c r="P139" s="27">
        <v>810.68</v>
      </c>
      <c r="Q139" s="27">
        <v>0</v>
      </c>
      <c r="R139" s="30">
        <v>44732.853595219902</v>
      </c>
      <c r="S139" s="27">
        <f t="shared" si="2"/>
        <v>810.68</v>
      </c>
    </row>
    <row r="140" spans="1:19" x14ac:dyDescent="0.25">
      <c r="A140" s="26" t="s">
        <v>47</v>
      </c>
      <c r="B140" s="26" t="s">
        <v>28</v>
      </c>
      <c r="C140" s="26" t="s">
        <v>186</v>
      </c>
      <c r="D140" s="26" t="s">
        <v>148</v>
      </c>
      <c r="E140" s="26" t="s">
        <v>150</v>
      </c>
      <c r="F140" s="26" t="s">
        <v>29</v>
      </c>
      <c r="G140" s="26" t="s">
        <v>184</v>
      </c>
      <c r="H140" s="26" t="s">
        <v>185</v>
      </c>
      <c r="I140">
        <v>7092</v>
      </c>
      <c r="J140" s="27">
        <v>124977.21</v>
      </c>
      <c r="K140" s="28">
        <v>0.73070243013971004</v>
      </c>
      <c r="L140" s="27">
        <v>171037.08</v>
      </c>
      <c r="M140" s="29">
        <v>9.2687684794430503E-4</v>
      </c>
      <c r="N140" s="27">
        <v>90.77</v>
      </c>
      <c r="O140">
        <v>6</v>
      </c>
      <c r="P140" s="27">
        <v>374.08</v>
      </c>
      <c r="Q140" s="27">
        <v>0</v>
      </c>
      <c r="R140" s="30">
        <v>44732.853595219902</v>
      </c>
      <c r="S140" s="27">
        <f t="shared" si="2"/>
        <v>374.08</v>
      </c>
    </row>
    <row r="141" spans="1:19" x14ac:dyDescent="0.25">
      <c r="A141" s="26" t="s">
        <v>48</v>
      </c>
      <c r="B141" s="26" t="s">
        <v>12</v>
      </c>
      <c r="C141" s="26" t="s">
        <v>194</v>
      </c>
      <c r="D141" s="26" t="s">
        <v>161</v>
      </c>
      <c r="E141" s="26" t="s">
        <v>149</v>
      </c>
      <c r="F141" s="26" t="s">
        <v>13</v>
      </c>
      <c r="G141" s="26" t="s">
        <v>184</v>
      </c>
      <c r="H141" s="26" t="s">
        <v>185</v>
      </c>
      <c r="I141">
        <v>5786</v>
      </c>
      <c r="J141" s="27">
        <v>544255.6</v>
      </c>
      <c r="K141" s="28">
        <v>0.76131262906948904</v>
      </c>
      <c r="L141" s="27">
        <v>714891.07</v>
      </c>
      <c r="M141" s="29">
        <v>4.7336699247989902E-2</v>
      </c>
      <c r="N141" s="27">
        <v>4.97</v>
      </c>
      <c r="O141">
        <v>273</v>
      </c>
      <c r="P141" s="27">
        <v>973.56</v>
      </c>
      <c r="Q141" s="27">
        <v>14.27</v>
      </c>
      <c r="R141" s="30">
        <v>44732.853595219902</v>
      </c>
      <c r="S141" s="27">
        <f t="shared" si="2"/>
        <v>987.82999999999993</v>
      </c>
    </row>
    <row r="142" spans="1:19" x14ac:dyDescent="0.25">
      <c r="A142" s="26" t="s">
        <v>48</v>
      </c>
      <c r="B142" s="26" t="s">
        <v>12</v>
      </c>
      <c r="C142" s="26" t="s">
        <v>195</v>
      </c>
      <c r="D142" s="26" t="s">
        <v>161</v>
      </c>
      <c r="E142" s="26" t="s">
        <v>152</v>
      </c>
      <c r="F142" s="26" t="s">
        <v>13</v>
      </c>
      <c r="G142" s="26" t="s">
        <v>184</v>
      </c>
      <c r="H142" s="26" t="s">
        <v>185</v>
      </c>
      <c r="I142">
        <v>3351</v>
      </c>
      <c r="J142" s="27">
        <v>544255.6</v>
      </c>
      <c r="K142" s="28">
        <v>0.76131262906948904</v>
      </c>
      <c r="L142" s="27">
        <v>714891.07</v>
      </c>
      <c r="M142" s="29">
        <v>4.7336699247989902E-2</v>
      </c>
      <c r="N142" s="27">
        <v>57.63</v>
      </c>
      <c r="O142">
        <v>158</v>
      </c>
      <c r="P142" s="27">
        <v>6516.23</v>
      </c>
      <c r="Q142" s="27">
        <v>41.24</v>
      </c>
      <c r="R142" s="30">
        <v>44732.853595219902</v>
      </c>
      <c r="S142" s="27">
        <f t="shared" si="2"/>
        <v>6557.4699999999993</v>
      </c>
    </row>
    <row r="143" spans="1:19" x14ac:dyDescent="0.25">
      <c r="A143" s="26" t="s">
        <v>48</v>
      </c>
      <c r="B143" s="26" t="s">
        <v>12</v>
      </c>
      <c r="C143" s="26" t="s">
        <v>196</v>
      </c>
      <c r="D143" s="26" t="s">
        <v>151</v>
      </c>
      <c r="E143" s="26" t="s">
        <v>152</v>
      </c>
      <c r="F143" s="26" t="s">
        <v>13</v>
      </c>
      <c r="G143" s="26" t="s">
        <v>184</v>
      </c>
      <c r="H143" s="26" t="s">
        <v>185</v>
      </c>
      <c r="I143">
        <v>4456</v>
      </c>
      <c r="J143" s="27">
        <v>544255.6</v>
      </c>
      <c r="K143" s="28">
        <v>0.76131262906948904</v>
      </c>
      <c r="L143" s="27">
        <v>714891.07</v>
      </c>
      <c r="M143" s="29">
        <v>4.7336699247989902E-2</v>
      </c>
      <c r="N143" s="27">
        <v>57.63</v>
      </c>
      <c r="O143">
        <v>210</v>
      </c>
      <c r="P143" s="27">
        <v>8660.82</v>
      </c>
      <c r="Q143" s="27">
        <v>41.24</v>
      </c>
      <c r="R143" s="30">
        <v>44732.853595219902</v>
      </c>
      <c r="S143" s="27">
        <f t="shared" si="2"/>
        <v>8702.06</v>
      </c>
    </row>
    <row r="144" spans="1:19" x14ac:dyDescent="0.25">
      <c r="A144" s="26" t="s">
        <v>48</v>
      </c>
      <c r="B144" s="26" t="s">
        <v>12</v>
      </c>
      <c r="C144" s="26" t="s">
        <v>197</v>
      </c>
      <c r="D144" s="26" t="s">
        <v>164</v>
      </c>
      <c r="E144" s="26" t="s">
        <v>149</v>
      </c>
      <c r="F144" s="26" t="s">
        <v>198</v>
      </c>
      <c r="G144" s="26" t="s">
        <v>184</v>
      </c>
      <c r="H144" s="26" t="s">
        <v>185</v>
      </c>
      <c r="I144">
        <v>65966</v>
      </c>
      <c r="J144" s="27">
        <v>544255.6</v>
      </c>
      <c r="K144" s="28">
        <v>0.76131262906948904</v>
      </c>
      <c r="L144" s="27">
        <v>714891.07</v>
      </c>
      <c r="M144" s="29">
        <v>4.7336699247989902E-2</v>
      </c>
      <c r="N144" s="27">
        <v>4.97</v>
      </c>
      <c r="O144">
        <v>3122</v>
      </c>
      <c r="P144" s="27">
        <v>11133.55</v>
      </c>
      <c r="Q144" s="27">
        <v>106.99</v>
      </c>
      <c r="R144" s="30">
        <v>44732.853595219902</v>
      </c>
      <c r="S144" s="27">
        <f t="shared" si="2"/>
        <v>11240.539999999999</v>
      </c>
    </row>
    <row r="145" spans="1:19" x14ac:dyDescent="0.25">
      <c r="A145" s="26" t="s">
        <v>48</v>
      </c>
      <c r="B145" s="26" t="s">
        <v>12</v>
      </c>
      <c r="C145" s="26" t="s">
        <v>199</v>
      </c>
      <c r="D145" s="26" t="s">
        <v>159</v>
      </c>
      <c r="E145" s="26" t="s">
        <v>149</v>
      </c>
      <c r="F145" s="26" t="s">
        <v>198</v>
      </c>
      <c r="G145" s="26" t="s">
        <v>184</v>
      </c>
      <c r="H145" s="26" t="s">
        <v>185</v>
      </c>
      <c r="I145">
        <v>95370</v>
      </c>
      <c r="J145" s="27">
        <v>544255.6</v>
      </c>
      <c r="K145" s="28">
        <v>0.76131262906948904</v>
      </c>
      <c r="L145" s="27">
        <v>714891.07</v>
      </c>
      <c r="M145" s="29">
        <v>4.7336699247989902E-2</v>
      </c>
      <c r="N145" s="27">
        <v>4.97</v>
      </c>
      <c r="O145">
        <v>4514</v>
      </c>
      <c r="P145" s="27">
        <v>16097.64</v>
      </c>
      <c r="Q145" s="27">
        <v>178.32</v>
      </c>
      <c r="R145" s="30">
        <v>44732.853595219902</v>
      </c>
      <c r="S145" s="27">
        <f t="shared" si="2"/>
        <v>16275.96</v>
      </c>
    </row>
    <row r="146" spans="1:19" x14ac:dyDescent="0.25">
      <c r="A146" s="26" t="s">
        <v>48</v>
      </c>
      <c r="B146" s="26" t="s">
        <v>12</v>
      </c>
      <c r="C146" s="26" t="s">
        <v>200</v>
      </c>
      <c r="D146" s="26" t="s">
        <v>151</v>
      </c>
      <c r="E146" s="26" t="s">
        <v>150</v>
      </c>
      <c r="F146" s="26" t="s">
        <v>198</v>
      </c>
      <c r="G146" s="26" t="s">
        <v>184</v>
      </c>
      <c r="H146" s="26" t="s">
        <v>185</v>
      </c>
      <c r="I146">
        <v>1446</v>
      </c>
      <c r="J146" s="27">
        <v>544255.6</v>
      </c>
      <c r="K146" s="28">
        <v>0.76131262906948904</v>
      </c>
      <c r="L146" s="27">
        <v>714891.07</v>
      </c>
      <c r="M146" s="29">
        <v>4.7336699247989902E-2</v>
      </c>
      <c r="N146" s="27">
        <v>27.46</v>
      </c>
      <c r="O146">
        <v>68</v>
      </c>
      <c r="P146" s="27">
        <v>1336.29</v>
      </c>
      <c r="Q146" s="27">
        <v>19.649999999999999</v>
      </c>
      <c r="R146" s="30">
        <v>44732.853595219902</v>
      </c>
      <c r="S146" s="27">
        <f t="shared" si="2"/>
        <v>1355.94</v>
      </c>
    </row>
    <row r="147" spans="1:19" x14ac:dyDescent="0.25">
      <c r="A147" s="26" t="s">
        <v>48</v>
      </c>
      <c r="B147" s="26" t="s">
        <v>12</v>
      </c>
      <c r="C147" s="26" t="s">
        <v>201</v>
      </c>
      <c r="D147" s="26" t="s">
        <v>164</v>
      </c>
      <c r="E147" s="26" t="s">
        <v>150</v>
      </c>
      <c r="F147" s="26" t="s">
        <v>198</v>
      </c>
      <c r="G147" s="26" t="s">
        <v>184</v>
      </c>
      <c r="H147" s="26" t="s">
        <v>185</v>
      </c>
      <c r="I147">
        <v>3589</v>
      </c>
      <c r="J147" s="27">
        <v>544255.6</v>
      </c>
      <c r="K147" s="28">
        <v>0.76131262906948904</v>
      </c>
      <c r="L147" s="27">
        <v>714891.07</v>
      </c>
      <c r="M147" s="29">
        <v>4.7336699247989902E-2</v>
      </c>
      <c r="N147" s="27">
        <v>27.46</v>
      </c>
      <c r="O147">
        <v>169</v>
      </c>
      <c r="P147" s="27">
        <v>3321.07</v>
      </c>
      <c r="Q147" s="27">
        <v>19.649999999999999</v>
      </c>
      <c r="R147" s="30">
        <v>44732.853595219902</v>
      </c>
      <c r="S147" s="27">
        <f t="shared" si="2"/>
        <v>3340.7200000000003</v>
      </c>
    </row>
    <row r="148" spans="1:19" x14ac:dyDescent="0.25">
      <c r="A148" s="26" t="s">
        <v>49</v>
      </c>
      <c r="B148" s="26" t="s">
        <v>25</v>
      </c>
      <c r="C148" s="26" t="s">
        <v>227</v>
      </c>
      <c r="D148" s="26" t="s">
        <v>151</v>
      </c>
      <c r="E148" s="26" t="s">
        <v>149</v>
      </c>
      <c r="F148" s="26" t="s">
        <v>26</v>
      </c>
      <c r="G148" s="26" t="s">
        <v>189</v>
      </c>
      <c r="H148" s="26" t="s">
        <v>185</v>
      </c>
      <c r="I148">
        <v>180654</v>
      </c>
      <c r="J148" s="27">
        <v>12670.5</v>
      </c>
      <c r="K148" s="28">
        <v>0.84708879038889695</v>
      </c>
      <c r="L148" s="27">
        <v>14957.7</v>
      </c>
      <c r="M148" s="29"/>
      <c r="N148" s="27">
        <v>0.97</v>
      </c>
      <c r="P148" s="27">
        <v>0</v>
      </c>
      <c r="Q148" s="27">
        <v>0</v>
      </c>
      <c r="R148" s="30">
        <v>44732.853595219902</v>
      </c>
      <c r="S148" s="27">
        <f t="shared" si="2"/>
        <v>0</v>
      </c>
    </row>
    <row r="149" spans="1:19" x14ac:dyDescent="0.25">
      <c r="A149" s="26" t="s">
        <v>49</v>
      </c>
      <c r="B149" s="26" t="s">
        <v>25</v>
      </c>
      <c r="C149" s="26" t="s">
        <v>228</v>
      </c>
      <c r="D149" s="26" t="s">
        <v>157</v>
      </c>
      <c r="E149" s="26" t="s">
        <v>149</v>
      </c>
      <c r="F149" s="26" t="s">
        <v>26</v>
      </c>
      <c r="G149" s="26" t="s">
        <v>184</v>
      </c>
      <c r="H149" s="26" t="s">
        <v>185</v>
      </c>
      <c r="I149">
        <v>160404</v>
      </c>
      <c r="J149" s="27">
        <v>12670.5</v>
      </c>
      <c r="K149" s="28">
        <v>0.84708879038889695</v>
      </c>
      <c r="L149" s="27">
        <v>14957.7</v>
      </c>
      <c r="M149" s="29">
        <v>1.42348546638012E-3</v>
      </c>
      <c r="N149" s="27">
        <v>2.06</v>
      </c>
      <c r="O149">
        <v>228</v>
      </c>
      <c r="P149" s="27">
        <v>374.98</v>
      </c>
      <c r="Q149" s="27">
        <v>1.65</v>
      </c>
      <c r="R149" s="30">
        <v>44732.853595219902</v>
      </c>
      <c r="S149" s="27">
        <f t="shared" si="2"/>
        <v>376.63</v>
      </c>
    </row>
    <row r="150" spans="1:19" x14ac:dyDescent="0.25">
      <c r="A150" s="26" t="s">
        <v>49</v>
      </c>
      <c r="B150" s="26" t="s">
        <v>25</v>
      </c>
      <c r="C150" s="26" t="s">
        <v>229</v>
      </c>
      <c r="D150" s="26" t="s">
        <v>148</v>
      </c>
      <c r="E150" s="26" t="s">
        <v>149</v>
      </c>
      <c r="F150" s="26" t="s">
        <v>26</v>
      </c>
      <c r="G150" s="26" t="s">
        <v>184</v>
      </c>
      <c r="H150" s="26" t="s">
        <v>185</v>
      </c>
      <c r="I150">
        <v>92669</v>
      </c>
      <c r="J150" s="27">
        <v>12670.5</v>
      </c>
      <c r="K150" s="28">
        <v>0.84708879038889695</v>
      </c>
      <c r="L150" s="27">
        <v>14957.7</v>
      </c>
      <c r="M150" s="29">
        <v>1.35924723985127E-3</v>
      </c>
      <c r="N150" s="27">
        <v>2.09</v>
      </c>
      <c r="O150">
        <v>125</v>
      </c>
      <c r="P150" s="27">
        <v>208.58</v>
      </c>
      <c r="Q150" s="27">
        <v>3.34</v>
      </c>
      <c r="R150" s="30">
        <v>44732.853595219902</v>
      </c>
      <c r="S150" s="27">
        <f t="shared" si="2"/>
        <v>211.92000000000002</v>
      </c>
    </row>
    <row r="151" spans="1:19" x14ac:dyDescent="0.25">
      <c r="A151" s="26" t="s">
        <v>49</v>
      </c>
      <c r="B151" s="26" t="s">
        <v>25</v>
      </c>
      <c r="C151" s="26" t="s">
        <v>230</v>
      </c>
      <c r="D151" s="26" t="s">
        <v>151</v>
      </c>
      <c r="E151" s="26" t="s">
        <v>152</v>
      </c>
      <c r="F151" s="26" t="s">
        <v>231</v>
      </c>
      <c r="G151" s="26" t="s">
        <v>189</v>
      </c>
      <c r="H151" s="26" t="s">
        <v>185</v>
      </c>
      <c r="I151">
        <v>17042</v>
      </c>
      <c r="J151" s="27">
        <v>12670.5</v>
      </c>
      <c r="K151" s="28">
        <v>0.84708879038889695</v>
      </c>
      <c r="L151" s="27">
        <v>14957.7</v>
      </c>
      <c r="M151" s="29"/>
      <c r="N151" s="27">
        <v>22.13</v>
      </c>
      <c r="P151" s="27">
        <v>0</v>
      </c>
      <c r="Q151" s="27">
        <v>0</v>
      </c>
      <c r="R151" s="30">
        <v>44732.853595219902</v>
      </c>
      <c r="S151" s="27">
        <f t="shared" si="2"/>
        <v>0</v>
      </c>
    </row>
    <row r="152" spans="1:19" x14ac:dyDescent="0.25">
      <c r="A152" s="26" t="s">
        <v>49</v>
      </c>
      <c r="B152" s="26" t="s">
        <v>25</v>
      </c>
      <c r="C152" s="26" t="s">
        <v>232</v>
      </c>
      <c r="D152" s="26" t="s">
        <v>154</v>
      </c>
      <c r="E152" s="26" t="s">
        <v>152</v>
      </c>
      <c r="F152" s="26" t="s">
        <v>26</v>
      </c>
      <c r="G152" s="26" t="s">
        <v>189</v>
      </c>
      <c r="H152" s="26" t="s">
        <v>185</v>
      </c>
      <c r="I152">
        <v>0</v>
      </c>
      <c r="J152" s="27">
        <v>12670.5</v>
      </c>
      <c r="K152" s="28">
        <v>0.84708879038889695</v>
      </c>
      <c r="L152" s="27">
        <v>14957.7</v>
      </c>
      <c r="M152" s="29"/>
      <c r="N152" s="27">
        <v>5.93</v>
      </c>
      <c r="P152" s="27">
        <v>0</v>
      </c>
      <c r="Q152" s="27">
        <v>0</v>
      </c>
      <c r="R152" s="30">
        <v>44732.853595219902</v>
      </c>
      <c r="S152" s="27">
        <f t="shared" si="2"/>
        <v>0</v>
      </c>
    </row>
    <row r="153" spans="1:19" x14ac:dyDescent="0.25">
      <c r="A153" s="26" t="s">
        <v>49</v>
      </c>
      <c r="B153" s="26" t="s">
        <v>25</v>
      </c>
      <c r="C153" s="26" t="s">
        <v>233</v>
      </c>
      <c r="D153" s="26" t="s">
        <v>148</v>
      </c>
      <c r="E153" s="26" t="s">
        <v>150</v>
      </c>
      <c r="F153" s="26" t="s">
        <v>26</v>
      </c>
      <c r="G153" s="26" t="s">
        <v>184</v>
      </c>
      <c r="H153" s="26" t="s">
        <v>185</v>
      </c>
      <c r="I153">
        <v>5808</v>
      </c>
      <c r="J153" s="27">
        <v>12670.5</v>
      </c>
      <c r="K153" s="28">
        <v>0.84708879038889695</v>
      </c>
      <c r="L153" s="27">
        <v>14957.7</v>
      </c>
      <c r="M153" s="29">
        <v>1.35924723985127E-3</v>
      </c>
      <c r="N153" s="27">
        <v>2.58</v>
      </c>
      <c r="O153">
        <v>7</v>
      </c>
      <c r="P153" s="27">
        <v>14.38</v>
      </c>
      <c r="Q153" s="27">
        <v>0</v>
      </c>
      <c r="R153" s="30">
        <v>44732.853595219902</v>
      </c>
      <c r="S153" s="27">
        <f t="shared" si="2"/>
        <v>14.38</v>
      </c>
    </row>
    <row r="154" spans="1:19" x14ac:dyDescent="0.25">
      <c r="A154" s="26" t="s">
        <v>49</v>
      </c>
      <c r="B154" s="26" t="s">
        <v>25</v>
      </c>
      <c r="C154" s="26" t="s">
        <v>234</v>
      </c>
      <c r="D154" s="26" t="s">
        <v>157</v>
      </c>
      <c r="E154" s="26" t="s">
        <v>150</v>
      </c>
      <c r="F154" s="26" t="s">
        <v>26</v>
      </c>
      <c r="G154" s="26" t="s">
        <v>184</v>
      </c>
      <c r="H154" s="26" t="s">
        <v>185</v>
      </c>
      <c r="I154">
        <v>9789</v>
      </c>
      <c r="J154" s="27">
        <v>12670.5</v>
      </c>
      <c r="K154" s="28">
        <v>0.84708879038889695</v>
      </c>
      <c r="L154" s="27">
        <v>14957.7</v>
      </c>
      <c r="M154" s="29">
        <v>1.42348546638012E-3</v>
      </c>
      <c r="N154" s="27">
        <v>2.54</v>
      </c>
      <c r="O154">
        <v>13</v>
      </c>
      <c r="P154" s="27">
        <v>26.29</v>
      </c>
      <c r="Q154" s="27">
        <v>0</v>
      </c>
      <c r="R154" s="30">
        <v>44732.853595219902</v>
      </c>
      <c r="S154" s="27">
        <f t="shared" si="2"/>
        <v>26.29</v>
      </c>
    </row>
    <row r="155" spans="1:19" x14ac:dyDescent="0.25">
      <c r="A155" s="26" t="s">
        <v>50</v>
      </c>
      <c r="B155" s="26" t="s">
        <v>51</v>
      </c>
      <c r="C155" s="26" t="s">
        <v>187</v>
      </c>
      <c r="D155" s="26" t="s">
        <v>151</v>
      </c>
      <c r="E155" s="26" t="s">
        <v>149</v>
      </c>
      <c r="F155" s="26" t="s">
        <v>29</v>
      </c>
      <c r="G155" s="26" t="s">
        <v>184</v>
      </c>
      <c r="H155" s="26" t="s">
        <v>185</v>
      </c>
      <c r="I155">
        <v>319094</v>
      </c>
      <c r="J155" s="27">
        <v>19030695.649999999</v>
      </c>
      <c r="K155" s="28">
        <v>0.675631025505807</v>
      </c>
      <c r="L155" s="27">
        <v>28167290.920000002</v>
      </c>
      <c r="M155" s="29">
        <v>0.14499862810512201</v>
      </c>
      <c r="N155" s="27">
        <v>33.78</v>
      </c>
      <c r="O155">
        <v>46268</v>
      </c>
      <c r="P155" s="27">
        <v>995248</v>
      </c>
      <c r="Q155" s="27">
        <v>9292.5400000000009</v>
      </c>
      <c r="R155" s="30">
        <v>44732.853595219902</v>
      </c>
      <c r="S155" s="27">
        <f t="shared" si="2"/>
        <v>1004540.54</v>
      </c>
    </row>
    <row r="156" spans="1:19" x14ac:dyDescent="0.25">
      <c r="A156" s="26" t="s">
        <v>50</v>
      </c>
      <c r="B156" s="26" t="s">
        <v>51</v>
      </c>
      <c r="C156" s="26" t="s">
        <v>188</v>
      </c>
      <c r="D156" s="26" t="s">
        <v>162</v>
      </c>
      <c r="E156" s="26" t="s">
        <v>149</v>
      </c>
      <c r="F156" s="26" t="s">
        <v>29</v>
      </c>
      <c r="G156" s="26" t="s">
        <v>184</v>
      </c>
      <c r="H156" s="26" t="s">
        <v>185</v>
      </c>
      <c r="I156">
        <v>229014</v>
      </c>
      <c r="J156" s="27">
        <v>19030695.649999999</v>
      </c>
      <c r="K156" s="28">
        <v>0.675631025505807</v>
      </c>
      <c r="L156" s="27">
        <v>28167290.920000002</v>
      </c>
      <c r="M156" s="29">
        <v>0.33743830128767299</v>
      </c>
      <c r="N156" s="27">
        <v>10.98</v>
      </c>
      <c r="O156">
        <v>77278</v>
      </c>
      <c r="P156" s="27">
        <v>540317.65</v>
      </c>
      <c r="Q156" s="27">
        <v>5712.35</v>
      </c>
      <c r="R156" s="30">
        <v>44732.853595219902</v>
      </c>
      <c r="S156" s="27">
        <f t="shared" si="2"/>
        <v>546030</v>
      </c>
    </row>
    <row r="157" spans="1:19" x14ac:dyDescent="0.25">
      <c r="A157" s="26" t="s">
        <v>50</v>
      </c>
      <c r="B157" s="26" t="s">
        <v>51</v>
      </c>
      <c r="C157" s="26" t="s">
        <v>190</v>
      </c>
      <c r="D157" s="26" t="s">
        <v>161</v>
      </c>
      <c r="E157" s="26" t="s">
        <v>149</v>
      </c>
      <c r="F157" s="26" t="s">
        <v>191</v>
      </c>
      <c r="G157" s="26" t="s">
        <v>184</v>
      </c>
      <c r="H157" s="26" t="s">
        <v>185</v>
      </c>
      <c r="I157">
        <v>46260</v>
      </c>
      <c r="J157" s="27">
        <v>19030695.649999999</v>
      </c>
      <c r="K157" s="28">
        <v>0.675631025505807</v>
      </c>
      <c r="L157" s="27">
        <v>28167290.920000002</v>
      </c>
      <c r="M157" s="29">
        <v>0.14497888339776999</v>
      </c>
      <c r="N157" s="27">
        <v>33.78</v>
      </c>
      <c r="O157">
        <v>6706</v>
      </c>
      <c r="P157" s="27">
        <v>144249.44</v>
      </c>
      <c r="Q157" s="27">
        <v>1742.35</v>
      </c>
      <c r="R157" s="30">
        <v>44732.853595219902</v>
      </c>
      <c r="S157" s="27">
        <f t="shared" si="2"/>
        <v>145991.79</v>
      </c>
    </row>
    <row r="158" spans="1:19" x14ac:dyDescent="0.25">
      <c r="A158" s="26" t="s">
        <v>50</v>
      </c>
      <c r="B158" s="26" t="s">
        <v>51</v>
      </c>
      <c r="C158" s="26" t="s">
        <v>192</v>
      </c>
      <c r="D158" s="26" t="s">
        <v>161</v>
      </c>
      <c r="E158" s="26" t="s">
        <v>152</v>
      </c>
      <c r="F158" s="26" t="s">
        <v>191</v>
      </c>
      <c r="G158" s="26" t="s">
        <v>184</v>
      </c>
      <c r="H158" s="26" t="s">
        <v>185</v>
      </c>
      <c r="I158">
        <v>18009</v>
      </c>
      <c r="J158" s="27">
        <v>19030695.649999999</v>
      </c>
      <c r="K158" s="28">
        <v>0.675631025505807</v>
      </c>
      <c r="L158" s="27">
        <v>28167290.920000002</v>
      </c>
      <c r="M158" s="29">
        <v>0.14497888339776999</v>
      </c>
      <c r="N158" s="27">
        <v>135.6</v>
      </c>
      <c r="O158">
        <v>2610</v>
      </c>
      <c r="P158" s="27">
        <v>224769.63</v>
      </c>
      <c r="Q158" s="27">
        <v>430.6</v>
      </c>
      <c r="R158" s="30">
        <v>44732.853595219902</v>
      </c>
      <c r="S158" s="27">
        <f t="shared" si="2"/>
        <v>225200.23</v>
      </c>
    </row>
    <row r="159" spans="1:19" x14ac:dyDescent="0.25">
      <c r="A159" s="26" t="s">
        <v>50</v>
      </c>
      <c r="B159" s="26" t="s">
        <v>51</v>
      </c>
      <c r="C159" s="26" t="s">
        <v>193</v>
      </c>
      <c r="D159" s="26" t="s">
        <v>164</v>
      </c>
      <c r="E159" s="26" t="s">
        <v>152</v>
      </c>
      <c r="F159" s="26" t="s">
        <v>191</v>
      </c>
      <c r="G159" s="26" t="s">
        <v>189</v>
      </c>
      <c r="H159" s="26" t="s">
        <v>185</v>
      </c>
      <c r="I159">
        <v>16082</v>
      </c>
      <c r="J159" s="27">
        <v>19030695.649999999</v>
      </c>
      <c r="K159" s="28">
        <v>0.675631025505807</v>
      </c>
      <c r="L159" s="27">
        <v>28167290.920000002</v>
      </c>
      <c r="M159" s="29"/>
      <c r="N159" s="27">
        <v>30.27</v>
      </c>
      <c r="P159" s="27">
        <v>0</v>
      </c>
      <c r="Q159" s="27">
        <v>0</v>
      </c>
      <c r="R159" s="30">
        <v>44732.853595219902</v>
      </c>
      <c r="S159" s="27">
        <f t="shared" si="2"/>
        <v>0</v>
      </c>
    </row>
    <row r="160" spans="1:19" x14ac:dyDescent="0.25">
      <c r="A160" s="26" t="s">
        <v>50</v>
      </c>
      <c r="B160" s="26" t="s">
        <v>51</v>
      </c>
      <c r="C160" s="26" t="s">
        <v>183</v>
      </c>
      <c r="D160" s="26" t="s">
        <v>151</v>
      </c>
      <c r="E160" s="26" t="s">
        <v>150</v>
      </c>
      <c r="F160" s="26" t="s">
        <v>29</v>
      </c>
      <c r="G160" s="26" t="s">
        <v>184</v>
      </c>
      <c r="H160" s="26" t="s">
        <v>185</v>
      </c>
      <c r="I160">
        <v>15520</v>
      </c>
      <c r="J160" s="27">
        <v>19030695.649999999</v>
      </c>
      <c r="K160" s="28">
        <v>0.675631025505807</v>
      </c>
      <c r="L160" s="27">
        <v>28167290.920000002</v>
      </c>
      <c r="M160" s="29">
        <v>0.14499862810512201</v>
      </c>
      <c r="N160" s="27">
        <v>90.79</v>
      </c>
      <c r="O160">
        <v>2250</v>
      </c>
      <c r="P160" s="27">
        <v>129735.24</v>
      </c>
      <c r="Q160" s="27">
        <v>461.28</v>
      </c>
      <c r="R160" s="30">
        <v>44732.853595219902</v>
      </c>
      <c r="S160" s="27">
        <f t="shared" si="2"/>
        <v>130196.52</v>
      </c>
    </row>
    <row r="161" spans="1:19" x14ac:dyDescent="0.25">
      <c r="A161" s="26" t="s">
        <v>50</v>
      </c>
      <c r="B161" s="26" t="s">
        <v>51</v>
      </c>
      <c r="C161" s="26" t="s">
        <v>186</v>
      </c>
      <c r="D161" s="26" t="s">
        <v>148</v>
      </c>
      <c r="E161" s="26" t="s">
        <v>150</v>
      </c>
      <c r="F161" s="26" t="s">
        <v>29</v>
      </c>
      <c r="G161" s="26" t="s">
        <v>184</v>
      </c>
      <c r="H161" s="26" t="s">
        <v>185</v>
      </c>
      <c r="I161">
        <v>7092</v>
      </c>
      <c r="J161" s="27">
        <v>19030695.649999999</v>
      </c>
      <c r="K161" s="28">
        <v>0.675631025505807</v>
      </c>
      <c r="L161" s="27">
        <v>28167290.920000002</v>
      </c>
      <c r="M161" s="29">
        <v>0.152642981411164</v>
      </c>
      <c r="N161" s="27">
        <v>90.77</v>
      </c>
      <c r="O161">
        <v>1082</v>
      </c>
      <c r="P161" s="27">
        <v>62374.49</v>
      </c>
      <c r="Q161" s="27">
        <v>-57.65</v>
      </c>
      <c r="R161" s="30">
        <v>44732.853595219902</v>
      </c>
      <c r="S161" s="27">
        <f t="shared" si="2"/>
        <v>62316.84</v>
      </c>
    </row>
    <row r="162" spans="1:19" x14ac:dyDescent="0.25">
      <c r="A162" s="26" t="s">
        <v>52</v>
      </c>
      <c r="B162" s="26" t="s">
        <v>53</v>
      </c>
      <c r="C162" s="26" t="s">
        <v>243</v>
      </c>
      <c r="D162" s="26" t="s">
        <v>164</v>
      </c>
      <c r="E162" s="26" t="s">
        <v>149</v>
      </c>
      <c r="F162" s="26" t="s">
        <v>54</v>
      </c>
      <c r="G162" s="26" t="s">
        <v>184</v>
      </c>
      <c r="H162" s="26" t="s">
        <v>185</v>
      </c>
      <c r="I162">
        <v>175772</v>
      </c>
      <c r="J162" s="27">
        <v>1748.71</v>
      </c>
      <c r="K162" s="28">
        <v>0.84147843744887296</v>
      </c>
      <c r="L162" s="27">
        <v>2078.14</v>
      </c>
      <c r="M162" s="29">
        <v>3.0555739965696703E-5</v>
      </c>
      <c r="N162" s="27">
        <v>12.15</v>
      </c>
      <c r="O162">
        <v>5</v>
      </c>
      <c r="P162" s="27">
        <v>48.18</v>
      </c>
      <c r="Q162" s="27">
        <v>0</v>
      </c>
      <c r="R162" s="30">
        <v>44732.853595219902</v>
      </c>
      <c r="S162" s="27">
        <f t="shared" si="2"/>
        <v>48.18</v>
      </c>
    </row>
    <row r="163" spans="1:19" x14ac:dyDescent="0.25">
      <c r="A163" s="26" t="s">
        <v>52</v>
      </c>
      <c r="B163" s="26" t="s">
        <v>53</v>
      </c>
      <c r="C163" s="26" t="s">
        <v>244</v>
      </c>
      <c r="D163" s="26" t="s">
        <v>155</v>
      </c>
      <c r="E163" s="26" t="s">
        <v>149</v>
      </c>
      <c r="F163" s="26" t="s">
        <v>54</v>
      </c>
      <c r="G163" s="26" t="s">
        <v>184</v>
      </c>
      <c r="H163" s="26" t="s">
        <v>185</v>
      </c>
      <c r="I163">
        <v>165456</v>
      </c>
      <c r="J163" s="27">
        <v>1748.71</v>
      </c>
      <c r="K163" s="28">
        <v>0.84147843744887296</v>
      </c>
      <c r="L163" s="27">
        <v>2078.14</v>
      </c>
      <c r="M163" s="29">
        <v>3.0555739965696703E-5</v>
      </c>
      <c r="N163" s="27">
        <v>12.15</v>
      </c>
      <c r="O163">
        <v>5</v>
      </c>
      <c r="P163" s="27">
        <v>48.18</v>
      </c>
      <c r="Q163" s="27">
        <v>0</v>
      </c>
      <c r="R163" s="30">
        <v>44732.853595219902</v>
      </c>
      <c r="S163" s="27">
        <f t="shared" si="2"/>
        <v>48.18</v>
      </c>
    </row>
    <row r="164" spans="1:19" x14ac:dyDescent="0.25">
      <c r="A164" s="26" t="s">
        <v>52</v>
      </c>
      <c r="B164" s="26" t="s">
        <v>53</v>
      </c>
      <c r="C164" s="26" t="s">
        <v>245</v>
      </c>
      <c r="D164" s="26" t="s">
        <v>148</v>
      </c>
      <c r="E164" s="26" t="s">
        <v>149</v>
      </c>
      <c r="F164" s="26" t="s">
        <v>54</v>
      </c>
      <c r="G164" s="26" t="s">
        <v>184</v>
      </c>
      <c r="H164" s="26" t="s">
        <v>185</v>
      </c>
      <c r="I164">
        <v>37309</v>
      </c>
      <c r="J164" s="27">
        <v>1748.71</v>
      </c>
      <c r="K164" s="28">
        <v>0.84147843744887296</v>
      </c>
      <c r="L164" s="27">
        <v>2078.14</v>
      </c>
      <c r="M164" s="29">
        <v>3.0555739965696703E-5</v>
      </c>
      <c r="N164" s="27">
        <v>12.15</v>
      </c>
      <c r="O164">
        <v>1</v>
      </c>
      <c r="P164" s="27">
        <v>9.64</v>
      </c>
      <c r="Q164" s="27">
        <v>0</v>
      </c>
      <c r="R164" s="30">
        <v>44732.853595219902</v>
      </c>
      <c r="S164" s="27">
        <f t="shared" si="2"/>
        <v>9.64</v>
      </c>
    </row>
    <row r="165" spans="1:19" x14ac:dyDescent="0.25">
      <c r="A165" s="26" t="s">
        <v>52</v>
      </c>
      <c r="B165" s="26" t="s">
        <v>53</v>
      </c>
      <c r="C165" s="26" t="s">
        <v>246</v>
      </c>
      <c r="D165" s="26" t="s">
        <v>151</v>
      </c>
      <c r="E165" s="26" t="s">
        <v>149</v>
      </c>
      <c r="F165" s="26" t="s">
        <v>247</v>
      </c>
      <c r="G165" s="26" t="s">
        <v>189</v>
      </c>
      <c r="H165" s="26" t="s">
        <v>185</v>
      </c>
      <c r="I165">
        <v>15984</v>
      </c>
      <c r="J165" s="27">
        <v>1748.71</v>
      </c>
      <c r="K165" s="28">
        <v>0.84147843744887296</v>
      </c>
      <c r="L165" s="27">
        <v>2078.14</v>
      </c>
      <c r="M165" s="29"/>
      <c r="N165" s="27">
        <v>11.3</v>
      </c>
      <c r="P165" s="27">
        <v>0</v>
      </c>
      <c r="Q165" s="27">
        <v>0</v>
      </c>
      <c r="R165" s="30">
        <v>44732.853595219902</v>
      </c>
      <c r="S165" s="27">
        <f t="shared" si="2"/>
        <v>0</v>
      </c>
    </row>
    <row r="166" spans="1:19" x14ac:dyDescent="0.25">
      <c r="A166" s="26" t="s">
        <v>52</v>
      </c>
      <c r="B166" s="26" t="s">
        <v>53</v>
      </c>
      <c r="C166" s="26" t="s">
        <v>248</v>
      </c>
      <c r="D166" s="26" t="s">
        <v>151</v>
      </c>
      <c r="E166" s="26" t="s">
        <v>152</v>
      </c>
      <c r="F166" s="26" t="s">
        <v>54</v>
      </c>
      <c r="G166" s="26" t="s">
        <v>189</v>
      </c>
      <c r="H166" s="26" t="s">
        <v>185</v>
      </c>
      <c r="I166">
        <v>4965</v>
      </c>
      <c r="J166" s="27">
        <v>1748.71</v>
      </c>
      <c r="K166" s="28">
        <v>0.84147843744887296</v>
      </c>
      <c r="L166" s="27">
        <v>2078.14</v>
      </c>
      <c r="M166" s="29"/>
      <c r="N166" s="27">
        <v>49.27</v>
      </c>
      <c r="P166" s="27">
        <v>0</v>
      </c>
      <c r="Q166" s="27">
        <v>0</v>
      </c>
      <c r="R166" s="30">
        <v>44732.853595219902</v>
      </c>
      <c r="S166" s="27">
        <f t="shared" si="2"/>
        <v>0</v>
      </c>
    </row>
    <row r="167" spans="1:19" x14ac:dyDescent="0.25">
      <c r="A167" s="26" t="s">
        <v>52</v>
      </c>
      <c r="B167" s="26" t="s">
        <v>53</v>
      </c>
      <c r="C167" s="26" t="s">
        <v>249</v>
      </c>
      <c r="D167" s="26" t="s">
        <v>161</v>
      </c>
      <c r="E167" s="26" t="s">
        <v>152</v>
      </c>
      <c r="F167" s="26" t="s">
        <v>247</v>
      </c>
      <c r="G167" s="26" t="s">
        <v>184</v>
      </c>
      <c r="H167" s="26" t="s">
        <v>185</v>
      </c>
      <c r="I167">
        <v>3119</v>
      </c>
      <c r="J167" s="27">
        <v>1748.71</v>
      </c>
      <c r="K167" s="28">
        <v>0.84147843744887296</v>
      </c>
      <c r="L167" s="27">
        <v>2078.14</v>
      </c>
      <c r="M167" s="29">
        <v>3.0555739965696703E-5</v>
      </c>
      <c r="N167" s="27">
        <v>50</v>
      </c>
      <c r="O167">
        <v>0</v>
      </c>
      <c r="P167" s="27">
        <v>0</v>
      </c>
      <c r="Q167" s="27">
        <v>0</v>
      </c>
      <c r="R167" s="30">
        <v>44732.853595219902</v>
      </c>
      <c r="S167" s="27">
        <f t="shared" si="2"/>
        <v>0</v>
      </c>
    </row>
    <row r="168" spans="1:19" x14ac:dyDescent="0.25">
      <c r="A168" s="26" t="s">
        <v>52</v>
      </c>
      <c r="B168" s="26" t="s">
        <v>53</v>
      </c>
      <c r="C168" s="26" t="s">
        <v>250</v>
      </c>
      <c r="D168" s="26" t="s">
        <v>164</v>
      </c>
      <c r="E168" s="26" t="s">
        <v>152</v>
      </c>
      <c r="F168" s="26" t="s">
        <v>247</v>
      </c>
      <c r="G168" s="26" t="s">
        <v>184</v>
      </c>
      <c r="H168" s="26" t="s">
        <v>185</v>
      </c>
      <c r="I168">
        <v>16736</v>
      </c>
      <c r="J168" s="27">
        <v>1748.71</v>
      </c>
      <c r="K168" s="28">
        <v>0.84147843744887296</v>
      </c>
      <c r="L168" s="27">
        <v>2078.14</v>
      </c>
      <c r="M168" s="29">
        <v>3.0555739965696703E-5</v>
      </c>
      <c r="N168" s="27">
        <v>50</v>
      </c>
      <c r="O168">
        <v>0</v>
      </c>
      <c r="P168" s="27">
        <v>0</v>
      </c>
      <c r="Q168" s="27">
        <v>0</v>
      </c>
      <c r="R168" s="30">
        <v>44732.853595219902</v>
      </c>
      <c r="S168" s="27">
        <f t="shared" si="2"/>
        <v>0</v>
      </c>
    </row>
    <row r="169" spans="1:19" x14ac:dyDescent="0.25">
      <c r="A169" s="26" t="s">
        <v>52</v>
      </c>
      <c r="B169" s="26" t="s">
        <v>53</v>
      </c>
      <c r="C169" s="26" t="s">
        <v>251</v>
      </c>
      <c r="D169" s="26" t="s">
        <v>155</v>
      </c>
      <c r="E169" s="26" t="s">
        <v>150</v>
      </c>
      <c r="F169" s="26" t="s">
        <v>54</v>
      </c>
      <c r="G169" s="26" t="s">
        <v>184</v>
      </c>
      <c r="H169" s="26" t="s">
        <v>185</v>
      </c>
      <c r="I169">
        <v>7807</v>
      </c>
      <c r="J169" s="27">
        <v>1748.71</v>
      </c>
      <c r="K169" s="28">
        <v>0.84147843744887296</v>
      </c>
      <c r="L169" s="27">
        <v>2078.14</v>
      </c>
      <c r="M169" s="29">
        <v>3.0555739965696703E-5</v>
      </c>
      <c r="N169" s="27">
        <v>51.02</v>
      </c>
      <c r="O169">
        <v>0</v>
      </c>
      <c r="P169" s="27">
        <v>0</v>
      </c>
      <c r="Q169" s="27">
        <v>0</v>
      </c>
      <c r="R169" s="30">
        <v>44732.853595219902</v>
      </c>
      <c r="S169" s="27">
        <f t="shared" si="2"/>
        <v>0</v>
      </c>
    </row>
    <row r="170" spans="1:19" x14ac:dyDescent="0.25">
      <c r="A170" s="26" t="s">
        <v>52</v>
      </c>
      <c r="B170" s="26" t="s">
        <v>53</v>
      </c>
      <c r="C170" s="26" t="s">
        <v>252</v>
      </c>
      <c r="D170" s="26" t="s">
        <v>164</v>
      </c>
      <c r="E170" s="26" t="s">
        <v>150</v>
      </c>
      <c r="F170" s="26" t="s">
        <v>54</v>
      </c>
      <c r="G170" s="26" t="s">
        <v>184</v>
      </c>
      <c r="H170" s="26" t="s">
        <v>185</v>
      </c>
      <c r="I170">
        <v>7085</v>
      </c>
      <c r="J170" s="27">
        <v>1748.71</v>
      </c>
      <c r="K170" s="28">
        <v>0.84147843744887296</v>
      </c>
      <c r="L170" s="27">
        <v>2078.14</v>
      </c>
      <c r="M170" s="29">
        <v>3.0555739965696703E-5</v>
      </c>
      <c r="N170" s="27">
        <v>51.02</v>
      </c>
      <c r="O170">
        <v>0</v>
      </c>
      <c r="P170" s="27">
        <v>0</v>
      </c>
      <c r="Q170" s="27">
        <v>0</v>
      </c>
      <c r="R170" s="30">
        <v>44732.853595219902</v>
      </c>
      <c r="S170" s="27">
        <f t="shared" si="2"/>
        <v>0</v>
      </c>
    </row>
    <row r="171" spans="1:19" x14ac:dyDescent="0.25">
      <c r="A171" s="26" t="s">
        <v>55</v>
      </c>
      <c r="B171" s="26" t="s">
        <v>28</v>
      </c>
      <c r="C171" s="26" t="s">
        <v>187</v>
      </c>
      <c r="D171" s="26" t="s">
        <v>151</v>
      </c>
      <c r="E171" s="26" t="s">
        <v>149</v>
      </c>
      <c r="F171" s="26" t="s">
        <v>29</v>
      </c>
      <c r="G171" s="26" t="s">
        <v>184</v>
      </c>
      <c r="H171" s="26" t="s">
        <v>185</v>
      </c>
      <c r="I171">
        <v>319094</v>
      </c>
      <c r="J171" s="27">
        <v>8212212.3200000003</v>
      </c>
      <c r="K171" s="28">
        <v>0.86308948725433599</v>
      </c>
      <c r="L171" s="27">
        <v>9514902.5</v>
      </c>
      <c r="M171" s="29">
        <v>4.8980493472817001E-2</v>
      </c>
      <c r="N171" s="27">
        <v>33.78</v>
      </c>
      <c r="O171">
        <v>15629</v>
      </c>
      <c r="P171" s="27">
        <v>429465.24</v>
      </c>
      <c r="Q171" s="27">
        <v>4066.86</v>
      </c>
      <c r="R171" s="30">
        <v>44732.853595219902</v>
      </c>
      <c r="S171" s="27">
        <f t="shared" si="2"/>
        <v>433532.1</v>
      </c>
    </row>
    <row r="172" spans="1:19" x14ac:dyDescent="0.25">
      <c r="A172" s="26" t="s">
        <v>55</v>
      </c>
      <c r="B172" s="26" t="s">
        <v>28</v>
      </c>
      <c r="C172" s="26" t="s">
        <v>188</v>
      </c>
      <c r="D172" s="26" t="s">
        <v>162</v>
      </c>
      <c r="E172" s="26" t="s">
        <v>149</v>
      </c>
      <c r="F172" s="26" t="s">
        <v>29</v>
      </c>
      <c r="G172" s="26" t="s">
        <v>189</v>
      </c>
      <c r="H172" s="26" t="s">
        <v>185</v>
      </c>
      <c r="I172">
        <v>229014</v>
      </c>
      <c r="J172" s="27">
        <v>8212212.3200000003</v>
      </c>
      <c r="K172" s="28">
        <v>0.86308948725433599</v>
      </c>
      <c r="L172" s="27">
        <v>9514902.5</v>
      </c>
      <c r="M172" s="29"/>
      <c r="N172" s="27">
        <v>10.98</v>
      </c>
      <c r="P172" s="27">
        <v>0</v>
      </c>
      <c r="Q172" s="27">
        <v>0</v>
      </c>
      <c r="R172" s="30">
        <v>44732.853595219902</v>
      </c>
      <c r="S172" s="27">
        <f t="shared" si="2"/>
        <v>0</v>
      </c>
    </row>
    <row r="173" spans="1:19" x14ac:dyDescent="0.25">
      <c r="A173" s="26" t="s">
        <v>55</v>
      </c>
      <c r="B173" s="26" t="s">
        <v>28</v>
      </c>
      <c r="C173" s="26" t="s">
        <v>190</v>
      </c>
      <c r="D173" s="26" t="s">
        <v>161</v>
      </c>
      <c r="E173" s="26" t="s">
        <v>149</v>
      </c>
      <c r="F173" s="26" t="s">
        <v>191</v>
      </c>
      <c r="G173" s="26" t="s">
        <v>184</v>
      </c>
      <c r="H173" s="26" t="s">
        <v>185</v>
      </c>
      <c r="I173">
        <v>46260</v>
      </c>
      <c r="J173" s="27">
        <v>8212212.3200000003</v>
      </c>
      <c r="K173" s="28">
        <v>0.86308948725433599</v>
      </c>
      <c r="L173" s="27">
        <v>9514902.5</v>
      </c>
      <c r="M173" s="29">
        <v>4.89738237165427E-2</v>
      </c>
      <c r="N173" s="27">
        <v>33.78</v>
      </c>
      <c r="O173">
        <v>2265</v>
      </c>
      <c r="P173" s="27">
        <v>62239.35</v>
      </c>
      <c r="Q173" s="27">
        <v>769.42</v>
      </c>
      <c r="R173" s="30">
        <v>44732.853595219902</v>
      </c>
      <c r="S173" s="27">
        <f t="shared" si="2"/>
        <v>63008.77</v>
      </c>
    </row>
    <row r="174" spans="1:19" x14ac:dyDescent="0.25">
      <c r="A174" s="26" t="s">
        <v>55</v>
      </c>
      <c r="B174" s="26" t="s">
        <v>28</v>
      </c>
      <c r="C174" s="26" t="s">
        <v>192</v>
      </c>
      <c r="D174" s="26" t="s">
        <v>161</v>
      </c>
      <c r="E174" s="26" t="s">
        <v>152</v>
      </c>
      <c r="F174" s="26" t="s">
        <v>191</v>
      </c>
      <c r="G174" s="26" t="s">
        <v>184</v>
      </c>
      <c r="H174" s="26" t="s">
        <v>185</v>
      </c>
      <c r="I174">
        <v>18009</v>
      </c>
      <c r="J174" s="27">
        <v>8212212.3200000003</v>
      </c>
      <c r="K174" s="28">
        <v>0.86308948725433599</v>
      </c>
      <c r="L174" s="27">
        <v>9514902.5</v>
      </c>
      <c r="M174" s="29">
        <v>4.89738237165427E-2</v>
      </c>
      <c r="N174" s="27">
        <v>135.6</v>
      </c>
      <c r="O174">
        <v>881</v>
      </c>
      <c r="P174" s="27">
        <v>96921.31</v>
      </c>
      <c r="Q174" s="27">
        <v>220.03</v>
      </c>
      <c r="R174" s="30">
        <v>44732.853595219902</v>
      </c>
      <c r="S174" s="27">
        <f t="shared" si="2"/>
        <v>97141.34</v>
      </c>
    </row>
    <row r="175" spans="1:19" x14ac:dyDescent="0.25">
      <c r="A175" s="26" t="s">
        <v>55</v>
      </c>
      <c r="B175" s="26" t="s">
        <v>28</v>
      </c>
      <c r="C175" s="26" t="s">
        <v>193</v>
      </c>
      <c r="D175" s="26" t="s">
        <v>164</v>
      </c>
      <c r="E175" s="26" t="s">
        <v>152</v>
      </c>
      <c r="F175" s="26" t="s">
        <v>191</v>
      </c>
      <c r="G175" s="26" t="s">
        <v>189</v>
      </c>
      <c r="H175" s="26" t="s">
        <v>185</v>
      </c>
      <c r="I175">
        <v>16082</v>
      </c>
      <c r="J175" s="27">
        <v>8212212.3200000003</v>
      </c>
      <c r="K175" s="28">
        <v>0.86308948725433599</v>
      </c>
      <c r="L175" s="27">
        <v>9514902.5</v>
      </c>
      <c r="M175" s="29"/>
      <c r="N175" s="27">
        <v>30.27</v>
      </c>
      <c r="P175" s="27">
        <v>0</v>
      </c>
      <c r="Q175" s="27">
        <v>0</v>
      </c>
      <c r="R175" s="30">
        <v>44732.853595219902</v>
      </c>
      <c r="S175" s="27">
        <f t="shared" si="2"/>
        <v>0</v>
      </c>
    </row>
    <row r="176" spans="1:19" x14ac:dyDescent="0.25">
      <c r="A176" s="26" t="s">
        <v>55</v>
      </c>
      <c r="B176" s="26" t="s">
        <v>28</v>
      </c>
      <c r="C176" s="26" t="s">
        <v>183</v>
      </c>
      <c r="D176" s="26" t="s">
        <v>151</v>
      </c>
      <c r="E176" s="26" t="s">
        <v>150</v>
      </c>
      <c r="F176" s="26" t="s">
        <v>29</v>
      </c>
      <c r="G176" s="26" t="s">
        <v>184</v>
      </c>
      <c r="H176" s="26" t="s">
        <v>185</v>
      </c>
      <c r="I176">
        <v>15520</v>
      </c>
      <c r="J176" s="27">
        <v>8212212.3200000003</v>
      </c>
      <c r="K176" s="28">
        <v>0.86308948725433599</v>
      </c>
      <c r="L176" s="27">
        <v>9514902.5</v>
      </c>
      <c r="M176" s="29">
        <v>4.8980493472817001E-2</v>
      </c>
      <c r="N176" s="27">
        <v>90.79</v>
      </c>
      <c r="O176">
        <v>760</v>
      </c>
      <c r="P176" s="27">
        <v>55980.31</v>
      </c>
      <c r="Q176" s="27">
        <v>147.31</v>
      </c>
      <c r="R176" s="30">
        <v>44732.853595219902</v>
      </c>
      <c r="S176" s="27">
        <f t="shared" si="2"/>
        <v>56127.619999999995</v>
      </c>
    </row>
    <row r="177" spans="1:19" x14ac:dyDescent="0.25">
      <c r="A177" s="26" t="s">
        <v>55</v>
      </c>
      <c r="B177" s="26" t="s">
        <v>28</v>
      </c>
      <c r="C177" s="26" t="s">
        <v>186</v>
      </c>
      <c r="D177" s="26" t="s">
        <v>148</v>
      </c>
      <c r="E177" s="26" t="s">
        <v>150</v>
      </c>
      <c r="F177" s="26" t="s">
        <v>29</v>
      </c>
      <c r="G177" s="26" t="s">
        <v>184</v>
      </c>
      <c r="H177" s="26" t="s">
        <v>185</v>
      </c>
      <c r="I177">
        <v>7092</v>
      </c>
      <c r="J177" s="27">
        <v>8212212.3200000003</v>
      </c>
      <c r="K177" s="28">
        <v>0.86308948725433599</v>
      </c>
      <c r="L177" s="27">
        <v>9514902.5</v>
      </c>
      <c r="M177" s="29">
        <v>5.15627537473008E-2</v>
      </c>
      <c r="N177" s="27">
        <v>90.77</v>
      </c>
      <c r="O177">
        <v>365</v>
      </c>
      <c r="P177" s="27">
        <v>26879.360000000001</v>
      </c>
      <c r="Q177" s="27">
        <v>0</v>
      </c>
      <c r="R177" s="30">
        <v>44732.853595219902</v>
      </c>
      <c r="S177" s="27">
        <f t="shared" si="2"/>
        <v>26879.360000000001</v>
      </c>
    </row>
    <row r="178" spans="1:19" x14ac:dyDescent="0.25">
      <c r="A178" s="26" t="s">
        <v>56</v>
      </c>
      <c r="B178" s="26" t="s">
        <v>12</v>
      </c>
      <c r="C178" s="26" t="s">
        <v>194</v>
      </c>
      <c r="D178" s="26" t="s">
        <v>161</v>
      </c>
      <c r="E178" s="26" t="s">
        <v>149</v>
      </c>
      <c r="F178" s="26" t="s">
        <v>13</v>
      </c>
      <c r="G178" s="26" t="s">
        <v>184</v>
      </c>
      <c r="H178" s="26" t="s">
        <v>185</v>
      </c>
      <c r="I178">
        <v>5786</v>
      </c>
      <c r="J178" s="27">
        <v>203303.94</v>
      </c>
      <c r="K178" s="28">
        <v>0.85071051990921098</v>
      </c>
      <c r="L178" s="27">
        <v>238981.34</v>
      </c>
      <c r="M178" s="29">
        <v>1.5824211956461599E-2</v>
      </c>
      <c r="N178" s="27">
        <v>4.97</v>
      </c>
      <c r="O178">
        <v>91</v>
      </c>
      <c r="P178" s="27">
        <v>362.63</v>
      </c>
      <c r="Q178" s="27">
        <v>0</v>
      </c>
      <c r="R178" s="30">
        <v>44732.853595219902</v>
      </c>
      <c r="S178" s="27">
        <f t="shared" si="2"/>
        <v>362.63</v>
      </c>
    </row>
    <row r="179" spans="1:19" x14ac:dyDescent="0.25">
      <c r="A179" s="26" t="s">
        <v>56</v>
      </c>
      <c r="B179" s="26" t="s">
        <v>12</v>
      </c>
      <c r="C179" s="26" t="s">
        <v>195</v>
      </c>
      <c r="D179" s="26" t="s">
        <v>161</v>
      </c>
      <c r="E179" s="26" t="s">
        <v>152</v>
      </c>
      <c r="F179" s="26" t="s">
        <v>13</v>
      </c>
      <c r="G179" s="26" t="s">
        <v>184</v>
      </c>
      <c r="H179" s="26" t="s">
        <v>185</v>
      </c>
      <c r="I179">
        <v>3351</v>
      </c>
      <c r="J179" s="27">
        <v>203303.94</v>
      </c>
      <c r="K179" s="28">
        <v>0.85071051990921098</v>
      </c>
      <c r="L179" s="27">
        <v>238981.34</v>
      </c>
      <c r="M179" s="29">
        <v>1.5824211956461599E-2</v>
      </c>
      <c r="N179" s="27">
        <v>57.63</v>
      </c>
      <c r="O179">
        <v>53</v>
      </c>
      <c r="P179" s="27">
        <v>2442.5</v>
      </c>
      <c r="Q179" s="27">
        <v>0</v>
      </c>
      <c r="R179" s="30">
        <v>44732.853595219902</v>
      </c>
      <c r="S179" s="27">
        <f t="shared" si="2"/>
        <v>2442.5</v>
      </c>
    </row>
    <row r="180" spans="1:19" x14ac:dyDescent="0.25">
      <c r="A180" s="26" t="s">
        <v>56</v>
      </c>
      <c r="B180" s="26" t="s">
        <v>12</v>
      </c>
      <c r="C180" s="26" t="s">
        <v>196</v>
      </c>
      <c r="D180" s="26" t="s">
        <v>151</v>
      </c>
      <c r="E180" s="26" t="s">
        <v>152</v>
      </c>
      <c r="F180" s="26" t="s">
        <v>13</v>
      </c>
      <c r="G180" s="26" t="s">
        <v>184</v>
      </c>
      <c r="H180" s="26" t="s">
        <v>185</v>
      </c>
      <c r="I180">
        <v>4456</v>
      </c>
      <c r="J180" s="27">
        <v>203303.94</v>
      </c>
      <c r="K180" s="28">
        <v>0.85071051990921098</v>
      </c>
      <c r="L180" s="27">
        <v>238981.34</v>
      </c>
      <c r="M180" s="29">
        <v>1.5824211956461599E-2</v>
      </c>
      <c r="N180" s="27">
        <v>57.63</v>
      </c>
      <c r="O180">
        <v>70</v>
      </c>
      <c r="P180" s="27">
        <v>3225.94</v>
      </c>
      <c r="Q180" s="27">
        <v>0</v>
      </c>
      <c r="R180" s="30">
        <v>44732.853595219902</v>
      </c>
      <c r="S180" s="27">
        <f t="shared" si="2"/>
        <v>3225.94</v>
      </c>
    </row>
    <row r="181" spans="1:19" x14ac:dyDescent="0.25">
      <c r="A181" s="26" t="s">
        <v>56</v>
      </c>
      <c r="B181" s="26" t="s">
        <v>12</v>
      </c>
      <c r="C181" s="26" t="s">
        <v>197</v>
      </c>
      <c r="D181" s="26" t="s">
        <v>164</v>
      </c>
      <c r="E181" s="26" t="s">
        <v>149</v>
      </c>
      <c r="F181" s="26" t="s">
        <v>198</v>
      </c>
      <c r="G181" s="26" t="s">
        <v>184</v>
      </c>
      <c r="H181" s="26" t="s">
        <v>185</v>
      </c>
      <c r="I181">
        <v>65966</v>
      </c>
      <c r="J181" s="27">
        <v>203303.94</v>
      </c>
      <c r="K181" s="28">
        <v>0.85071051990921098</v>
      </c>
      <c r="L181" s="27">
        <v>238981.34</v>
      </c>
      <c r="M181" s="29">
        <v>1.5824211956461599E-2</v>
      </c>
      <c r="N181" s="27">
        <v>4.97</v>
      </c>
      <c r="O181">
        <v>1043</v>
      </c>
      <c r="P181" s="27">
        <v>4156.2700000000004</v>
      </c>
      <c r="Q181" s="27">
        <v>43.82</v>
      </c>
      <c r="R181" s="30">
        <v>44732.853595219902</v>
      </c>
      <c r="S181" s="27">
        <f t="shared" si="2"/>
        <v>4200.09</v>
      </c>
    </row>
    <row r="182" spans="1:19" x14ac:dyDescent="0.25">
      <c r="A182" s="26" t="s">
        <v>56</v>
      </c>
      <c r="B182" s="26" t="s">
        <v>12</v>
      </c>
      <c r="C182" s="26" t="s">
        <v>199</v>
      </c>
      <c r="D182" s="26" t="s">
        <v>159</v>
      </c>
      <c r="E182" s="26" t="s">
        <v>149</v>
      </c>
      <c r="F182" s="26" t="s">
        <v>198</v>
      </c>
      <c r="G182" s="26" t="s">
        <v>184</v>
      </c>
      <c r="H182" s="26" t="s">
        <v>185</v>
      </c>
      <c r="I182">
        <v>95370</v>
      </c>
      <c r="J182" s="27">
        <v>203303.94</v>
      </c>
      <c r="K182" s="28">
        <v>0.85071051990921098</v>
      </c>
      <c r="L182" s="27">
        <v>238981.34</v>
      </c>
      <c r="M182" s="29">
        <v>1.5824211956461599E-2</v>
      </c>
      <c r="N182" s="27">
        <v>4.97</v>
      </c>
      <c r="O182">
        <v>1509</v>
      </c>
      <c r="P182" s="27">
        <v>6013.24</v>
      </c>
      <c r="Q182" s="27">
        <v>71.73</v>
      </c>
      <c r="R182" s="30">
        <v>44732.853595219902</v>
      </c>
      <c r="S182" s="27">
        <f t="shared" si="2"/>
        <v>6084.9699999999993</v>
      </c>
    </row>
    <row r="183" spans="1:19" x14ac:dyDescent="0.25">
      <c r="A183" s="26" t="s">
        <v>56</v>
      </c>
      <c r="B183" s="26" t="s">
        <v>12</v>
      </c>
      <c r="C183" s="26" t="s">
        <v>200</v>
      </c>
      <c r="D183" s="26" t="s">
        <v>151</v>
      </c>
      <c r="E183" s="26" t="s">
        <v>150</v>
      </c>
      <c r="F183" s="26" t="s">
        <v>198</v>
      </c>
      <c r="G183" s="26" t="s">
        <v>184</v>
      </c>
      <c r="H183" s="26" t="s">
        <v>185</v>
      </c>
      <c r="I183">
        <v>1446</v>
      </c>
      <c r="J183" s="27">
        <v>203303.94</v>
      </c>
      <c r="K183" s="28">
        <v>0.85071051990921098</v>
      </c>
      <c r="L183" s="27">
        <v>238981.34</v>
      </c>
      <c r="M183" s="29">
        <v>1.5824211956461599E-2</v>
      </c>
      <c r="N183" s="27">
        <v>27.46</v>
      </c>
      <c r="O183">
        <v>22</v>
      </c>
      <c r="P183" s="27">
        <v>483.1</v>
      </c>
      <c r="Q183" s="27">
        <v>0</v>
      </c>
      <c r="R183" s="30">
        <v>44732.853595219902</v>
      </c>
      <c r="S183" s="27">
        <f t="shared" si="2"/>
        <v>483.1</v>
      </c>
    </row>
    <row r="184" spans="1:19" x14ac:dyDescent="0.25">
      <c r="A184" s="26" t="s">
        <v>56</v>
      </c>
      <c r="B184" s="26" t="s">
        <v>12</v>
      </c>
      <c r="C184" s="26" t="s">
        <v>201</v>
      </c>
      <c r="D184" s="26" t="s">
        <v>164</v>
      </c>
      <c r="E184" s="26" t="s">
        <v>150</v>
      </c>
      <c r="F184" s="26" t="s">
        <v>198</v>
      </c>
      <c r="G184" s="26" t="s">
        <v>184</v>
      </c>
      <c r="H184" s="26" t="s">
        <v>185</v>
      </c>
      <c r="I184">
        <v>3589</v>
      </c>
      <c r="J184" s="27">
        <v>203303.94</v>
      </c>
      <c r="K184" s="28">
        <v>0.85071051990921098</v>
      </c>
      <c r="L184" s="27">
        <v>238981.34</v>
      </c>
      <c r="M184" s="29">
        <v>1.5824211956461599E-2</v>
      </c>
      <c r="N184" s="27">
        <v>27.46</v>
      </c>
      <c r="O184">
        <v>56</v>
      </c>
      <c r="P184" s="27">
        <v>1229.7</v>
      </c>
      <c r="Q184" s="27">
        <v>0</v>
      </c>
      <c r="R184" s="30">
        <v>44732.853595219902</v>
      </c>
      <c r="S184" s="27">
        <f t="shared" si="2"/>
        <v>1229.7</v>
      </c>
    </row>
    <row r="185" spans="1:19" x14ac:dyDescent="0.25">
      <c r="A185" s="26" t="s">
        <v>57</v>
      </c>
      <c r="B185" s="26" t="s">
        <v>28</v>
      </c>
      <c r="C185" s="26" t="s">
        <v>227</v>
      </c>
      <c r="D185" s="26" t="s">
        <v>151</v>
      </c>
      <c r="E185" s="26" t="s">
        <v>149</v>
      </c>
      <c r="F185" s="26" t="s">
        <v>26</v>
      </c>
      <c r="G185" s="26" t="s">
        <v>184</v>
      </c>
      <c r="H185" s="26" t="s">
        <v>185</v>
      </c>
      <c r="I185">
        <v>180654</v>
      </c>
      <c r="J185" s="27">
        <v>311003.2</v>
      </c>
      <c r="K185" s="28">
        <v>0.77271632809575397</v>
      </c>
      <c r="L185" s="27">
        <v>402480.43</v>
      </c>
      <c r="M185" s="29">
        <v>4.8249150974450698E-2</v>
      </c>
      <c r="N185" s="27">
        <v>0.97</v>
      </c>
      <c r="O185">
        <v>8716</v>
      </c>
      <c r="P185" s="27">
        <v>6157.3</v>
      </c>
      <c r="Q185" s="27">
        <v>58.63</v>
      </c>
      <c r="R185" s="30">
        <v>44732.853595219902</v>
      </c>
      <c r="S185" s="27">
        <f t="shared" si="2"/>
        <v>6215.93</v>
      </c>
    </row>
    <row r="186" spans="1:19" x14ac:dyDescent="0.25">
      <c r="A186" s="26" t="s">
        <v>57</v>
      </c>
      <c r="B186" s="26" t="s">
        <v>28</v>
      </c>
      <c r="C186" s="26" t="s">
        <v>228</v>
      </c>
      <c r="D186" s="26" t="s">
        <v>157</v>
      </c>
      <c r="E186" s="26" t="s">
        <v>149</v>
      </c>
      <c r="F186" s="26" t="s">
        <v>26</v>
      </c>
      <c r="G186" s="26" t="s">
        <v>189</v>
      </c>
      <c r="H186" s="26" t="s">
        <v>185</v>
      </c>
      <c r="I186">
        <v>160404</v>
      </c>
      <c r="J186" s="27">
        <v>311003.2</v>
      </c>
      <c r="K186" s="28">
        <v>0.77271632809575397</v>
      </c>
      <c r="L186" s="27">
        <v>402480.43</v>
      </c>
      <c r="M186" s="29"/>
      <c r="N186" s="27">
        <v>2.06</v>
      </c>
      <c r="P186" s="27">
        <v>0</v>
      </c>
      <c r="Q186" s="27">
        <v>0</v>
      </c>
      <c r="R186" s="30">
        <v>44732.853595219902</v>
      </c>
      <c r="S186" s="27">
        <f t="shared" si="2"/>
        <v>0</v>
      </c>
    </row>
    <row r="187" spans="1:19" x14ac:dyDescent="0.25">
      <c r="A187" s="26" t="s">
        <v>57</v>
      </c>
      <c r="B187" s="26" t="s">
        <v>28</v>
      </c>
      <c r="C187" s="26" t="s">
        <v>229</v>
      </c>
      <c r="D187" s="26" t="s">
        <v>148</v>
      </c>
      <c r="E187" s="26" t="s">
        <v>149</v>
      </c>
      <c r="F187" s="26" t="s">
        <v>26</v>
      </c>
      <c r="G187" s="26" t="s">
        <v>184</v>
      </c>
      <c r="H187" s="26" t="s">
        <v>185</v>
      </c>
      <c r="I187">
        <v>92669</v>
      </c>
      <c r="J187" s="27">
        <v>311003.2</v>
      </c>
      <c r="K187" s="28">
        <v>0.77271632809575397</v>
      </c>
      <c r="L187" s="27">
        <v>402480.43</v>
      </c>
      <c r="M187" s="29">
        <v>3.6574500997590097E-2</v>
      </c>
      <c r="N187" s="27">
        <v>2.09</v>
      </c>
      <c r="O187">
        <v>3389</v>
      </c>
      <c r="P187" s="27">
        <v>5158.45</v>
      </c>
      <c r="Q187" s="27">
        <v>94.35</v>
      </c>
      <c r="R187" s="30">
        <v>44732.853595219902</v>
      </c>
      <c r="S187" s="27">
        <f t="shared" si="2"/>
        <v>5252.8</v>
      </c>
    </row>
    <row r="188" spans="1:19" x14ac:dyDescent="0.25">
      <c r="A188" s="26" t="s">
        <v>57</v>
      </c>
      <c r="B188" s="26" t="s">
        <v>28</v>
      </c>
      <c r="C188" s="26" t="s">
        <v>230</v>
      </c>
      <c r="D188" s="26" t="s">
        <v>151</v>
      </c>
      <c r="E188" s="26" t="s">
        <v>152</v>
      </c>
      <c r="F188" s="26" t="s">
        <v>231</v>
      </c>
      <c r="G188" s="26" t="s">
        <v>184</v>
      </c>
      <c r="H188" s="26" t="s">
        <v>185</v>
      </c>
      <c r="I188">
        <v>17042</v>
      </c>
      <c r="J188" s="27">
        <v>311003.2</v>
      </c>
      <c r="K188" s="28">
        <v>0.77271632809575397</v>
      </c>
      <c r="L188" s="27">
        <v>402480.43</v>
      </c>
      <c r="M188" s="29">
        <v>4.8249150974450698E-2</v>
      </c>
      <c r="N188" s="27">
        <v>22.13</v>
      </c>
      <c r="O188">
        <v>822</v>
      </c>
      <c r="P188" s="27">
        <v>13212.99</v>
      </c>
      <c r="Q188" s="27">
        <v>0</v>
      </c>
      <c r="R188" s="30">
        <v>44732.853595219902</v>
      </c>
      <c r="S188" s="27">
        <f t="shared" si="2"/>
        <v>13212.99</v>
      </c>
    </row>
    <row r="189" spans="1:19" x14ac:dyDescent="0.25">
      <c r="A189" s="26" t="s">
        <v>57</v>
      </c>
      <c r="B189" s="26" t="s">
        <v>28</v>
      </c>
      <c r="C189" s="26" t="s">
        <v>232</v>
      </c>
      <c r="D189" s="26" t="s">
        <v>154</v>
      </c>
      <c r="E189" s="26" t="s">
        <v>152</v>
      </c>
      <c r="F189" s="26" t="s">
        <v>26</v>
      </c>
      <c r="G189" s="26" t="s">
        <v>189</v>
      </c>
      <c r="H189" s="26" t="s">
        <v>185</v>
      </c>
      <c r="I189">
        <v>0</v>
      </c>
      <c r="J189" s="27">
        <v>311003.2</v>
      </c>
      <c r="K189" s="28">
        <v>0.77271632809575397</v>
      </c>
      <c r="L189" s="27">
        <v>402480.43</v>
      </c>
      <c r="M189" s="29"/>
      <c r="N189" s="27">
        <v>5.93</v>
      </c>
      <c r="P189" s="27">
        <v>0</v>
      </c>
      <c r="Q189" s="27">
        <v>0</v>
      </c>
      <c r="R189" s="30">
        <v>44732.853595219902</v>
      </c>
      <c r="S189" s="27">
        <f t="shared" si="2"/>
        <v>0</v>
      </c>
    </row>
    <row r="190" spans="1:19" x14ac:dyDescent="0.25">
      <c r="A190" s="26" t="s">
        <v>57</v>
      </c>
      <c r="B190" s="26" t="s">
        <v>28</v>
      </c>
      <c r="C190" s="26" t="s">
        <v>233</v>
      </c>
      <c r="D190" s="26" t="s">
        <v>148</v>
      </c>
      <c r="E190" s="26" t="s">
        <v>150</v>
      </c>
      <c r="F190" s="26" t="s">
        <v>26</v>
      </c>
      <c r="G190" s="26" t="s">
        <v>184</v>
      </c>
      <c r="H190" s="26" t="s">
        <v>185</v>
      </c>
      <c r="I190">
        <v>5808</v>
      </c>
      <c r="J190" s="27">
        <v>311003.2</v>
      </c>
      <c r="K190" s="28">
        <v>0.77271632809575397</v>
      </c>
      <c r="L190" s="27">
        <v>402480.43</v>
      </c>
      <c r="M190" s="29">
        <v>3.6574500997590097E-2</v>
      </c>
      <c r="N190" s="27">
        <v>2.58</v>
      </c>
      <c r="O190">
        <v>212</v>
      </c>
      <c r="P190" s="27">
        <v>397.29</v>
      </c>
      <c r="Q190" s="27">
        <v>1.87</v>
      </c>
      <c r="R190" s="30">
        <v>44732.853595219902</v>
      </c>
      <c r="S190" s="27">
        <f t="shared" si="2"/>
        <v>399.16</v>
      </c>
    </row>
    <row r="191" spans="1:19" x14ac:dyDescent="0.25">
      <c r="A191" s="26" t="s">
        <v>57</v>
      </c>
      <c r="B191" s="26" t="s">
        <v>28</v>
      </c>
      <c r="C191" s="26" t="s">
        <v>234</v>
      </c>
      <c r="D191" s="26" t="s">
        <v>157</v>
      </c>
      <c r="E191" s="26" t="s">
        <v>150</v>
      </c>
      <c r="F191" s="26" t="s">
        <v>26</v>
      </c>
      <c r="G191" s="26" t="s">
        <v>189</v>
      </c>
      <c r="H191" s="26" t="s">
        <v>185</v>
      </c>
      <c r="I191">
        <v>9789</v>
      </c>
      <c r="J191" s="27">
        <v>311003.2</v>
      </c>
      <c r="K191" s="28">
        <v>0.77271632809575397</v>
      </c>
      <c r="L191" s="27">
        <v>402480.43</v>
      </c>
      <c r="M191" s="29"/>
      <c r="N191" s="27">
        <v>2.54</v>
      </c>
      <c r="P191" s="27">
        <v>0</v>
      </c>
      <c r="Q191" s="27">
        <v>0</v>
      </c>
      <c r="R191" s="30">
        <v>44732.853595219902</v>
      </c>
      <c r="S191" s="27">
        <f t="shared" si="2"/>
        <v>0</v>
      </c>
    </row>
    <row r="192" spans="1:19" x14ac:dyDescent="0.25">
      <c r="A192" s="26" t="s">
        <v>58</v>
      </c>
      <c r="B192" s="26" t="s">
        <v>28</v>
      </c>
      <c r="C192" s="26" t="s">
        <v>187</v>
      </c>
      <c r="D192" s="26" t="s">
        <v>151</v>
      </c>
      <c r="E192" s="26" t="s">
        <v>149</v>
      </c>
      <c r="F192" s="26" t="s">
        <v>29</v>
      </c>
      <c r="G192" s="26" t="s">
        <v>184</v>
      </c>
      <c r="H192" s="26" t="s">
        <v>185</v>
      </c>
      <c r="I192">
        <v>319094</v>
      </c>
      <c r="J192" s="27">
        <v>216550.38</v>
      </c>
      <c r="K192" s="28">
        <v>0.82214912555453701</v>
      </c>
      <c r="L192" s="27">
        <v>263395.5</v>
      </c>
      <c r="M192" s="29">
        <v>1.35589845177282E-3</v>
      </c>
      <c r="N192" s="27">
        <v>33.78</v>
      </c>
      <c r="O192">
        <v>432</v>
      </c>
      <c r="P192" s="27">
        <v>11307.73</v>
      </c>
      <c r="Q192" s="27">
        <v>78.52</v>
      </c>
      <c r="R192" s="30">
        <v>44732.853595219902</v>
      </c>
      <c r="S192" s="27">
        <f t="shared" si="2"/>
        <v>11386.25</v>
      </c>
    </row>
    <row r="193" spans="1:19" x14ac:dyDescent="0.25">
      <c r="A193" s="26" t="s">
        <v>58</v>
      </c>
      <c r="B193" s="26" t="s">
        <v>28</v>
      </c>
      <c r="C193" s="26" t="s">
        <v>188</v>
      </c>
      <c r="D193" s="26" t="s">
        <v>162</v>
      </c>
      <c r="E193" s="26" t="s">
        <v>149</v>
      </c>
      <c r="F193" s="26" t="s">
        <v>29</v>
      </c>
      <c r="G193" s="26" t="s">
        <v>189</v>
      </c>
      <c r="H193" s="26" t="s">
        <v>185</v>
      </c>
      <c r="I193">
        <v>229014</v>
      </c>
      <c r="J193" s="27">
        <v>216550.38</v>
      </c>
      <c r="K193" s="28">
        <v>0.82214912555453701</v>
      </c>
      <c r="L193" s="27">
        <v>263395.5</v>
      </c>
      <c r="M193" s="29"/>
      <c r="N193" s="27">
        <v>10.98</v>
      </c>
      <c r="P193" s="27">
        <v>0</v>
      </c>
      <c r="Q193" s="27">
        <v>0</v>
      </c>
      <c r="R193" s="30">
        <v>44732.853595219902</v>
      </c>
      <c r="S193" s="27">
        <f t="shared" si="2"/>
        <v>0</v>
      </c>
    </row>
    <row r="194" spans="1:19" x14ac:dyDescent="0.25">
      <c r="A194" s="26" t="s">
        <v>58</v>
      </c>
      <c r="B194" s="26" t="s">
        <v>28</v>
      </c>
      <c r="C194" s="26" t="s">
        <v>190</v>
      </c>
      <c r="D194" s="26" t="s">
        <v>161</v>
      </c>
      <c r="E194" s="26" t="s">
        <v>149</v>
      </c>
      <c r="F194" s="26" t="s">
        <v>191</v>
      </c>
      <c r="G194" s="26" t="s">
        <v>184</v>
      </c>
      <c r="H194" s="26" t="s">
        <v>185</v>
      </c>
      <c r="I194">
        <v>46260</v>
      </c>
      <c r="J194" s="27">
        <v>216550.38</v>
      </c>
      <c r="K194" s="28">
        <v>0.82214912555453701</v>
      </c>
      <c r="L194" s="27">
        <v>263395.5</v>
      </c>
      <c r="M194" s="29">
        <v>1.3557138167974499E-3</v>
      </c>
      <c r="N194" s="27">
        <v>33.78</v>
      </c>
      <c r="O194">
        <v>62</v>
      </c>
      <c r="P194" s="27">
        <v>1622.87</v>
      </c>
      <c r="Q194" s="27">
        <v>26.18</v>
      </c>
      <c r="R194" s="30">
        <v>44732.853595219902</v>
      </c>
      <c r="S194" s="27">
        <f t="shared" ref="S194:S257" si="3">SUM(P194+Q194)</f>
        <v>1649.05</v>
      </c>
    </row>
    <row r="195" spans="1:19" x14ac:dyDescent="0.25">
      <c r="A195" s="26" t="s">
        <v>58</v>
      </c>
      <c r="B195" s="26" t="s">
        <v>28</v>
      </c>
      <c r="C195" s="26" t="s">
        <v>192</v>
      </c>
      <c r="D195" s="26" t="s">
        <v>161</v>
      </c>
      <c r="E195" s="26" t="s">
        <v>152</v>
      </c>
      <c r="F195" s="26" t="s">
        <v>191</v>
      </c>
      <c r="G195" s="26" t="s">
        <v>184</v>
      </c>
      <c r="H195" s="26" t="s">
        <v>185</v>
      </c>
      <c r="I195">
        <v>18009</v>
      </c>
      <c r="J195" s="27">
        <v>216550.38</v>
      </c>
      <c r="K195" s="28">
        <v>0.82214912555453701</v>
      </c>
      <c r="L195" s="27">
        <v>263395.5</v>
      </c>
      <c r="M195" s="29">
        <v>1.3557138167974499E-3</v>
      </c>
      <c r="N195" s="27">
        <v>135.6</v>
      </c>
      <c r="O195">
        <v>24</v>
      </c>
      <c r="P195" s="27">
        <v>2515.0700000000002</v>
      </c>
      <c r="Q195" s="27">
        <v>0</v>
      </c>
      <c r="R195" s="30">
        <v>44732.853595219902</v>
      </c>
      <c r="S195" s="27">
        <f t="shared" si="3"/>
        <v>2515.0700000000002</v>
      </c>
    </row>
    <row r="196" spans="1:19" x14ac:dyDescent="0.25">
      <c r="A196" s="26" t="s">
        <v>58</v>
      </c>
      <c r="B196" s="26" t="s">
        <v>28</v>
      </c>
      <c r="C196" s="26" t="s">
        <v>193</v>
      </c>
      <c r="D196" s="26" t="s">
        <v>164</v>
      </c>
      <c r="E196" s="26" t="s">
        <v>152</v>
      </c>
      <c r="F196" s="26" t="s">
        <v>191</v>
      </c>
      <c r="G196" s="26" t="s">
        <v>189</v>
      </c>
      <c r="H196" s="26" t="s">
        <v>185</v>
      </c>
      <c r="I196">
        <v>16082</v>
      </c>
      <c r="J196" s="27">
        <v>216550.38</v>
      </c>
      <c r="K196" s="28">
        <v>0.82214912555453701</v>
      </c>
      <c r="L196" s="27">
        <v>263395.5</v>
      </c>
      <c r="M196" s="29"/>
      <c r="N196" s="27">
        <v>30.27</v>
      </c>
      <c r="P196" s="27">
        <v>0</v>
      </c>
      <c r="Q196" s="27">
        <v>0</v>
      </c>
      <c r="R196" s="30">
        <v>44732.853595219902</v>
      </c>
      <c r="S196" s="27">
        <f t="shared" si="3"/>
        <v>0</v>
      </c>
    </row>
    <row r="197" spans="1:19" x14ac:dyDescent="0.25">
      <c r="A197" s="26" t="s">
        <v>58</v>
      </c>
      <c r="B197" s="26" t="s">
        <v>28</v>
      </c>
      <c r="C197" s="26" t="s">
        <v>183</v>
      </c>
      <c r="D197" s="26" t="s">
        <v>151</v>
      </c>
      <c r="E197" s="26" t="s">
        <v>150</v>
      </c>
      <c r="F197" s="26" t="s">
        <v>29</v>
      </c>
      <c r="G197" s="26" t="s">
        <v>184</v>
      </c>
      <c r="H197" s="26" t="s">
        <v>185</v>
      </c>
      <c r="I197">
        <v>15520</v>
      </c>
      <c r="J197" s="27">
        <v>216550.38</v>
      </c>
      <c r="K197" s="28">
        <v>0.82214912555453701</v>
      </c>
      <c r="L197" s="27">
        <v>263395.5</v>
      </c>
      <c r="M197" s="29">
        <v>1.35589845177282E-3</v>
      </c>
      <c r="N197" s="27">
        <v>90.79</v>
      </c>
      <c r="O197">
        <v>21</v>
      </c>
      <c r="P197" s="27">
        <v>1473.45</v>
      </c>
      <c r="Q197" s="27">
        <v>70.16</v>
      </c>
      <c r="R197" s="30">
        <v>44732.853595219902</v>
      </c>
      <c r="S197" s="27">
        <f t="shared" si="3"/>
        <v>1543.6100000000001</v>
      </c>
    </row>
    <row r="198" spans="1:19" x14ac:dyDescent="0.25">
      <c r="A198" s="26" t="s">
        <v>58</v>
      </c>
      <c r="B198" s="26" t="s">
        <v>28</v>
      </c>
      <c r="C198" s="26" t="s">
        <v>186</v>
      </c>
      <c r="D198" s="26" t="s">
        <v>148</v>
      </c>
      <c r="E198" s="26" t="s">
        <v>150</v>
      </c>
      <c r="F198" s="26" t="s">
        <v>29</v>
      </c>
      <c r="G198" s="26" t="s">
        <v>184</v>
      </c>
      <c r="H198" s="26" t="s">
        <v>185</v>
      </c>
      <c r="I198">
        <v>7092</v>
      </c>
      <c r="J198" s="27">
        <v>216550.38</v>
      </c>
      <c r="K198" s="28">
        <v>0.82214912555453701</v>
      </c>
      <c r="L198" s="27">
        <v>263395.5</v>
      </c>
      <c r="M198" s="29">
        <v>1.4273816578411801E-3</v>
      </c>
      <c r="N198" s="27">
        <v>90.77</v>
      </c>
      <c r="O198">
        <v>10</v>
      </c>
      <c r="P198" s="27">
        <v>701.49</v>
      </c>
      <c r="Q198" s="27">
        <v>0</v>
      </c>
      <c r="R198" s="30">
        <v>44732.853595219902</v>
      </c>
      <c r="S198" s="27">
        <f t="shared" si="3"/>
        <v>701.49</v>
      </c>
    </row>
    <row r="199" spans="1:19" x14ac:dyDescent="0.25">
      <c r="A199" s="26" t="s">
        <v>59</v>
      </c>
      <c r="B199" s="26" t="s">
        <v>39</v>
      </c>
      <c r="C199" s="26" t="s">
        <v>207</v>
      </c>
      <c r="D199" s="26" t="s">
        <v>160</v>
      </c>
      <c r="E199" s="26" t="s">
        <v>149</v>
      </c>
      <c r="F199" s="26" t="s">
        <v>16</v>
      </c>
      <c r="G199" s="26" t="s">
        <v>184</v>
      </c>
      <c r="H199" s="26" t="s">
        <v>185</v>
      </c>
      <c r="I199">
        <v>51548</v>
      </c>
      <c r="J199" s="27">
        <v>1058562.75</v>
      </c>
      <c r="K199" s="28">
        <v>0.71462500964197095</v>
      </c>
      <c r="L199" s="27">
        <v>1481284.22</v>
      </c>
      <c r="M199" s="29">
        <v>4.1014274117605699E-2</v>
      </c>
      <c r="N199" s="27">
        <v>26.16</v>
      </c>
      <c r="O199">
        <v>2114</v>
      </c>
      <c r="P199" s="27">
        <v>37247.94</v>
      </c>
      <c r="Q199" s="27">
        <v>510.98</v>
      </c>
      <c r="R199" s="30">
        <v>44732.853595219902</v>
      </c>
      <c r="S199" s="27">
        <f t="shared" si="3"/>
        <v>37758.920000000006</v>
      </c>
    </row>
    <row r="200" spans="1:19" x14ac:dyDescent="0.25">
      <c r="A200" s="26" t="s">
        <v>59</v>
      </c>
      <c r="B200" s="26" t="s">
        <v>39</v>
      </c>
      <c r="C200" s="26" t="s">
        <v>208</v>
      </c>
      <c r="D200" s="26" t="s">
        <v>164</v>
      </c>
      <c r="E200" s="26" t="s">
        <v>149</v>
      </c>
      <c r="F200" s="26" t="s">
        <v>16</v>
      </c>
      <c r="G200" s="26" t="s">
        <v>184</v>
      </c>
      <c r="H200" s="26" t="s">
        <v>185</v>
      </c>
      <c r="I200">
        <v>49257</v>
      </c>
      <c r="J200" s="27">
        <v>1058562.75</v>
      </c>
      <c r="K200" s="28">
        <v>0.71462500964197095</v>
      </c>
      <c r="L200" s="27">
        <v>1481284.22</v>
      </c>
      <c r="M200" s="29">
        <v>4.4025313683159199E-2</v>
      </c>
      <c r="N200" s="27">
        <v>24.2</v>
      </c>
      <c r="O200">
        <v>2168</v>
      </c>
      <c r="P200" s="27">
        <v>35337.370000000003</v>
      </c>
      <c r="Q200" s="27">
        <v>440.08</v>
      </c>
      <c r="R200" s="30">
        <v>44732.853595219902</v>
      </c>
      <c r="S200" s="27">
        <f t="shared" si="3"/>
        <v>35777.450000000004</v>
      </c>
    </row>
    <row r="201" spans="1:19" x14ac:dyDescent="0.25">
      <c r="A201" s="26" t="s">
        <v>59</v>
      </c>
      <c r="B201" s="26" t="s">
        <v>39</v>
      </c>
      <c r="C201" s="26" t="s">
        <v>209</v>
      </c>
      <c r="D201" s="26" t="s">
        <v>151</v>
      </c>
      <c r="E201" s="26" t="s">
        <v>149</v>
      </c>
      <c r="F201" s="26" t="s">
        <v>210</v>
      </c>
      <c r="G201" s="26" t="s">
        <v>184</v>
      </c>
      <c r="H201" s="26" t="s">
        <v>185</v>
      </c>
      <c r="I201">
        <v>13801</v>
      </c>
      <c r="J201" s="27">
        <v>1058562.75</v>
      </c>
      <c r="K201" s="28">
        <v>0.71462500964197095</v>
      </c>
      <c r="L201" s="27">
        <v>1481284.22</v>
      </c>
      <c r="M201" s="29">
        <v>4.1014274117605699E-2</v>
      </c>
      <c r="N201" s="27">
        <v>26.16</v>
      </c>
      <c r="O201">
        <v>566</v>
      </c>
      <c r="P201" s="27">
        <v>9972.7199999999993</v>
      </c>
      <c r="Q201" s="27">
        <v>88.08</v>
      </c>
      <c r="R201" s="30">
        <v>44732.853595219902</v>
      </c>
      <c r="S201" s="27">
        <f t="shared" si="3"/>
        <v>10060.799999999999</v>
      </c>
    </row>
    <row r="202" spans="1:19" x14ac:dyDescent="0.25">
      <c r="A202" s="26" t="s">
        <v>59</v>
      </c>
      <c r="B202" s="26" t="s">
        <v>39</v>
      </c>
      <c r="C202" s="26" t="s">
        <v>211</v>
      </c>
      <c r="D202" s="26" t="s">
        <v>151</v>
      </c>
      <c r="E202" s="26" t="s">
        <v>152</v>
      </c>
      <c r="F202" s="26" t="s">
        <v>210</v>
      </c>
      <c r="G202" s="26" t="s">
        <v>184</v>
      </c>
      <c r="H202" s="26" t="s">
        <v>185</v>
      </c>
      <c r="I202">
        <v>2506</v>
      </c>
      <c r="J202" s="27">
        <v>1058562.75</v>
      </c>
      <c r="K202" s="28">
        <v>0.71462500964197095</v>
      </c>
      <c r="L202" s="27">
        <v>1481284.22</v>
      </c>
      <c r="M202" s="29">
        <v>4.1014274117605699E-2</v>
      </c>
      <c r="N202" s="27">
        <v>107.29</v>
      </c>
      <c r="O202">
        <v>102</v>
      </c>
      <c r="P202" s="27">
        <v>7351.32</v>
      </c>
      <c r="Q202" s="27">
        <v>0</v>
      </c>
      <c r="R202" s="30">
        <v>44732.853595219902</v>
      </c>
      <c r="S202" s="27">
        <f t="shared" si="3"/>
        <v>7351.32</v>
      </c>
    </row>
    <row r="203" spans="1:19" x14ac:dyDescent="0.25">
      <c r="A203" s="26" t="s">
        <v>59</v>
      </c>
      <c r="B203" s="26" t="s">
        <v>39</v>
      </c>
      <c r="C203" s="26" t="s">
        <v>212</v>
      </c>
      <c r="D203" s="26" t="s">
        <v>164</v>
      </c>
      <c r="E203" s="26" t="s">
        <v>152</v>
      </c>
      <c r="F203" s="26" t="s">
        <v>210</v>
      </c>
      <c r="G203" s="26" t="s">
        <v>184</v>
      </c>
      <c r="H203" s="26" t="s">
        <v>185</v>
      </c>
      <c r="I203">
        <v>3584</v>
      </c>
      <c r="J203" s="27">
        <v>1058562.75</v>
      </c>
      <c r="K203" s="28">
        <v>0.71462500964197095</v>
      </c>
      <c r="L203" s="27">
        <v>1481284.22</v>
      </c>
      <c r="M203" s="29">
        <v>4.4025313683159199E-2</v>
      </c>
      <c r="N203" s="27">
        <v>67.69</v>
      </c>
      <c r="O203">
        <v>157</v>
      </c>
      <c r="P203" s="27">
        <v>7138.88</v>
      </c>
      <c r="Q203" s="27">
        <v>0</v>
      </c>
      <c r="R203" s="30">
        <v>44732.853595219902</v>
      </c>
      <c r="S203" s="27">
        <f t="shared" si="3"/>
        <v>7138.88</v>
      </c>
    </row>
    <row r="204" spans="1:19" x14ac:dyDescent="0.25">
      <c r="A204" s="26" t="s">
        <v>59</v>
      </c>
      <c r="B204" s="26" t="s">
        <v>39</v>
      </c>
      <c r="C204" s="26" t="s">
        <v>213</v>
      </c>
      <c r="D204" s="26" t="s">
        <v>151</v>
      </c>
      <c r="E204" s="26" t="s">
        <v>150</v>
      </c>
      <c r="F204" s="26" t="s">
        <v>16</v>
      </c>
      <c r="G204" s="26" t="s">
        <v>184</v>
      </c>
      <c r="H204" s="26" t="s">
        <v>185</v>
      </c>
      <c r="I204">
        <v>1474</v>
      </c>
      <c r="J204" s="27">
        <v>1058562.75</v>
      </c>
      <c r="K204" s="28">
        <v>0.71462500964197095</v>
      </c>
      <c r="L204" s="27">
        <v>1481284.22</v>
      </c>
      <c r="M204" s="29">
        <v>4.1014274117605699E-2</v>
      </c>
      <c r="N204" s="27">
        <v>58.75</v>
      </c>
      <c r="O204">
        <v>60</v>
      </c>
      <c r="P204" s="27">
        <v>2367.91</v>
      </c>
      <c r="Q204" s="27">
        <v>0</v>
      </c>
      <c r="R204" s="30">
        <v>44732.853595219902</v>
      </c>
      <c r="S204" s="27">
        <f t="shared" si="3"/>
        <v>2367.91</v>
      </c>
    </row>
    <row r="205" spans="1:19" x14ac:dyDescent="0.25">
      <c r="A205" s="26" t="s">
        <v>59</v>
      </c>
      <c r="B205" s="26" t="s">
        <v>39</v>
      </c>
      <c r="C205" s="26" t="s">
        <v>214</v>
      </c>
      <c r="D205" s="26" t="s">
        <v>164</v>
      </c>
      <c r="E205" s="26" t="s">
        <v>150</v>
      </c>
      <c r="F205" s="26" t="s">
        <v>16</v>
      </c>
      <c r="G205" s="26" t="s">
        <v>184</v>
      </c>
      <c r="H205" s="26" t="s">
        <v>185</v>
      </c>
      <c r="I205">
        <v>2077</v>
      </c>
      <c r="J205" s="27">
        <v>1058562.75</v>
      </c>
      <c r="K205" s="28">
        <v>0.71462500964197095</v>
      </c>
      <c r="L205" s="27">
        <v>1481284.22</v>
      </c>
      <c r="M205" s="29">
        <v>4.1179271119531298E-2</v>
      </c>
      <c r="N205" s="27">
        <v>58.69</v>
      </c>
      <c r="O205">
        <v>85</v>
      </c>
      <c r="P205" s="27">
        <v>3351.11</v>
      </c>
      <c r="Q205" s="27">
        <v>0</v>
      </c>
      <c r="R205" s="30">
        <v>44732.853595219902</v>
      </c>
      <c r="S205" s="27">
        <f t="shared" si="3"/>
        <v>3351.11</v>
      </c>
    </row>
    <row r="206" spans="1:19" x14ac:dyDescent="0.25">
      <c r="A206" s="26" t="s">
        <v>60</v>
      </c>
      <c r="B206" s="26" t="s">
        <v>15</v>
      </c>
      <c r="C206" s="26" t="s">
        <v>207</v>
      </c>
      <c r="D206" s="26" t="s">
        <v>160</v>
      </c>
      <c r="E206" s="26" t="s">
        <v>149</v>
      </c>
      <c r="F206" s="26" t="s">
        <v>16</v>
      </c>
      <c r="G206" s="26" t="s">
        <v>184</v>
      </c>
      <c r="H206" s="26" t="s">
        <v>185</v>
      </c>
      <c r="I206">
        <v>51548</v>
      </c>
      <c r="J206" s="27">
        <v>42618.96</v>
      </c>
      <c r="K206" s="28">
        <v>0.85065712970662199</v>
      </c>
      <c r="L206" s="27">
        <v>50101.22</v>
      </c>
      <c r="M206" s="29">
        <v>1.38721870047766E-3</v>
      </c>
      <c r="N206" s="27">
        <v>26.16</v>
      </c>
      <c r="O206">
        <v>71</v>
      </c>
      <c r="P206" s="27">
        <v>1489.13</v>
      </c>
      <c r="Q206" s="27">
        <v>20.98</v>
      </c>
      <c r="R206" s="30">
        <v>44732.853595219902</v>
      </c>
      <c r="S206" s="27">
        <f t="shared" si="3"/>
        <v>1510.1100000000001</v>
      </c>
    </row>
    <row r="207" spans="1:19" x14ac:dyDescent="0.25">
      <c r="A207" s="26" t="s">
        <v>60</v>
      </c>
      <c r="B207" s="26" t="s">
        <v>15</v>
      </c>
      <c r="C207" s="26" t="s">
        <v>208</v>
      </c>
      <c r="D207" s="26" t="s">
        <v>164</v>
      </c>
      <c r="E207" s="26" t="s">
        <v>149</v>
      </c>
      <c r="F207" s="26" t="s">
        <v>16</v>
      </c>
      <c r="G207" s="26" t="s">
        <v>184</v>
      </c>
      <c r="H207" s="26" t="s">
        <v>185</v>
      </c>
      <c r="I207">
        <v>49257</v>
      </c>
      <c r="J207" s="27">
        <v>42618.96</v>
      </c>
      <c r="K207" s="28">
        <v>0.85065712970662199</v>
      </c>
      <c r="L207" s="27">
        <v>50101.22</v>
      </c>
      <c r="M207" s="29">
        <v>1.4890605709746701E-3</v>
      </c>
      <c r="N207" s="27">
        <v>24.2</v>
      </c>
      <c r="O207">
        <v>73</v>
      </c>
      <c r="P207" s="27">
        <v>1416.36</v>
      </c>
      <c r="Q207" s="27">
        <v>19.399999999999999</v>
      </c>
      <c r="R207" s="30">
        <v>44732.853595219902</v>
      </c>
      <c r="S207" s="27">
        <f t="shared" si="3"/>
        <v>1435.76</v>
      </c>
    </row>
    <row r="208" spans="1:19" x14ac:dyDescent="0.25">
      <c r="A208" s="26" t="s">
        <v>60</v>
      </c>
      <c r="B208" s="26" t="s">
        <v>15</v>
      </c>
      <c r="C208" s="26" t="s">
        <v>209</v>
      </c>
      <c r="D208" s="26" t="s">
        <v>151</v>
      </c>
      <c r="E208" s="26" t="s">
        <v>149</v>
      </c>
      <c r="F208" s="26" t="s">
        <v>210</v>
      </c>
      <c r="G208" s="26" t="s">
        <v>184</v>
      </c>
      <c r="H208" s="26" t="s">
        <v>185</v>
      </c>
      <c r="I208">
        <v>13801</v>
      </c>
      <c r="J208" s="27">
        <v>42618.96</v>
      </c>
      <c r="K208" s="28">
        <v>0.85065712970662199</v>
      </c>
      <c r="L208" s="27">
        <v>50101.22</v>
      </c>
      <c r="M208" s="29">
        <v>1.38721870047766E-3</v>
      </c>
      <c r="N208" s="27">
        <v>26.16</v>
      </c>
      <c r="O208">
        <v>19</v>
      </c>
      <c r="P208" s="27">
        <v>398.5</v>
      </c>
      <c r="Q208" s="27">
        <v>20.97</v>
      </c>
      <c r="R208" s="30">
        <v>44732.853595219902</v>
      </c>
      <c r="S208" s="27">
        <f t="shared" si="3"/>
        <v>419.47</v>
      </c>
    </row>
    <row r="209" spans="1:19" x14ac:dyDescent="0.25">
      <c r="A209" s="26" t="s">
        <v>60</v>
      </c>
      <c r="B209" s="26" t="s">
        <v>15</v>
      </c>
      <c r="C209" s="26" t="s">
        <v>211</v>
      </c>
      <c r="D209" s="26" t="s">
        <v>151</v>
      </c>
      <c r="E209" s="26" t="s">
        <v>152</v>
      </c>
      <c r="F209" s="26" t="s">
        <v>210</v>
      </c>
      <c r="G209" s="26" t="s">
        <v>184</v>
      </c>
      <c r="H209" s="26" t="s">
        <v>185</v>
      </c>
      <c r="I209">
        <v>2506</v>
      </c>
      <c r="J209" s="27">
        <v>42618.96</v>
      </c>
      <c r="K209" s="28">
        <v>0.85065712970662199</v>
      </c>
      <c r="L209" s="27">
        <v>50101.22</v>
      </c>
      <c r="M209" s="29">
        <v>1.38721870047766E-3</v>
      </c>
      <c r="N209" s="27">
        <v>107.29</v>
      </c>
      <c r="O209">
        <v>3</v>
      </c>
      <c r="P209" s="27">
        <v>257.37</v>
      </c>
      <c r="Q209" s="27">
        <v>0</v>
      </c>
      <c r="R209" s="30">
        <v>44732.853595219902</v>
      </c>
      <c r="S209" s="27">
        <f t="shared" si="3"/>
        <v>257.37</v>
      </c>
    </row>
    <row r="210" spans="1:19" x14ac:dyDescent="0.25">
      <c r="A210" s="26" t="s">
        <v>60</v>
      </c>
      <c r="B210" s="26" t="s">
        <v>15</v>
      </c>
      <c r="C210" s="26" t="s">
        <v>212</v>
      </c>
      <c r="D210" s="26" t="s">
        <v>164</v>
      </c>
      <c r="E210" s="26" t="s">
        <v>152</v>
      </c>
      <c r="F210" s="26" t="s">
        <v>210</v>
      </c>
      <c r="G210" s="26" t="s">
        <v>184</v>
      </c>
      <c r="H210" s="26" t="s">
        <v>185</v>
      </c>
      <c r="I210">
        <v>3584</v>
      </c>
      <c r="J210" s="27">
        <v>42618.96</v>
      </c>
      <c r="K210" s="28">
        <v>0.85065712970662199</v>
      </c>
      <c r="L210" s="27">
        <v>50101.22</v>
      </c>
      <c r="M210" s="29">
        <v>1.4890605709746701E-3</v>
      </c>
      <c r="N210" s="27">
        <v>67.69</v>
      </c>
      <c r="O210">
        <v>5</v>
      </c>
      <c r="P210" s="27">
        <v>270.63</v>
      </c>
      <c r="Q210" s="27">
        <v>0</v>
      </c>
      <c r="R210" s="30">
        <v>44732.853595219902</v>
      </c>
      <c r="S210" s="27">
        <f t="shared" si="3"/>
        <v>270.63</v>
      </c>
    </row>
    <row r="211" spans="1:19" x14ac:dyDescent="0.25">
      <c r="A211" s="26" t="s">
        <v>60</v>
      </c>
      <c r="B211" s="26" t="s">
        <v>15</v>
      </c>
      <c r="C211" s="26" t="s">
        <v>213</v>
      </c>
      <c r="D211" s="26" t="s">
        <v>151</v>
      </c>
      <c r="E211" s="26" t="s">
        <v>150</v>
      </c>
      <c r="F211" s="26" t="s">
        <v>16</v>
      </c>
      <c r="G211" s="26" t="s">
        <v>184</v>
      </c>
      <c r="H211" s="26" t="s">
        <v>185</v>
      </c>
      <c r="I211">
        <v>1474</v>
      </c>
      <c r="J211" s="27">
        <v>42618.96</v>
      </c>
      <c r="K211" s="28">
        <v>0.85065712970662199</v>
      </c>
      <c r="L211" s="27">
        <v>50101.22</v>
      </c>
      <c r="M211" s="29">
        <v>1.38721870047766E-3</v>
      </c>
      <c r="N211" s="27">
        <v>58.75</v>
      </c>
      <c r="O211">
        <v>2</v>
      </c>
      <c r="P211" s="27">
        <v>93.96</v>
      </c>
      <c r="Q211" s="27">
        <v>0</v>
      </c>
      <c r="R211" s="30">
        <v>44732.853595219902</v>
      </c>
      <c r="S211" s="27">
        <f t="shared" si="3"/>
        <v>93.96</v>
      </c>
    </row>
    <row r="212" spans="1:19" x14ac:dyDescent="0.25">
      <c r="A212" s="26" t="s">
        <v>60</v>
      </c>
      <c r="B212" s="26" t="s">
        <v>15</v>
      </c>
      <c r="C212" s="26" t="s">
        <v>214</v>
      </c>
      <c r="D212" s="26" t="s">
        <v>164</v>
      </c>
      <c r="E212" s="26" t="s">
        <v>150</v>
      </c>
      <c r="F212" s="26" t="s">
        <v>16</v>
      </c>
      <c r="G212" s="26" t="s">
        <v>184</v>
      </c>
      <c r="H212" s="26" t="s">
        <v>185</v>
      </c>
      <c r="I212">
        <v>2077</v>
      </c>
      <c r="J212" s="27">
        <v>42618.96</v>
      </c>
      <c r="K212" s="28">
        <v>0.85065712970662199</v>
      </c>
      <c r="L212" s="27">
        <v>50101.22</v>
      </c>
      <c r="M212" s="29">
        <v>1.3927993655392401E-3</v>
      </c>
      <c r="N212" s="27">
        <v>58.69</v>
      </c>
      <c r="O212">
        <v>2</v>
      </c>
      <c r="P212" s="27">
        <v>93.86</v>
      </c>
      <c r="Q212" s="27">
        <v>0</v>
      </c>
      <c r="R212" s="30">
        <v>44732.853595219902</v>
      </c>
      <c r="S212" s="27">
        <f t="shared" si="3"/>
        <v>93.86</v>
      </c>
    </row>
    <row r="213" spans="1:19" x14ac:dyDescent="0.25">
      <c r="A213" s="26" t="s">
        <v>61</v>
      </c>
      <c r="B213" s="26" t="s">
        <v>28</v>
      </c>
      <c r="C213" s="26" t="s">
        <v>227</v>
      </c>
      <c r="D213" s="26" t="s">
        <v>151</v>
      </c>
      <c r="E213" s="26" t="s">
        <v>149</v>
      </c>
      <c r="F213" s="26" t="s">
        <v>26</v>
      </c>
      <c r="G213" s="26" t="s">
        <v>184</v>
      </c>
      <c r="H213" s="26" t="s">
        <v>185</v>
      </c>
      <c r="I213">
        <v>180654</v>
      </c>
      <c r="J213" s="27">
        <v>92725.03</v>
      </c>
      <c r="K213" s="28">
        <v>0.73499063992001801</v>
      </c>
      <c r="L213" s="27">
        <v>126158.11</v>
      </c>
      <c r="M213" s="29">
        <v>1.51237706043033E-2</v>
      </c>
      <c r="N213" s="27">
        <v>0.97</v>
      </c>
      <c r="O213">
        <v>2732</v>
      </c>
      <c r="P213" s="27">
        <v>1835.76</v>
      </c>
      <c r="Q213" s="27">
        <v>17.48</v>
      </c>
      <c r="R213" s="30">
        <v>44732.853595219902</v>
      </c>
      <c r="S213" s="27">
        <f t="shared" si="3"/>
        <v>1853.24</v>
      </c>
    </row>
    <row r="214" spans="1:19" x14ac:dyDescent="0.25">
      <c r="A214" s="26" t="s">
        <v>61</v>
      </c>
      <c r="B214" s="26" t="s">
        <v>28</v>
      </c>
      <c r="C214" s="26" t="s">
        <v>228</v>
      </c>
      <c r="D214" s="26" t="s">
        <v>157</v>
      </c>
      <c r="E214" s="26" t="s">
        <v>149</v>
      </c>
      <c r="F214" s="26" t="s">
        <v>26</v>
      </c>
      <c r="G214" s="26" t="s">
        <v>189</v>
      </c>
      <c r="H214" s="26" t="s">
        <v>185</v>
      </c>
      <c r="I214">
        <v>160404</v>
      </c>
      <c r="J214" s="27">
        <v>92725.03</v>
      </c>
      <c r="K214" s="28">
        <v>0.73499063992001801</v>
      </c>
      <c r="L214" s="27">
        <v>126158.11</v>
      </c>
      <c r="M214" s="29"/>
      <c r="N214" s="27">
        <v>2.06</v>
      </c>
      <c r="P214" s="27">
        <v>0</v>
      </c>
      <c r="Q214" s="27">
        <v>0</v>
      </c>
      <c r="R214" s="30">
        <v>44732.853595219902</v>
      </c>
      <c r="S214" s="27">
        <f t="shared" si="3"/>
        <v>0</v>
      </c>
    </row>
    <row r="215" spans="1:19" x14ac:dyDescent="0.25">
      <c r="A215" s="26" t="s">
        <v>61</v>
      </c>
      <c r="B215" s="26" t="s">
        <v>28</v>
      </c>
      <c r="C215" s="26" t="s">
        <v>229</v>
      </c>
      <c r="D215" s="26" t="s">
        <v>148</v>
      </c>
      <c r="E215" s="26" t="s">
        <v>149</v>
      </c>
      <c r="F215" s="26" t="s">
        <v>26</v>
      </c>
      <c r="G215" s="26" t="s">
        <v>184</v>
      </c>
      <c r="H215" s="26" t="s">
        <v>185</v>
      </c>
      <c r="I215">
        <v>92669</v>
      </c>
      <c r="J215" s="27">
        <v>92725.03</v>
      </c>
      <c r="K215" s="28">
        <v>0.73499063992001801</v>
      </c>
      <c r="L215" s="27">
        <v>126158.11</v>
      </c>
      <c r="M215" s="29">
        <v>1.1464333607597001E-2</v>
      </c>
      <c r="N215" s="27">
        <v>2.09</v>
      </c>
      <c r="O215">
        <v>1062</v>
      </c>
      <c r="P215" s="27">
        <v>1537.57</v>
      </c>
      <c r="Q215" s="27">
        <v>26.06</v>
      </c>
      <c r="R215" s="30">
        <v>44732.853595219902</v>
      </c>
      <c r="S215" s="27">
        <f t="shared" si="3"/>
        <v>1563.6299999999999</v>
      </c>
    </row>
    <row r="216" spans="1:19" x14ac:dyDescent="0.25">
      <c r="A216" s="26" t="s">
        <v>61</v>
      </c>
      <c r="B216" s="26" t="s">
        <v>28</v>
      </c>
      <c r="C216" s="26" t="s">
        <v>230</v>
      </c>
      <c r="D216" s="26" t="s">
        <v>151</v>
      </c>
      <c r="E216" s="26" t="s">
        <v>152</v>
      </c>
      <c r="F216" s="26" t="s">
        <v>231</v>
      </c>
      <c r="G216" s="26" t="s">
        <v>184</v>
      </c>
      <c r="H216" s="26" t="s">
        <v>185</v>
      </c>
      <c r="I216">
        <v>17042</v>
      </c>
      <c r="J216" s="27">
        <v>92725.03</v>
      </c>
      <c r="K216" s="28">
        <v>0.73499063992001801</v>
      </c>
      <c r="L216" s="27">
        <v>126158.11</v>
      </c>
      <c r="M216" s="29">
        <v>1.51237706043033E-2</v>
      </c>
      <c r="N216" s="27">
        <v>22.13</v>
      </c>
      <c r="O216">
        <v>257</v>
      </c>
      <c r="P216" s="27">
        <v>3929.38</v>
      </c>
      <c r="Q216" s="27">
        <v>-15.29</v>
      </c>
      <c r="R216" s="30">
        <v>44732.853595219902</v>
      </c>
      <c r="S216" s="27">
        <f t="shared" si="3"/>
        <v>3914.09</v>
      </c>
    </row>
    <row r="217" spans="1:19" x14ac:dyDescent="0.25">
      <c r="A217" s="26" t="s">
        <v>61</v>
      </c>
      <c r="B217" s="26" t="s">
        <v>28</v>
      </c>
      <c r="C217" s="26" t="s">
        <v>232</v>
      </c>
      <c r="D217" s="26" t="s">
        <v>154</v>
      </c>
      <c r="E217" s="26" t="s">
        <v>152</v>
      </c>
      <c r="F217" s="26" t="s">
        <v>26</v>
      </c>
      <c r="G217" s="26" t="s">
        <v>189</v>
      </c>
      <c r="H217" s="26" t="s">
        <v>185</v>
      </c>
      <c r="I217">
        <v>0</v>
      </c>
      <c r="J217" s="27">
        <v>92725.03</v>
      </c>
      <c r="K217" s="28">
        <v>0.73499063992001801</v>
      </c>
      <c r="L217" s="27">
        <v>126158.11</v>
      </c>
      <c r="M217" s="29"/>
      <c r="N217" s="27">
        <v>5.93</v>
      </c>
      <c r="P217" s="27">
        <v>0</v>
      </c>
      <c r="Q217" s="27">
        <v>0</v>
      </c>
      <c r="R217" s="30">
        <v>44732.853595219902</v>
      </c>
      <c r="S217" s="27">
        <f t="shared" si="3"/>
        <v>0</v>
      </c>
    </row>
    <row r="218" spans="1:19" x14ac:dyDescent="0.25">
      <c r="A218" s="26" t="s">
        <v>61</v>
      </c>
      <c r="B218" s="26" t="s">
        <v>28</v>
      </c>
      <c r="C218" s="26" t="s">
        <v>233</v>
      </c>
      <c r="D218" s="26" t="s">
        <v>148</v>
      </c>
      <c r="E218" s="26" t="s">
        <v>150</v>
      </c>
      <c r="F218" s="26" t="s">
        <v>26</v>
      </c>
      <c r="G218" s="26" t="s">
        <v>184</v>
      </c>
      <c r="H218" s="26" t="s">
        <v>185</v>
      </c>
      <c r="I218">
        <v>5808</v>
      </c>
      <c r="J218" s="27">
        <v>92725.03</v>
      </c>
      <c r="K218" s="28">
        <v>0.73499063992001801</v>
      </c>
      <c r="L218" s="27">
        <v>126158.11</v>
      </c>
      <c r="M218" s="29">
        <v>1.1464333607597001E-2</v>
      </c>
      <c r="N218" s="27">
        <v>2.58</v>
      </c>
      <c r="O218">
        <v>66</v>
      </c>
      <c r="P218" s="27">
        <v>117.64</v>
      </c>
      <c r="Q218" s="27">
        <v>0</v>
      </c>
      <c r="R218" s="30">
        <v>44732.853595219902</v>
      </c>
      <c r="S218" s="27">
        <f t="shared" si="3"/>
        <v>117.64</v>
      </c>
    </row>
    <row r="219" spans="1:19" x14ac:dyDescent="0.25">
      <c r="A219" s="26" t="s">
        <v>61</v>
      </c>
      <c r="B219" s="26" t="s">
        <v>28</v>
      </c>
      <c r="C219" s="26" t="s">
        <v>234</v>
      </c>
      <c r="D219" s="26" t="s">
        <v>157</v>
      </c>
      <c r="E219" s="26" t="s">
        <v>150</v>
      </c>
      <c r="F219" s="26" t="s">
        <v>26</v>
      </c>
      <c r="G219" s="26" t="s">
        <v>189</v>
      </c>
      <c r="H219" s="26" t="s">
        <v>185</v>
      </c>
      <c r="I219">
        <v>9789</v>
      </c>
      <c r="J219" s="27">
        <v>92725.03</v>
      </c>
      <c r="K219" s="28">
        <v>0.73499063992001801</v>
      </c>
      <c r="L219" s="27">
        <v>126158.11</v>
      </c>
      <c r="M219" s="29"/>
      <c r="N219" s="27">
        <v>2.54</v>
      </c>
      <c r="P219" s="27">
        <v>0</v>
      </c>
      <c r="Q219" s="27">
        <v>0</v>
      </c>
      <c r="R219" s="30">
        <v>44732.853595219902</v>
      </c>
      <c r="S219" s="27">
        <f t="shared" si="3"/>
        <v>0</v>
      </c>
    </row>
    <row r="220" spans="1:19" x14ac:dyDescent="0.25">
      <c r="A220" s="26" t="s">
        <v>62</v>
      </c>
      <c r="B220" s="26" t="s">
        <v>23</v>
      </c>
      <c r="C220" s="26" t="s">
        <v>243</v>
      </c>
      <c r="D220" s="26" t="s">
        <v>164</v>
      </c>
      <c r="E220" s="26" t="s">
        <v>149</v>
      </c>
      <c r="F220" s="26" t="s">
        <v>54</v>
      </c>
      <c r="G220" s="26" t="s">
        <v>184</v>
      </c>
      <c r="H220" s="26" t="s">
        <v>185</v>
      </c>
      <c r="I220">
        <v>175772</v>
      </c>
      <c r="J220" s="27">
        <v>26872404.420000002</v>
      </c>
      <c r="K220" s="28">
        <v>0.806081177704841</v>
      </c>
      <c r="L220" s="27">
        <v>33337094.530000001</v>
      </c>
      <c r="M220" s="29">
        <v>0.49016889702836602</v>
      </c>
      <c r="N220" s="27">
        <v>12.15</v>
      </c>
      <c r="O220">
        <v>86157</v>
      </c>
      <c r="P220" s="27">
        <v>795292.68</v>
      </c>
      <c r="Q220" s="27">
        <v>8621.49</v>
      </c>
      <c r="R220" s="30">
        <v>44732.853595219902</v>
      </c>
      <c r="S220" s="27">
        <f t="shared" si="3"/>
        <v>803914.17</v>
      </c>
    </row>
    <row r="221" spans="1:19" x14ac:dyDescent="0.25">
      <c r="A221" s="26" t="s">
        <v>62</v>
      </c>
      <c r="B221" s="26" t="s">
        <v>23</v>
      </c>
      <c r="C221" s="26" t="s">
        <v>244</v>
      </c>
      <c r="D221" s="26" t="s">
        <v>155</v>
      </c>
      <c r="E221" s="26" t="s">
        <v>149</v>
      </c>
      <c r="F221" s="26" t="s">
        <v>54</v>
      </c>
      <c r="G221" s="26" t="s">
        <v>184</v>
      </c>
      <c r="H221" s="26" t="s">
        <v>185</v>
      </c>
      <c r="I221">
        <v>165456</v>
      </c>
      <c r="J221" s="27">
        <v>26872404.420000002</v>
      </c>
      <c r="K221" s="28">
        <v>0.806081177704841</v>
      </c>
      <c r="L221" s="27">
        <v>33337094.530000001</v>
      </c>
      <c r="M221" s="29">
        <v>0.49016889702836602</v>
      </c>
      <c r="N221" s="27">
        <v>12.15</v>
      </c>
      <c r="O221">
        <v>81101</v>
      </c>
      <c r="P221" s="27">
        <v>748622.07</v>
      </c>
      <c r="Q221" s="27">
        <v>7264.59</v>
      </c>
      <c r="R221" s="30">
        <v>44732.853595219902</v>
      </c>
      <c r="S221" s="27">
        <f t="shared" si="3"/>
        <v>755886.65999999992</v>
      </c>
    </row>
    <row r="222" spans="1:19" x14ac:dyDescent="0.25">
      <c r="A222" s="26" t="s">
        <v>62</v>
      </c>
      <c r="B222" s="26" t="s">
        <v>23</v>
      </c>
      <c r="C222" s="26" t="s">
        <v>245</v>
      </c>
      <c r="D222" s="26" t="s">
        <v>148</v>
      </c>
      <c r="E222" s="26" t="s">
        <v>149</v>
      </c>
      <c r="F222" s="26" t="s">
        <v>54</v>
      </c>
      <c r="G222" s="26" t="s">
        <v>184</v>
      </c>
      <c r="H222" s="26" t="s">
        <v>185</v>
      </c>
      <c r="I222">
        <v>37309</v>
      </c>
      <c r="J222" s="27">
        <v>26872404.420000002</v>
      </c>
      <c r="K222" s="28">
        <v>0.806081177704841</v>
      </c>
      <c r="L222" s="27">
        <v>33337094.530000001</v>
      </c>
      <c r="M222" s="29">
        <v>0.49016889702836602</v>
      </c>
      <c r="N222" s="27">
        <v>12.15</v>
      </c>
      <c r="O222">
        <v>18287</v>
      </c>
      <c r="P222" s="27">
        <v>168802.5</v>
      </c>
      <c r="Q222" s="27">
        <v>2123.06</v>
      </c>
      <c r="R222" s="30">
        <v>44732.853595219902</v>
      </c>
      <c r="S222" s="27">
        <f t="shared" si="3"/>
        <v>170925.56</v>
      </c>
    </row>
    <row r="223" spans="1:19" x14ac:dyDescent="0.25">
      <c r="A223" s="26" t="s">
        <v>62</v>
      </c>
      <c r="B223" s="26" t="s">
        <v>23</v>
      </c>
      <c r="C223" s="26" t="s">
        <v>246</v>
      </c>
      <c r="D223" s="26" t="s">
        <v>151</v>
      </c>
      <c r="E223" s="26" t="s">
        <v>149</v>
      </c>
      <c r="F223" s="26" t="s">
        <v>247</v>
      </c>
      <c r="G223" s="26" t="s">
        <v>184</v>
      </c>
      <c r="H223" s="26" t="s">
        <v>185</v>
      </c>
      <c r="I223">
        <v>15984</v>
      </c>
      <c r="J223" s="27">
        <v>26872404.420000002</v>
      </c>
      <c r="K223" s="28">
        <v>0.806081177704841</v>
      </c>
      <c r="L223" s="27">
        <v>33337094.530000001</v>
      </c>
      <c r="M223" s="29">
        <v>0.51570717276903799</v>
      </c>
      <c r="N223" s="27">
        <v>11.3</v>
      </c>
      <c r="O223">
        <v>8243</v>
      </c>
      <c r="P223" s="27">
        <v>70765.88</v>
      </c>
      <c r="Q223" s="27">
        <v>841.34</v>
      </c>
      <c r="R223" s="30">
        <v>44732.853595219902</v>
      </c>
      <c r="S223" s="27">
        <f t="shared" si="3"/>
        <v>71607.22</v>
      </c>
    </row>
    <row r="224" spans="1:19" x14ac:dyDescent="0.25">
      <c r="A224" s="26" t="s">
        <v>62</v>
      </c>
      <c r="B224" s="26" t="s">
        <v>23</v>
      </c>
      <c r="C224" s="26" t="s">
        <v>248</v>
      </c>
      <c r="D224" s="26" t="s">
        <v>151</v>
      </c>
      <c r="E224" s="26" t="s">
        <v>152</v>
      </c>
      <c r="F224" s="26" t="s">
        <v>54</v>
      </c>
      <c r="G224" s="26" t="s">
        <v>184</v>
      </c>
      <c r="H224" s="26" t="s">
        <v>185</v>
      </c>
      <c r="I224">
        <v>4965</v>
      </c>
      <c r="J224" s="27">
        <v>26872404.420000002</v>
      </c>
      <c r="K224" s="28">
        <v>0.806081177704841</v>
      </c>
      <c r="L224" s="27">
        <v>33337094.530000001</v>
      </c>
      <c r="M224" s="29">
        <v>0.51570717276903799</v>
      </c>
      <c r="N224" s="27">
        <v>49.27</v>
      </c>
      <c r="O224">
        <v>2560</v>
      </c>
      <c r="P224" s="27">
        <v>95571.67</v>
      </c>
      <c r="Q224" s="27">
        <v>-149.35</v>
      </c>
      <c r="R224" s="30">
        <v>44732.853595219902</v>
      </c>
      <c r="S224" s="27">
        <f t="shared" si="3"/>
        <v>95422.319999999992</v>
      </c>
    </row>
    <row r="225" spans="1:19" x14ac:dyDescent="0.25">
      <c r="A225" s="26" t="s">
        <v>62</v>
      </c>
      <c r="B225" s="26" t="s">
        <v>23</v>
      </c>
      <c r="C225" s="26" t="s">
        <v>249</v>
      </c>
      <c r="D225" s="26" t="s">
        <v>161</v>
      </c>
      <c r="E225" s="26" t="s">
        <v>152</v>
      </c>
      <c r="F225" s="26" t="s">
        <v>247</v>
      </c>
      <c r="G225" s="26" t="s">
        <v>184</v>
      </c>
      <c r="H225" s="26" t="s">
        <v>185</v>
      </c>
      <c r="I225">
        <v>3119</v>
      </c>
      <c r="J225" s="27">
        <v>26872404.420000002</v>
      </c>
      <c r="K225" s="28">
        <v>0.806081177704841</v>
      </c>
      <c r="L225" s="27">
        <v>33337094.530000001</v>
      </c>
      <c r="M225" s="29">
        <v>0.49016889702836602</v>
      </c>
      <c r="N225" s="27">
        <v>50</v>
      </c>
      <c r="O225">
        <v>1528</v>
      </c>
      <c r="P225" s="27">
        <v>57889.53</v>
      </c>
      <c r="Q225" s="27">
        <v>-340.97</v>
      </c>
      <c r="R225" s="30">
        <v>44732.853595219902</v>
      </c>
      <c r="S225" s="27">
        <f t="shared" si="3"/>
        <v>57548.56</v>
      </c>
    </row>
    <row r="226" spans="1:19" x14ac:dyDescent="0.25">
      <c r="A226" s="26" t="s">
        <v>62</v>
      </c>
      <c r="B226" s="26" t="s">
        <v>23</v>
      </c>
      <c r="C226" s="26" t="s">
        <v>250</v>
      </c>
      <c r="D226" s="26" t="s">
        <v>164</v>
      </c>
      <c r="E226" s="26" t="s">
        <v>152</v>
      </c>
      <c r="F226" s="26" t="s">
        <v>247</v>
      </c>
      <c r="G226" s="26" t="s">
        <v>184</v>
      </c>
      <c r="H226" s="26" t="s">
        <v>185</v>
      </c>
      <c r="I226">
        <v>16736</v>
      </c>
      <c r="J226" s="27">
        <v>26872404.420000002</v>
      </c>
      <c r="K226" s="28">
        <v>0.806081177704841</v>
      </c>
      <c r="L226" s="27">
        <v>33337094.530000001</v>
      </c>
      <c r="M226" s="29">
        <v>0.49016889702836602</v>
      </c>
      <c r="N226" s="27">
        <v>50</v>
      </c>
      <c r="O226">
        <v>8203</v>
      </c>
      <c r="P226" s="27">
        <v>310777.34000000003</v>
      </c>
      <c r="Q226" s="27">
        <v>113.65</v>
      </c>
      <c r="R226" s="30">
        <v>44732.853595219902</v>
      </c>
      <c r="S226" s="27">
        <f t="shared" si="3"/>
        <v>310890.99000000005</v>
      </c>
    </row>
    <row r="227" spans="1:19" x14ac:dyDescent="0.25">
      <c r="A227" s="26" t="s">
        <v>62</v>
      </c>
      <c r="B227" s="26" t="s">
        <v>23</v>
      </c>
      <c r="C227" s="26" t="s">
        <v>251</v>
      </c>
      <c r="D227" s="26" t="s">
        <v>155</v>
      </c>
      <c r="E227" s="26" t="s">
        <v>150</v>
      </c>
      <c r="F227" s="26" t="s">
        <v>54</v>
      </c>
      <c r="G227" s="26" t="s">
        <v>184</v>
      </c>
      <c r="H227" s="26" t="s">
        <v>185</v>
      </c>
      <c r="I227">
        <v>7807</v>
      </c>
      <c r="J227" s="27">
        <v>26872404.420000002</v>
      </c>
      <c r="K227" s="28">
        <v>0.806081177704841</v>
      </c>
      <c r="L227" s="27">
        <v>33337094.530000001</v>
      </c>
      <c r="M227" s="29">
        <v>0.49016889702836602</v>
      </c>
      <c r="N227" s="27">
        <v>51.02</v>
      </c>
      <c r="O227">
        <v>3826</v>
      </c>
      <c r="P227" s="27">
        <v>147908.13</v>
      </c>
      <c r="Q227" s="27">
        <v>695.84</v>
      </c>
      <c r="R227" s="30">
        <v>44732.853595219902</v>
      </c>
      <c r="S227" s="27">
        <f t="shared" si="3"/>
        <v>148603.97</v>
      </c>
    </row>
    <row r="228" spans="1:19" x14ac:dyDescent="0.25">
      <c r="A228" s="26" t="s">
        <v>62</v>
      </c>
      <c r="B228" s="26" t="s">
        <v>23</v>
      </c>
      <c r="C228" s="26" t="s">
        <v>252</v>
      </c>
      <c r="D228" s="26" t="s">
        <v>164</v>
      </c>
      <c r="E228" s="26" t="s">
        <v>150</v>
      </c>
      <c r="F228" s="26" t="s">
        <v>54</v>
      </c>
      <c r="G228" s="26" t="s">
        <v>184</v>
      </c>
      <c r="H228" s="26" t="s">
        <v>185</v>
      </c>
      <c r="I228">
        <v>7085</v>
      </c>
      <c r="J228" s="27">
        <v>26872404.420000002</v>
      </c>
      <c r="K228" s="28">
        <v>0.806081177704841</v>
      </c>
      <c r="L228" s="27">
        <v>33337094.530000001</v>
      </c>
      <c r="M228" s="29">
        <v>0.49016889702836602</v>
      </c>
      <c r="N228" s="27">
        <v>51.02</v>
      </c>
      <c r="O228">
        <v>3472</v>
      </c>
      <c r="P228" s="27">
        <v>134222.96</v>
      </c>
      <c r="Q228" s="27">
        <v>347.93</v>
      </c>
      <c r="R228" s="30">
        <v>44732.853595219902</v>
      </c>
      <c r="S228" s="27">
        <f t="shared" si="3"/>
        <v>134570.88999999998</v>
      </c>
    </row>
    <row r="229" spans="1:19" x14ac:dyDescent="0.25">
      <c r="A229" s="26" t="s">
        <v>63</v>
      </c>
      <c r="B229" s="26" t="s">
        <v>46</v>
      </c>
      <c r="C229" s="26" t="s">
        <v>202</v>
      </c>
      <c r="D229" s="26" t="s">
        <v>165</v>
      </c>
      <c r="E229" s="26" t="s">
        <v>150</v>
      </c>
      <c r="F229" s="26" t="s">
        <v>32</v>
      </c>
      <c r="G229" s="26" t="s">
        <v>184</v>
      </c>
      <c r="H229" s="26" t="s">
        <v>185</v>
      </c>
      <c r="I229">
        <v>5621</v>
      </c>
      <c r="J229" s="27">
        <v>349.74</v>
      </c>
      <c r="K229" s="28">
        <v>0.85840512480671505</v>
      </c>
      <c r="L229" s="27">
        <v>407.43</v>
      </c>
      <c r="M229" s="29">
        <v>2.2783394488421701E-5</v>
      </c>
      <c r="N229" s="27">
        <v>6.65</v>
      </c>
      <c r="O229">
        <v>0</v>
      </c>
      <c r="P229" s="27">
        <v>0</v>
      </c>
      <c r="Q229" s="27">
        <v>0</v>
      </c>
      <c r="R229" s="30">
        <v>44732.853595219902</v>
      </c>
      <c r="S229" s="27">
        <f t="shared" si="3"/>
        <v>0</v>
      </c>
    </row>
    <row r="230" spans="1:19" x14ac:dyDescent="0.25">
      <c r="A230" s="26" t="s">
        <v>63</v>
      </c>
      <c r="B230" s="26" t="s">
        <v>46</v>
      </c>
      <c r="C230" s="26" t="s">
        <v>203</v>
      </c>
      <c r="D230" s="26" t="s">
        <v>166</v>
      </c>
      <c r="E230" s="26" t="s">
        <v>150</v>
      </c>
      <c r="F230" s="26" t="s">
        <v>32</v>
      </c>
      <c r="G230" s="26" t="s">
        <v>184</v>
      </c>
      <c r="H230" s="26" t="s">
        <v>185</v>
      </c>
      <c r="I230">
        <v>5647</v>
      </c>
      <c r="J230" s="27">
        <v>349.74</v>
      </c>
      <c r="K230" s="28">
        <v>0.85840512480671505</v>
      </c>
      <c r="L230" s="27">
        <v>407.43</v>
      </c>
      <c r="M230" s="29">
        <v>2.2783394488421701E-5</v>
      </c>
      <c r="N230" s="27">
        <v>6.65</v>
      </c>
      <c r="O230">
        <v>0</v>
      </c>
      <c r="P230" s="27">
        <v>0</v>
      </c>
      <c r="Q230" s="27">
        <v>0</v>
      </c>
      <c r="R230" s="30">
        <v>44732.853595219902</v>
      </c>
      <c r="S230" s="27">
        <f t="shared" si="3"/>
        <v>0</v>
      </c>
    </row>
    <row r="231" spans="1:19" x14ac:dyDescent="0.25">
      <c r="A231" s="26" t="s">
        <v>63</v>
      </c>
      <c r="B231" s="26" t="s">
        <v>46</v>
      </c>
      <c r="C231" s="26" t="s">
        <v>204</v>
      </c>
      <c r="D231" s="26" t="s">
        <v>151</v>
      </c>
      <c r="E231" s="26" t="s">
        <v>149</v>
      </c>
      <c r="F231" s="26" t="s">
        <v>32</v>
      </c>
      <c r="G231" s="26" t="s">
        <v>189</v>
      </c>
      <c r="H231" s="26" t="s">
        <v>185</v>
      </c>
      <c r="I231">
        <v>98881</v>
      </c>
      <c r="J231" s="27">
        <v>349.74</v>
      </c>
      <c r="K231" s="28">
        <v>0.85840512480671505</v>
      </c>
      <c r="L231" s="27">
        <v>407.43</v>
      </c>
      <c r="M231" s="29"/>
      <c r="N231" s="27">
        <v>3.92</v>
      </c>
      <c r="P231" s="27">
        <v>0</v>
      </c>
      <c r="Q231" s="27">
        <v>0</v>
      </c>
      <c r="R231" s="30">
        <v>44732.853595219902</v>
      </c>
      <c r="S231" s="27">
        <f t="shared" si="3"/>
        <v>0</v>
      </c>
    </row>
    <row r="232" spans="1:19" x14ac:dyDescent="0.25">
      <c r="A232" s="26" t="s">
        <v>63</v>
      </c>
      <c r="B232" s="26" t="s">
        <v>46</v>
      </c>
      <c r="C232" s="26" t="s">
        <v>205</v>
      </c>
      <c r="D232" s="26" t="s">
        <v>164</v>
      </c>
      <c r="E232" s="26" t="s">
        <v>149</v>
      </c>
      <c r="F232" s="26" t="s">
        <v>32</v>
      </c>
      <c r="G232" s="26" t="s">
        <v>184</v>
      </c>
      <c r="H232" s="26" t="s">
        <v>185</v>
      </c>
      <c r="I232">
        <v>161565</v>
      </c>
      <c r="J232" s="27">
        <v>349.74</v>
      </c>
      <c r="K232" s="28">
        <v>0.85840512480671505</v>
      </c>
      <c r="L232" s="27">
        <v>407.43</v>
      </c>
      <c r="M232" s="29">
        <v>2.2783394488421701E-5</v>
      </c>
      <c r="N232" s="27">
        <v>3.92</v>
      </c>
      <c r="O232">
        <v>3</v>
      </c>
      <c r="P232" s="27">
        <v>9.51</v>
      </c>
      <c r="Q232" s="27">
        <v>0</v>
      </c>
      <c r="R232" s="30">
        <v>44732.853595219902</v>
      </c>
      <c r="S232" s="27">
        <f t="shared" si="3"/>
        <v>9.51</v>
      </c>
    </row>
    <row r="233" spans="1:19" x14ac:dyDescent="0.25">
      <c r="A233" s="26" t="s">
        <v>63</v>
      </c>
      <c r="B233" s="26" t="s">
        <v>46</v>
      </c>
      <c r="C233" s="26" t="s">
        <v>206</v>
      </c>
      <c r="D233" s="26" t="s">
        <v>154</v>
      </c>
      <c r="E233" s="26" t="s">
        <v>152</v>
      </c>
      <c r="F233" s="26" t="s">
        <v>32</v>
      </c>
      <c r="G233" s="26" t="s">
        <v>184</v>
      </c>
      <c r="H233" s="26" t="s">
        <v>185</v>
      </c>
      <c r="I233">
        <v>0</v>
      </c>
      <c r="J233" s="27">
        <v>349.74</v>
      </c>
      <c r="K233" s="28">
        <v>0.85840512480671505</v>
      </c>
      <c r="L233" s="27">
        <v>407.43</v>
      </c>
      <c r="M233" s="29">
        <v>2.2783394488421701E-5</v>
      </c>
      <c r="N233" s="27">
        <v>30.45</v>
      </c>
      <c r="O233">
        <v>0</v>
      </c>
      <c r="P233" s="27">
        <v>0</v>
      </c>
      <c r="Q233" s="27">
        <v>0</v>
      </c>
      <c r="R233" s="30">
        <v>44732.853595219902</v>
      </c>
      <c r="S233" s="27">
        <f t="shared" si="3"/>
        <v>0</v>
      </c>
    </row>
    <row r="234" spans="1:19" x14ac:dyDescent="0.25">
      <c r="A234" s="26" t="s">
        <v>63</v>
      </c>
      <c r="B234" s="26" t="s">
        <v>46</v>
      </c>
      <c r="C234" s="26" t="s">
        <v>235</v>
      </c>
      <c r="D234" s="26" t="s">
        <v>166</v>
      </c>
      <c r="E234" s="26" t="s">
        <v>152</v>
      </c>
      <c r="F234" s="26" t="s">
        <v>32</v>
      </c>
      <c r="G234" s="26" t="s">
        <v>184</v>
      </c>
      <c r="H234" s="26" t="s">
        <v>185</v>
      </c>
      <c r="I234">
        <v>13874</v>
      </c>
      <c r="J234" s="27">
        <v>349.74</v>
      </c>
      <c r="K234" s="28">
        <v>0.85840512480671505</v>
      </c>
      <c r="L234" s="27">
        <v>407.43</v>
      </c>
      <c r="M234" s="29">
        <v>2.2783394488421701E-5</v>
      </c>
      <c r="N234" s="27">
        <v>30.45</v>
      </c>
      <c r="O234">
        <v>0</v>
      </c>
      <c r="P234" s="27">
        <v>0</v>
      </c>
      <c r="Q234" s="27">
        <v>0</v>
      </c>
      <c r="R234" s="30">
        <v>44732.853595219902</v>
      </c>
      <c r="S234" s="27">
        <f t="shared" si="3"/>
        <v>0</v>
      </c>
    </row>
    <row r="235" spans="1:19" x14ac:dyDescent="0.25">
      <c r="A235" s="26" t="s">
        <v>64</v>
      </c>
      <c r="B235" s="26" t="s">
        <v>28</v>
      </c>
      <c r="C235" s="26" t="s">
        <v>187</v>
      </c>
      <c r="D235" s="26" t="s">
        <v>151</v>
      </c>
      <c r="E235" s="26" t="s">
        <v>149</v>
      </c>
      <c r="F235" s="26" t="s">
        <v>29</v>
      </c>
      <c r="G235" s="26" t="s">
        <v>184</v>
      </c>
      <c r="H235" s="26" t="s">
        <v>185</v>
      </c>
      <c r="I235">
        <v>319094</v>
      </c>
      <c r="J235" s="27">
        <v>2303.73</v>
      </c>
      <c r="K235" s="28">
        <v>0.87569990078799398</v>
      </c>
      <c r="L235" s="27">
        <v>2630.73</v>
      </c>
      <c r="M235" s="29">
        <v>1.35423829717376E-5</v>
      </c>
      <c r="N235" s="27">
        <v>33.78</v>
      </c>
      <c r="O235">
        <v>4</v>
      </c>
      <c r="P235" s="27">
        <v>111.52</v>
      </c>
      <c r="Q235" s="27">
        <v>0</v>
      </c>
      <c r="R235" s="30">
        <v>44732.853595219902</v>
      </c>
      <c r="S235" s="27">
        <f t="shared" si="3"/>
        <v>111.52</v>
      </c>
    </row>
    <row r="236" spans="1:19" x14ac:dyDescent="0.25">
      <c r="A236" s="26" t="s">
        <v>64</v>
      </c>
      <c r="B236" s="26" t="s">
        <v>28</v>
      </c>
      <c r="C236" s="26" t="s">
        <v>188</v>
      </c>
      <c r="D236" s="26" t="s">
        <v>162</v>
      </c>
      <c r="E236" s="26" t="s">
        <v>149</v>
      </c>
      <c r="F236" s="26" t="s">
        <v>29</v>
      </c>
      <c r="G236" s="26" t="s">
        <v>189</v>
      </c>
      <c r="H236" s="26" t="s">
        <v>185</v>
      </c>
      <c r="I236">
        <v>229014</v>
      </c>
      <c r="J236" s="27">
        <v>2303.73</v>
      </c>
      <c r="K236" s="28">
        <v>0.87569990078799398</v>
      </c>
      <c r="L236" s="27">
        <v>2630.73</v>
      </c>
      <c r="M236" s="29"/>
      <c r="N236" s="27">
        <v>10.98</v>
      </c>
      <c r="P236" s="27">
        <v>0</v>
      </c>
      <c r="Q236" s="27">
        <v>0</v>
      </c>
      <c r="R236" s="30">
        <v>44732.853595219902</v>
      </c>
      <c r="S236" s="27">
        <f t="shared" si="3"/>
        <v>0</v>
      </c>
    </row>
    <row r="237" spans="1:19" x14ac:dyDescent="0.25">
      <c r="A237" s="26" t="s">
        <v>64</v>
      </c>
      <c r="B237" s="26" t="s">
        <v>28</v>
      </c>
      <c r="C237" s="26" t="s">
        <v>190</v>
      </c>
      <c r="D237" s="26" t="s">
        <v>161</v>
      </c>
      <c r="E237" s="26" t="s">
        <v>149</v>
      </c>
      <c r="F237" s="26" t="s">
        <v>191</v>
      </c>
      <c r="G237" s="26" t="s">
        <v>184</v>
      </c>
      <c r="H237" s="26" t="s">
        <v>185</v>
      </c>
      <c r="I237">
        <v>46260</v>
      </c>
      <c r="J237" s="27">
        <v>2303.73</v>
      </c>
      <c r="K237" s="28">
        <v>0.87569990078799398</v>
      </c>
      <c r="L237" s="27">
        <v>2630.73</v>
      </c>
      <c r="M237" s="29">
        <v>1.35405388826444E-5</v>
      </c>
      <c r="N237" s="27">
        <v>33.78</v>
      </c>
      <c r="O237">
        <v>0</v>
      </c>
      <c r="P237" s="27">
        <v>0</v>
      </c>
      <c r="Q237" s="27">
        <v>0</v>
      </c>
      <c r="R237" s="30">
        <v>44732.853595219902</v>
      </c>
      <c r="S237" s="27">
        <f t="shared" si="3"/>
        <v>0</v>
      </c>
    </row>
    <row r="238" spans="1:19" x14ac:dyDescent="0.25">
      <c r="A238" s="26" t="s">
        <v>64</v>
      </c>
      <c r="B238" s="26" t="s">
        <v>28</v>
      </c>
      <c r="C238" s="26" t="s">
        <v>192</v>
      </c>
      <c r="D238" s="26" t="s">
        <v>161</v>
      </c>
      <c r="E238" s="26" t="s">
        <v>152</v>
      </c>
      <c r="F238" s="26" t="s">
        <v>191</v>
      </c>
      <c r="G238" s="26" t="s">
        <v>184</v>
      </c>
      <c r="H238" s="26" t="s">
        <v>185</v>
      </c>
      <c r="I238">
        <v>18009</v>
      </c>
      <c r="J238" s="27">
        <v>2303.73</v>
      </c>
      <c r="K238" s="28">
        <v>0.87569990078799398</v>
      </c>
      <c r="L238" s="27">
        <v>2630.73</v>
      </c>
      <c r="M238" s="29">
        <v>1.35405388826444E-5</v>
      </c>
      <c r="N238" s="27">
        <v>135.6</v>
      </c>
      <c r="O238">
        <v>0</v>
      </c>
      <c r="P238" s="27">
        <v>0</v>
      </c>
      <c r="Q238" s="27">
        <v>0</v>
      </c>
      <c r="R238" s="30">
        <v>44732.853595219902</v>
      </c>
      <c r="S238" s="27">
        <f t="shared" si="3"/>
        <v>0</v>
      </c>
    </row>
    <row r="239" spans="1:19" x14ac:dyDescent="0.25">
      <c r="A239" s="26" t="s">
        <v>64</v>
      </c>
      <c r="B239" s="26" t="s">
        <v>28</v>
      </c>
      <c r="C239" s="26" t="s">
        <v>193</v>
      </c>
      <c r="D239" s="26" t="s">
        <v>164</v>
      </c>
      <c r="E239" s="26" t="s">
        <v>152</v>
      </c>
      <c r="F239" s="26" t="s">
        <v>191</v>
      </c>
      <c r="G239" s="26" t="s">
        <v>189</v>
      </c>
      <c r="H239" s="26" t="s">
        <v>185</v>
      </c>
      <c r="I239">
        <v>16082</v>
      </c>
      <c r="J239" s="27">
        <v>2303.73</v>
      </c>
      <c r="K239" s="28">
        <v>0.87569990078799398</v>
      </c>
      <c r="L239" s="27">
        <v>2630.73</v>
      </c>
      <c r="M239" s="29"/>
      <c r="N239" s="27">
        <v>30.27</v>
      </c>
      <c r="P239" s="27">
        <v>0</v>
      </c>
      <c r="Q239" s="27">
        <v>0</v>
      </c>
      <c r="R239" s="30">
        <v>44732.853595219902</v>
      </c>
      <c r="S239" s="27">
        <f t="shared" si="3"/>
        <v>0</v>
      </c>
    </row>
    <row r="240" spans="1:19" x14ac:dyDescent="0.25">
      <c r="A240" s="26" t="s">
        <v>64</v>
      </c>
      <c r="B240" s="26" t="s">
        <v>28</v>
      </c>
      <c r="C240" s="26" t="s">
        <v>183</v>
      </c>
      <c r="D240" s="26" t="s">
        <v>151</v>
      </c>
      <c r="E240" s="26" t="s">
        <v>150</v>
      </c>
      <c r="F240" s="26" t="s">
        <v>29</v>
      </c>
      <c r="G240" s="26" t="s">
        <v>184</v>
      </c>
      <c r="H240" s="26" t="s">
        <v>185</v>
      </c>
      <c r="I240">
        <v>15520</v>
      </c>
      <c r="J240" s="27">
        <v>2303.73</v>
      </c>
      <c r="K240" s="28">
        <v>0.87569990078799398</v>
      </c>
      <c r="L240" s="27">
        <v>2630.73</v>
      </c>
      <c r="M240" s="29">
        <v>1.35423829717376E-5</v>
      </c>
      <c r="N240" s="27">
        <v>90.79</v>
      </c>
      <c r="O240">
        <v>0</v>
      </c>
      <c r="P240" s="27">
        <v>0</v>
      </c>
      <c r="Q240" s="27">
        <v>0</v>
      </c>
      <c r="R240" s="30">
        <v>44732.853595219902</v>
      </c>
      <c r="S240" s="27">
        <f t="shared" si="3"/>
        <v>0</v>
      </c>
    </row>
    <row r="241" spans="1:19" x14ac:dyDescent="0.25">
      <c r="A241" s="26" t="s">
        <v>64</v>
      </c>
      <c r="B241" s="26" t="s">
        <v>28</v>
      </c>
      <c r="C241" s="26" t="s">
        <v>186</v>
      </c>
      <c r="D241" s="26" t="s">
        <v>148</v>
      </c>
      <c r="E241" s="26" t="s">
        <v>150</v>
      </c>
      <c r="F241" s="26" t="s">
        <v>29</v>
      </c>
      <c r="G241" s="26" t="s">
        <v>184</v>
      </c>
      <c r="H241" s="26" t="s">
        <v>185</v>
      </c>
      <c r="I241">
        <v>7092</v>
      </c>
      <c r="J241" s="27">
        <v>2303.73</v>
      </c>
      <c r="K241" s="28">
        <v>0.87569990078799398</v>
      </c>
      <c r="L241" s="27">
        <v>2630.73</v>
      </c>
      <c r="M241" s="29">
        <v>1.42563397959818E-5</v>
      </c>
      <c r="N241" s="27">
        <v>90.77</v>
      </c>
      <c r="O241">
        <v>0</v>
      </c>
      <c r="P241" s="27">
        <v>0</v>
      </c>
      <c r="Q241" s="27">
        <v>0</v>
      </c>
      <c r="R241" s="30">
        <v>44732.853595219902</v>
      </c>
      <c r="S241" s="27">
        <f t="shared" si="3"/>
        <v>0</v>
      </c>
    </row>
    <row r="242" spans="1:19" x14ac:dyDescent="0.25">
      <c r="A242" s="26" t="s">
        <v>65</v>
      </c>
      <c r="B242" s="26" t="s">
        <v>12</v>
      </c>
      <c r="C242" s="26" t="s">
        <v>194</v>
      </c>
      <c r="D242" s="26" t="s">
        <v>161</v>
      </c>
      <c r="E242" s="26" t="s">
        <v>149</v>
      </c>
      <c r="F242" s="26" t="s">
        <v>13</v>
      </c>
      <c r="G242" s="26" t="s">
        <v>184</v>
      </c>
      <c r="H242" s="26" t="s">
        <v>185</v>
      </c>
      <c r="I242">
        <v>5786</v>
      </c>
      <c r="J242" s="27">
        <v>1902302.92</v>
      </c>
      <c r="K242" s="28">
        <v>0.92355516078268096</v>
      </c>
      <c r="L242" s="27">
        <v>2059761.02</v>
      </c>
      <c r="M242" s="29">
        <v>0.13638761486623799</v>
      </c>
      <c r="N242" s="27">
        <v>4.97</v>
      </c>
      <c r="O242">
        <v>789</v>
      </c>
      <c r="P242" s="27">
        <v>3413.32</v>
      </c>
      <c r="Q242" s="27">
        <v>43.26</v>
      </c>
      <c r="R242" s="30">
        <v>44732.853595219902</v>
      </c>
      <c r="S242" s="27">
        <f t="shared" si="3"/>
        <v>3456.5800000000004</v>
      </c>
    </row>
    <row r="243" spans="1:19" x14ac:dyDescent="0.25">
      <c r="A243" s="26" t="s">
        <v>65</v>
      </c>
      <c r="B243" s="26" t="s">
        <v>12</v>
      </c>
      <c r="C243" s="26" t="s">
        <v>195</v>
      </c>
      <c r="D243" s="26" t="s">
        <v>161</v>
      </c>
      <c r="E243" s="26" t="s">
        <v>152</v>
      </c>
      <c r="F243" s="26" t="s">
        <v>13</v>
      </c>
      <c r="G243" s="26" t="s">
        <v>184</v>
      </c>
      <c r="H243" s="26" t="s">
        <v>185</v>
      </c>
      <c r="I243">
        <v>3351</v>
      </c>
      <c r="J243" s="27">
        <v>1902302.92</v>
      </c>
      <c r="K243" s="28">
        <v>0.92355516078268096</v>
      </c>
      <c r="L243" s="27">
        <v>2059761.02</v>
      </c>
      <c r="M243" s="29">
        <v>0.13638761486623799</v>
      </c>
      <c r="N243" s="27">
        <v>57.63</v>
      </c>
      <c r="O243">
        <v>457</v>
      </c>
      <c r="P243" s="27">
        <v>22864.17</v>
      </c>
      <c r="Q243" s="27">
        <v>100.07</v>
      </c>
      <c r="R243" s="30">
        <v>44732.853595219902</v>
      </c>
      <c r="S243" s="27">
        <f t="shared" si="3"/>
        <v>22964.239999999998</v>
      </c>
    </row>
    <row r="244" spans="1:19" x14ac:dyDescent="0.25">
      <c r="A244" s="26" t="s">
        <v>65</v>
      </c>
      <c r="B244" s="26" t="s">
        <v>12</v>
      </c>
      <c r="C244" s="26" t="s">
        <v>196</v>
      </c>
      <c r="D244" s="26" t="s">
        <v>151</v>
      </c>
      <c r="E244" s="26" t="s">
        <v>152</v>
      </c>
      <c r="F244" s="26" t="s">
        <v>13</v>
      </c>
      <c r="G244" s="26" t="s">
        <v>184</v>
      </c>
      <c r="H244" s="26" t="s">
        <v>185</v>
      </c>
      <c r="I244">
        <v>4456</v>
      </c>
      <c r="J244" s="27">
        <v>1902302.92</v>
      </c>
      <c r="K244" s="28">
        <v>0.92355516078268096</v>
      </c>
      <c r="L244" s="27">
        <v>2059761.02</v>
      </c>
      <c r="M244" s="29">
        <v>0.13638761486623799</v>
      </c>
      <c r="N244" s="27">
        <v>57.63</v>
      </c>
      <c r="O244">
        <v>607</v>
      </c>
      <c r="P244" s="27">
        <v>30368.83</v>
      </c>
      <c r="Q244" s="27">
        <v>150.1</v>
      </c>
      <c r="R244" s="30">
        <v>44732.853595219902</v>
      </c>
      <c r="S244" s="27">
        <f t="shared" si="3"/>
        <v>30518.93</v>
      </c>
    </row>
    <row r="245" spans="1:19" x14ac:dyDescent="0.25">
      <c r="A245" s="26" t="s">
        <v>65</v>
      </c>
      <c r="B245" s="26" t="s">
        <v>12</v>
      </c>
      <c r="C245" s="26" t="s">
        <v>197</v>
      </c>
      <c r="D245" s="26" t="s">
        <v>164</v>
      </c>
      <c r="E245" s="26" t="s">
        <v>149</v>
      </c>
      <c r="F245" s="26" t="s">
        <v>198</v>
      </c>
      <c r="G245" s="26" t="s">
        <v>184</v>
      </c>
      <c r="H245" s="26" t="s">
        <v>185</v>
      </c>
      <c r="I245">
        <v>65966</v>
      </c>
      <c r="J245" s="27">
        <v>1902302.92</v>
      </c>
      <c r="K245" s="28">
        <v>0.92355516078268096</v>
      </c>
      <c r="L245" s="27">
        <v>2059761.02</v>
      </c>
      <c r="M245" s="29">
        <v>0.13638761486623799</v>
      </c>
      <c r="N245" s="27">
        <v>4.97</v>
      </c>
      <c r="O245">
        <v>8996</v>
      </c>
      <c r="P245" s="27">
        <v>38917.96</v>
      </c>
      <c r="Q245" s="27">
        <v>376.36</v>
      </c>
      <c r="R245" s="30">
        <v>44732.853595219902</v>
      </c>
      <c r="S245" s="27">
        <f t="shared" si="3"/>
        <v>39294.32</v>
      </c>
    </row>
    <row r="246" spans="1:19" x14ac:dyDescent="0.25">
      <c r="A246" s="26" t="s">
        <v>65</v>
      </c>
      <c r="B246" s="26" t="s">
        <v>12</v>
      </c>
      <c r="C246" s="26" t="s">
        <v>199</v>
      </c>
      <c r="D246" s="26" t="s">
        <v>159</v>
      </c>
      <c r="E246" s="26" t="s">
        <v>149</v>
      </c>
      <c r="F246" s="26" t="s">
        <v>198</v>
      </c>
      <c r="G246" s="26" t="s">
        <v>184</v>
      </c>
      <c r="H246" s="26" t="s">
        <v>185</v>
      </c>
      <c r="I246">
        <v>95370</v>
      </c>
      <c r="J246" s="27">
        <v>1902302.92</v>
      </c>
      <c r="K246" s="28">
        <v>0.92355516078268096</v>
      </c>
      <c r="L246" s="27">
        <v>2059761.02</v>
      </c>
      <c r="M246" s="29">
        <v>0.13638761486623799</v>
      </c>
      <c r="N246" s="27">
        <v>4.97</v>
      </c>
      <c r="O246">
        <v>13007</v>
      </c>
      <c r="P246" s="27">
        <v>56270.11</v>
      </c>
      <c r="Q246" s="27">
        <v>631.64</v>
      </c>
      <c r="R246" s="30">
        <v>44732.853595219902</v>
      </c>
      <c r="S246" s="27">
        <f t="shared" si="3"/>
        <v>56901.75</v>
      </c>
    </row>
    <row r="247" spans="1:19" x14ac:dyDescent="0.25">
      <c r="A247" s="26" t="s">
        <v>65</v>
      </c>
      <c r="B247" s="26" t="s">
        <v>12</v>
      </c>
      <c r="C247" s="26" t="s">
        <v>200</v>
      </c>
      <c r="D247" s="26" t="s">
        <v>151</v>
      </c>
      <c r="E247" s="26" t="s">
        <v>150</v>
      </c>
      <c r="F247" s="26" t="s">
        <v>198</v>
      </c>
      <c r="G247" s="26" t="s">
        <v>184</v>
      </c>
      <c r="H247" s="26" t="s">
        <v>185</v>
      </c>
      <c r="I247">
        <v>1446</v>
      </c>
      <c r="J247" s="27">
        <v>1902302.92</v>
      </c>
      <c r="K247" s="28">
        <v>0.92355516078268096</v>
      </c>
      <c r="L247" s="27">
        <v>2059761.02</v>
      </c>
      <c r="M247" s="29">
        <v>0.13638761486623799</v>
      </c>
      <c r="N247" s="27">
        <v>27.46</v>
      </c>
      <c r="O247">
        <v>197</v>
      </c>
      <c r="P247" s="27">
        <v>4696.32</v>
      </c>
      <c r="Q247" s="27">
        <v>23.84</v>
      </c>
      <c r="R247" s="30">
        <v>44732.853595219902</v>
      </c>
      <c r="S247" s="27">
        <f t="shared" si="3"/>
        <v>4720.16</v>
      </c>
    </row>
    <row r="248" spans="1:19" x14ac:dyDescent="0.25">
      <c r="A248" s="26" t="s">
        <v>65</v>
      </c>
      <c r="B248" s="26" t="s">
        <v>12</v>
      </c>
      <c r="C248" s="26" t="s">
        <v>201</v>
      </c>
      <c r="D248" s="26" t="s">
        <v>164</v>
      </c>
      <c r="E248" s="26" t="s">
        <v>150</v>
      </c>
      <c r="F248" s="26" t="s">
        <v>198</v>
      </c>
      <c r="G248" s="26" t="s">
        <v>184</v>
      </c>
      <c r="H248" s="26" t="s">
        <v>185</v>
      </c>
      <c r="I248">
        <v>3589</v>
      </c>
      <c r="J248" s="27">
        <v>1902302.92</v>
      </c>
      <c r="K248" s="28">
        <v>0.92355516078268096</v>
      </c>
      <c r="L248" s="27">
        <v>2059761.02</v>
      </c>
      <c r="M248" s="29">
        <v>0.13638761486623799</v>
      </c>
      <c r="N248" s="27">
        <v>27.46</v>
      </c>
      <c r="O248">
        <v>489</v>
      </c>
      <c r="P248" s="27">
        <v>11657.36</v>
      </c>
      <c r="Q248" s="27">
        <v>23.84</v>
      </c>
      <c r="R248" s="30">
        <v>44732.853595219902</v>
      </c>
      <c r="S248" s="27">
        <f t="shared" si="3"/>
        <v>11681.2</v>
      </c>
    </row>
    <row r="249" spans="1:19" x14ac:dyDescent="0.25">
      <c r="A249" s="26" t="s">
        <v>66</v>
      </c>
      <c r="B249" s="26" t="s">
        <v>67</v>
      </c>
      <c r="C249" s="26" t="s">
        <v>194</v>
      </c>
      <c r="D249" s="26" t="s">
        <v>161</v>
      </c>
      <c r="E249" s="26" t="s">
        <v>149</v>
      </c>
      <c r="F249" s="26" t="s">
        <v>13</v>
      </c>
      <c r="G249" s="26" t="s">
        <v>184</v>
      </c>
      <c r="H249" s="26" t="s">
        <v>185</v>
      </c>
      <c r="I249">
        <v>5786</v>
      </c>
      <c r="J249" s="27">
        <v>590715.27</v>
      </c>
      <c r="K249" s="28">
        <v>0.93158937434579903</v>
      </c>
      <c r="L249" s="27">
        <v>634094.04</v>
      </c>
      <c r="M249" s="29">
        <v>4.1986702766370898E-2</v>
      </c>
      <c r="N249" s="27">
        <v>4.97</v>
      </c>
      <c r="O249">
        <v>242</v>
      </c>
      <c r="P249" s="27">
        <v>1056.03</v>
      </c>
      <c r="Q249" s="27">
        <v>13.1</v>
      </c>
      <c r="R249" s="30">
        <v>44732.853595219902</v>
      </c>
      <c r="S249" s="27">
        <f t="shared" si="3"/>
        <v>1069.1299999999999</v>
      </c>
    </row>
    <row r="250" spans="1:19" x14ac:dyDescent="0.25">
      <c r="A250" s="26" t="s">
        <v>66</v>
      </c>
      <c r="B250" s="26" t="s">
        <v>67</v>
      </c>
      <c r="C250" s="26" t="s">
        <v>195</v>
      </c>
      <c r="D250" s="26" t="s">
        <v>161</v>
      </c>
      <c r="E250" s="26" t="s">
        <v>152</v>
      </c>
      <c r="F250" s="26" t="s">
        <v>13</v>
      </c>
      <c r="G250" s="26" t="s">
        <v>184</v>
      </c>
      <c r="H250" s="26" t="s">
        <v>185</v>
      </c>
      <c r="I250">
        <v>3351</v>
      </c>
      <c r="J250" s="27">
        <v>590715.27</v>
      </c>
      <c r="K250" s="28">
        <v>0.93158937434579903</v>
      </c>
      <c r="L250" s="27">
        <v>634094.04</v>
      </c>
      <c r="M250" s="29">
        <v>4.1986702766370898E-2</v>
      </c>
      <c r="N250" s="27">
        <v>57.63</v>
      </c>
      <c r="O250">
        <v>140</v>
      </c>
      <c r="P250" s="27">
        <v>7065.27</v>
      </c>
      <c r="Q250" s="27">
        <v>50.47</v>
      </c>
      <c r="R250" s="30">
        <v>44732.853595219902</v>
      </c>
      <c r="S250" s="27">
        <f t="shared" si="3"/>
        <v>7115.7400000000007</v>
      </c>
    </row>
    <row r="251" spans="1:19" x14ac:dyDescent="0.25">
      <c r="A251" s="26" t="s">
        <v>66</v>
      </c>
      <c r="B251" s="26" t="s">
        <v>67</v>
      </c>
      <c r="C251" s="26" t="s">
        <v>196</v>
      </c>
      <c r="D251" s="26" t="s">
        <v>151</v>
      </c>
      <c r="E251" s="26" t="s">
        <v>152</v>
      </c>
      <c r="F251" s="26" t="s">
        <v>13</v>
      </c>
      <c r="G251" s="26" t="s">
        <v>184</v>
      </c>
      <c r="H251" s="26" t="s">
        <v>185</v>
      </c>
      <c r="I251">
        <v>4456</v>
      </c>
      <c r="J251" s="27">
        <v>590715.27</v>
      </c>
      <c r="K251" s="28">
        <v>0.93158937434579903</v>
      </c>
      <c r="L251" s="27">
        <v>634094.04</v>
      </c>
      <c r="M251" s="29">
        <v>4.1986702766370898E-2</v>
      </c>
      <c r="N251" s="27">
        <v>57.63</v>
      </c>
      <c r="O251">
        <v>187</v>
      </c>
      <c r="P251" s="27">
        <v>9437.19</v>
      </c>
      <c r="Q251" s="27">
        <v>50.47</v>
      </c>
      <c r="R251" s="30">
        <v>44732.853595219902</v>
      </c>
      <c r="S251" s="27">
        <f t="shared" si="3"/>
        <v>9487.66</v>
      </c>
    </row>
    <row r="252" spans="1:19" x14ac:dyDescent="0.25">
      <c r="A252" s="26" t="s">
        <v>66</v>
      </c>
      <c r="B252" s="26" t="s">
        <v>67</v>
      </c>
      <c r="C252" s="26" t="s">
        <v>197</v>
      </c>
      <c r="D252" s="26" t="s">
        <v>164</v>
      </c>
      <c r="E252" s="26" t="s">
        <v>149</v>
      </c>
      <c r="F252" s="26" t="s">
        <v>198</v>
      </c>
      <c r="G252" s="26" t="s">
        <v>184</v>
      </c>
      <c r="H252" s="26" t="s">
        <v>185</v>
      </c>
      <c r="I252">
        <v>65966</v>
      </c>
      <c r="J252" s="27">
        <v>590715.27</v>
      </c>
      <c r="K252" s="28">
        <v>0.93158937434579903</v>
      </c>
      <c r="L252" s="27">
        <v>634094.04</v>
      </c>
      <c r="M252" s="29">
        <v>4.1986702766370898E-2</v>
      </c>
      <c r="N252" s="27">
        <v>4.97</v>
      </c>
      <c r="O252">
        <v>2769</v>
      </c>
      <c r="P252" s="27">
        <v>12083.29</v>
      </c>
      <c r="Q252" s="27">
        <v>117.83</v>
      </c>
      <c r="R252" s="30">
        <v>44732.853595219902</v>
      </c>
      <c r="S252" s="27">
        <f t="shared" si="3"/>
        <v>12201.12</v>
      </c>
    </row>
    <row r="253" spans="1:19" x14ac:dyDescent="0.25">
      <c r="A253" s="26" t="s">
        <v>66</v>
      </c>
      <c r="B253" s="26" t="s">
        <v>67</v>
      </c>
      <c r="C253" s="26" t="s">
        <v>199</v>
      </c>
      <c r="D253" s="26" t="s">
        <v>159</v>
      </c>
      <c r="E253" s="26" t="s">
        <v>149</v>
      </c>
      <c r="F253" s="26" t="s">
        <v>198</v>
      </c>
      <c r="G253" s="26" t="s">
        <v>184</v>
      </c>
      <c r="H253" s="26" t="s">
        <v>185</v>
      </c>
      <c r="I253">
        <v>95370</v>
      </c>
      <c r="J253" s="27">
        <v>590715.27</v>
      </c>
      <c r="K253" s="28">
        <v>0.93158937434579903</v>
      </c>
      <c r="L253" s="27">
        <v>634094.04</v>
      </c>
      <c r="M253" s="29">
        <v>4.1986702766370898E-2</v>
      </c>
      <c r="N253" s="27">
        <v>4.97</v>
      </c>
      <c r="O253">
        <v>4004</v>
      </c>
      <c r="P253" s="27">
        <v>17472.55</v>
      </c>
      <c r="Q253" s="27">
        <v>205.08</v>
      </c>
      <c r="R253" s="30">
        <v>44732.853595219902</v>
      </c>
      <c r="S253" s="27">
        <f t="shared" si="3"/>
        <v>17677.63</v>
      </c>
    </row>
    <row r="254" spans="1:19" x14ac:dyDescent="0.25">
      <c r="A254" s="26" t="s">
        <v>66</v>
      </c>
      <c r="B254" s="26" t="s">
        <v>67</v>
      </c>
      <c r="C254" s="26" t="s">
        <v>200</v>
      </c>
      <c r="D254" s="26" t="s">
        <v>151</v>
      </c>
      <c r="E254" s="26" t="s">
        <v>150</v>
      </c>
      <c r="F254" s="26" t="s">
        <v>198</v>
      </c>
      <c r="G254" s="26" t="s">
        <v>184</v>
      </c>
      <c r="H254" s="26" t="s">
        <v>185</v>
      </c>
      <c r="I254">
        <v>1446</v>
      </c>
      <c r="J254" s="27">
        <v>590715.27</v>
      </c>
      <c r="K254" s="28">
        <v>0.93158937434579903</v>
      </c>
      <c r="L254" s="27">
        <v>634094.04</v>
      </c>
      <c r="M254" s="29">
        <v>4.1986702766370898E-2</v>
      </c>
      <c r="N254" s="27">
        <v>27.46</v>
      </c>
      <c r="O254">
        <v>60</v>
      </c>
      <c r="P254" s="27">
        <v>1442.79</v>
      </c>
      <c r="Q254" s="27">
        <v>24.04</v>
      </c>
      <c r="R254" s="30">
        <v>44732.853595219902</v>
      </c>
      <c r="S254" s="27">
        <f t="shared" si="3"/>
        <v>1466.83</v>
      </c>
    </row>
    <row r="255" spans="1:19" x14ac:dyDescent="0.25">
      <c r="A255" s="26" t="s">
        <v>66</v>
      </c>
      <c r="B255" s="26" t="s">
        <v>67</v>
      </c>
      <c r="C255" s="26" t="s">
        <v>201</v>
      </c>
      <c r="D255" s="26" t="s">
        <v>164</v>
      </c>
      <c r="E255" s="26" t="s">
        <v>150</v>
      </c>
      <c r="F255" s="26" t="s">
        <v>198</v>
      </c>
      <c r="G255" s="26" t="s">
        <v>184</v>
      </c>
      <c r="H255" s="26" t="s">
        <v>185</v>
      </c>
      <c r="I255">
        <v>3589</v>
      </c>
      <c r="J255" s="27">
        <v>590715.27</v>
      </c>
      <c r="K255" s="28">
        <v>0.93158937434579903</v>
      </c>
      <c r="L255" s="27">
        <v>634094.04</v>
      </c>
      <c r="M255" s="29">
        <v>4.1986702766370898E-2</v>
      </c>
      <c r="N255" s="27">
        <v>27.46</v>
      </c>
      <c r="O255">
        <v>150</v>
      </c>
      <c r="P255" s="27">
        <v>3606.98</v>
      </c>
      <c r="Q255" s="27">
        <v>0</v>
      </c>
      <c r="R255" s="30">
        <v>44732.853595219902</v>
      </c>
      <c r="S255" s="27">
        <f t="shared" si="3"/>
        <v>3606.98</v>
      </c>
    </row>
    <row r="256" spans="1:19" x14ac:dyDescent="0.25">
      <c r="A256" s="26" t="s">
        <v>68</v>
      </c>
      <c r="B256" s="26" t="s">
        <v>25</v>
      </c>
      <c r="C256" s="26" t="s">
        <v>227</v>
      </c>
      <c r="D256" s="26" t="s">
        <v>151</v>
      </c>
      <c r="E256" s="26" t="s">
        <v>149</v>
      </c>
      <c r="F256" s="26" t="s">
        <v>26</v>
      </c>
      <c r="G256" s="26" t="s">
        <v>189</v>
      </c>
      <c r="H256" s="26" t="s">
        <v>185</v>
      </c>
      <c r="I256">
        <v>180654</v>
      </c>
      <c r="J256" s="27">
        <v>26492.87</v>
      </c>
      <c r="K256" s="28">
        <v>0.82691066992484297</v>
      </c>
      <c r="L256" s="27">
        <v>32038.37</v>
      </c>
      <c r="M256" s="29"/>
      <c r="N256" s="27">
        <v>0.97</v>
      </c>
      <c r="P256" s="27">
        <v>0</v>
      </c>
      <c r="Q256" s="27">
        <v>0</v>
      </c>
      <c r="R256" s="30">
        <v>44732.853595219902</v>
      </c>
      <c r="S256" s="27">
        <f t="shared" si="3"/>
        <v>0</v>
      </c>
    </row>
    <row r="257" spans="1:19" x14ac:dyDescent="0.25">
      <c r="A257" s="26" t="s">
        <v>68</v>
      </c>
      <c r="B257" s="26" t="s">
        <v>25</v>
      </c>
      <c r="C257" s="26" t="s">
        <v>228</v>
      </c>
      <c r="D257" s="26" t="s">
        <v>157</v>
      </c>
      <c r="E257" s="26" t="s">
        <v>149</v>
      </c>
      <c r="F257" s="26" t="s">
        <v>26</v>
      </c>
      <c r="G257" s="26" t="s">
        <v>184</v>
      </c>
      <c r="H257" s="26" t="s">
        <v>185</v>
      </c>
      <c r="I257">
        <v>160404</v>
      </c>
      <c r="J257" s="27">
        <v>26492.87</v>
      </c>
      <c r="K257" s="28">
        <v>0.82691066992484297</v>
      </c>
      <c r="L257" s="27">
        <v>32038.37</v>
      </c>
      <c r="M257" s="29">
        <v>3.0490084746658199E-3</v>
      </c>
      <c r="N257" s="27">
        <v>2.06</v>
      </c>
      <c r="O257">
        <v>489</v>
      </c>
      <c r="P257" s="27">
        <v>785.08</v>
      </c>
      <c r="Q257" s="27">
        <v>6.41</v>
      </c>
      <c r="R257" s="30">
        <v>44732.853595219902</v>
      </c>
      <c r="S257" s="27">
        <f t="shared" si="3"/>
        <v>791.49</v>
      </c>
    </row>
    <row r="258" spans="1:19" x14ac:dyDescent="0.25">
      <c r="A258" s="26" t="s">
        <v>68</v>
      </c>
      <c r="B258" s="26" t="s">
        <v>25</v>
      </c>
      <c r="C258" s="26" t="s">
        <v>229</v>
      </c>
      <c r="D258" s="26" t="s">
        <v>148</v>
      </c>
      <c r="E258" s="26" t="s">
        <v>149</v>
      </c>
      <c r="F258" s="26" t="s">
        <v>26</v>
      </c>
      <c r="G258" s="26" t="s">
        <v>189</v>
      </c>
      <c r="H258" s="26" t="s">
        <v>185</v>
      </c>
      <c r="I258">
        <v>92669</v>
      </c>
      <c r="J258" s="27">
        <v>26492.87</v>
      </c>
      <c r="K258" s="28">
        <v>0.82691066992484297</v>
      </c>
      <c r="L258" s="27">
        <v>32038.37</v>
      </c>
      <c r="M258" s="29"/>
      <c r="N258" s="27">
        <v>2.09</v>
      </c>
      <c r="P258" s="27">
        <v>0</v>
      </c>
      <c r="Q258" s="27">
        <v>0</v>
      </c>
      <c r="R258" s="30">
        <v>44732.853595219902</v>
      </c>
      <c r="S258" s="27">
        <f t="shared" ref="S258:S321" si="4">SUM(P258+Q258)</f>
        <v>0</v>
      </c>
    </row>
    <row r="259" spans="1:19" x14ac:dyDescent="0.25">
      <c r="A259" s="26" t="s">
        <v>68</v>
      </c>
      <c r="B259" s="26" t="s">
        <v>25</v>
      </c>
      <c r="C259" s="26" t="s">
        <v>230</v>
      </c>
      <c r="D259" s="26" t="s">
        <v>151</v>
      </c>
      <c r="E259" s="26" t="s">
        <v>152</v>
      </c>
      <c r="F259" s="26" t="s">
        <v>231</v>
      </c>
      <c r="G259" s="26" t="s">
        <v>189</v>
      </c>
      <c r="H259" s="26" t="s">
        <v>185</v>
      </c>
      <c r="I259">
        <v>17042</v>
      </c>
      <c r="J259" s="27">
        <v>26492.87</v>
      </c>
      <c r="K259" s="28">
        <v>0.82691066992484297</v>
      </c>
      <c r="L259" s="27">
        <v>32038.37</v>
      </c>
      <c r="M259" s="29"/>
      <c r="N259" s="27">
        <v>22.13</v>
      </c>
      <c r="P259" s="27">
        <v>0</v>
      </c>
      <c r="Q259" s="27">
        <v>0</v>
      </c>
      <c r="R259" s="30">
        <v>44732.853595219902</v>
      </c>
      <c r="S259" s="27">
        <f t="shared" si="4"/>
        <v>0</v>
      </c>
    </row>
    <row r="260" spans="1:19" x14ac:dyDescent="0.25">
      <c r="A260" s="26" t="s">
        <v>68</v>
      </c>
      <c r="B260" s="26" t="s">
        <v>25</v>
      </c>
      <c r="C260" s="26" t="s">
        <v>232</v>
      </c>
      <c r="D260" s="26" t="s">
        <v>154</v>
      </c>
      <c r="E260" s="26" t="s">
        <v>152</v>
      </c>
      <c r="F260" s="26" t="s">
        <v>26</v>
      </c>
      <c r="G260" s="26" t="s">
        <v>189</v>
      </c>
      <c r="H260" s="26" t="s">
        <v>185</v>
      </c>
      <c r="I260">
        <v>0</v>
      </c>
      <c r="J260" s="27">
        <v>26492.87</v>
      </c>
      <c r="K260" s="28">
        <v>0.82691066992484297</v>
      </c>
      <c r="L260" s="27">
        <v>32038.37</v>
      </c>
      <c r="M260" s="29"/>
      <c r="N260" s="27">
        <v>5.93</v>
      </c>
      <c r="P260" s="27">
        <v>0</v>
      </c>
      <c r="Q260" s="27">
        <v>0</v>
      </c>
      <c r="R260" s="30">
        <v>44732.853595219902</v>
      </c>
      <c r="S260" s="27">
        <f t="shared" si="4"/>
        <v>0</v>
      </c>
    </row>
    <row r="261" spans="1:19" x14ac:dyDescent="0.25">
      <c r="A261" s="26" t="s">
        <v>68</v>
      </c>
      <c r="B261" s="26" t="s">
        <v>25</v>
      </c>
      <c r="C261" s="26" t="s">
        <v>233</v>
      </c>
      <c r="D261" s="26" t="s">
        <v>148</v>
      </c>
      <c r="E261" s="26" t="s">
        <v>150</v>
      </c>
      <c r="F261" s="26" t="s">
        <v>26</v>
      </c>
      <c r="G261" s="26" t="s">
        <v>189</v>
      </c>
      <c r="H261" s="26" t="s">
        <v>185</v>
      </c>
      <c r="I261">
        <v>5808</v>
      </c>
      <c r="J261" s="27">
        <v>26492.87</v>
      </c>
      <c r="K261" s="28">
        <v>0.82691066992484297</v>
      </c>
      <c r="L261" s="27">
        <v>32038.37</v>
      </c>
      <c r="M261" s="29"/>
      <c r="N261" s="27">
        <v>2.58</v>
      </c>
      <c r="P261" s="27">
        <v>0</v>
      </c>
      <c r="Q261" s="27">
        <v>0</v>
      </c>
      <c r="R261" s="30">
        <v>44732.853595219902</v>
      </c>
      <c r="S261" s="27">
        <f t="shared" si="4"/>
        <v>0</v>
      </c>
    </row>
    <row r="262" spans="1:19" x14ac:dyDescent="0.25">
      <c r="A262" s="26" t="s">
        <v>68</v>
      </c>
      <c r="B262" s="26" t="s">
        <v>25</v>
      </c>
      <c r="C262" s="26" t="s">
        <v>234</v>
      </c>
      <c r="D262" s="26" t="s">
        <v>157</v>
      </c>
      <c r="E262" s="26" t="s">
        <v>150</v>
      </c>
      <c r="F262" s="26" t="s">
        <v>26</v>
      </c>
      <c r="G262" s="26" t="s">
        <v>184</v>
      </c>
      <c r="H262" s="26" t="s">
        <v>185</v>
      </c>
      <c r="I262">
        <v>9789</v>
      </c>
      <c r="J262" s="27">
        <v>26492.87</v>
      </c>
      <c r="K262" s="28">
        <v>0.82691066992484297</v>
      </c>
      <c r="L262" s="27">
        <v>32038.37</v>
      </c>
      <c r="M262" s="29">
        <v>3.0490084746658199E-3</v>
      </c>
      <c r="N262" s="27">
        <v>2.54</v>
      </c>
      <c r="O262">
        <v>29</v>
      </c>
      <c r="P262" s="27">
        <v>57.26</v>
      </c>
      <c r="Q262" s="27">
        <v>0</v>
      </c>
      <c r="R262" s="30">
        <v>44732.853595219902</v>
      </c>
      <c r="S262" s="27">
        <f t="shared" si="4"/>
        <v>57.26</v>
      </c>
    </row>
    <row r="263" spans="1:19" x14ac:dyDescent="0.25">
      <c r="A263" s="26" t="s">
        <v>69</v>
      </c>
      <c r="B263" s="26" t="s">
        <v>25</v>
      </c>
      <c r="C263" s="26" t="s">
        <v>227</v>
      </c>
      <c r="D263" s="26" t="s">
        <v>151</v>
      </c>
      <c r="E263" s="26" t="s">
        <v>149</v>
      </c>
      <c r="F263" s="26" t="s">
        <v>26</v>
      </c>
      <c r="G263" s="26" t="s">
        <v>184</v>
      </c>
      <c r="H263" s="26" t="s">
        <v>185</v>
      </c>
      <c r="I263">
        <v>180654</v>
      </c>
      <c r="J263" s="27">
        <v>190057.51</v>
      </c>
      <c r="K263" s="28">
        <v>0.78308587341712099</v>
      </c>
      <c r="L263" s="27">
        <v>242703.28</v>
      </c>
      <c r="M263" s="29">
        <v>2.9095146809285499E-2</v>
      </c>
      <c r="N263" s="27">
        <v>0.97</v>
      </c>
      <c r="O263">
        <v>5256</v>
      </c>
      <c r="P263" s="27">
        <v>3762.86</v>
      </c>
      <c r="Q263" s="27">
        <v>36.5</v>
      </c>
      <c r="R263" s="30">
        <v>44732.853595219902</v>
      </c>
      <c r="S263" s="27">
        <f t="shared" si="4"/>
        <v>3799.36</v>
      </c>
    </row>
    <row r="264" spans="1:19" x14ac:dyDescent="0.25">
      <c r="A264" s="26" t="s">
        <v>69</v>
      </c>
      <c r="B264" s="26" t="s">
        <v>25</v>
      </c>
      <c r="C264" s="26" t="s">
        <v>228</v>
      </c>
      <c r="D264" s="26" t="s">
        <v>157</v>
      </c>
      <c r="E264" s="26" t="s">
        <v>149</v>
      </c>
      <c r="F264" s="26" t="s">
        <v>26</v>
      </c>
      <c r="G264" s="26" t="s">
        <v>184</v>
      </c>
      <c r="H264" s="26" t="s">
        <v>185</v>
      </c>
      <c r="I264">
        <v>160404</v>
      </c>
      <c r="J264" s="27">
        <v>190057.51</v>
      </c>
      <c r="K264" s="28">
        <v>0.78308587341712099</v>
      </c>
      <c r="L264" s="27">
        <v>242703.28</v>
      </c>
      <c r="M264" s="29">
        <v>2.30974408981852E-2</v>
      </c>
      <c r="N264" s="27">
        <v>2.06</v>
      </c>
      <c r="O264">
        <v>3704</v>
      </c>
      <c r="P264" s="27">
        <v>5631.56</v>
      </c>
      <c r="Q264" s="27">
        <v>53.22</v>
      </c>
      <c r="R264" s="30">
        <v>44732.853595219902</v>
      </c>
      <c r="S264" s="27">
        <f t="shared" si="4"/>
        <v>5684.7800000000007</v>
      </c>
    </row>
    <row r="265" spans="1:19" x14ac:dyDescent="0.25">
      <c r="A265" s="26" t="s">
        <v>69</v>
      </c>
      <c r="B265" s="26" t="s">
        <v>25</v>
      </c>
      <c r="C265" s="26" t="s">
        <v>229</v>
      </c>
      <c r="D265" s="26" t="s">
        <v>148</v>
      </c>
      <c r="E265" s="26" t="s">
        <v>149</v>
      </c>
      <c r="F265" s="26" t="s">
        <v>26</v>
      </c>
      <c r="G265" s="26" t="s">
        <v>184</v>
      </c>
      <c r="H265" s="26" t="s">
        <v>185</v>
      </c>
      <c r="I265">
        <v>92669</v>
      </c>
      <c r="J265" s="27">
        <v>190057.51</v>
      </c>
      <c r="K265" s="28">
        <v>0.78308587341712099</v>
      </c>
      <c r="L265" s="27">
        <v>242703.28</v>
      </c>
      <c r="M265" s="29">
        <v>2.2055112981464401E-2</v>
      </c>
      <c r="N265" s="27">
        <v>2.09</v>
      </c>
      <c r="O265">
        <v>2043</v>
      </c>
      <c r="P265" s="27">
        <v>3151.41</v>
      </c>
      <c r="Q265" s="27">
        <v>52.44</v>
      </c>
      <c r="R265" s="30">
        <v>44732.853595219902</v>
      </c>
      <c r="S265" s="27">
        <f t="shared" si="4"/>
        <v>3203.85</v>
      </c>
    </row>
    <row r="266" spans="1:19" x14ac:dyDescent="0.25">
      <c r="A266" s="26" t="s">
        <v>69</v>
      </c>
      <c r="B266" s="26" t="s">
        <v>25</v>
      </c>
      <c r="C266" s="26" t="s">
        <v>230</v>
      </c>
      <c r="D266" s="26" t="s">
        <v>151</v>
      </c>
      <c r="E266" s="26" t="s">
        <v>152</v>
      </c>
      <c r="F266" s="26" t="s">
        <v>231</v>
      </c>
      <c r="G266" s="26" t="s">
        <v>184</v>
      </c>
      <c r="H266" s="26" t="s">
        <v>185</v>
      </c>
      <c r="I266">
        <v>17042</v>
      </c>
      <c r="J266" s="27">
        <v>190057.51</v>
      </c>
      <c r="K266" s="28">
        <v>0.78308587341712099</v>
      </c>
      <c r="L266" s="27">
        <v>242703.28</v>
      </c>
      <c r="M266" s="29">
        <v>2.9095146809285499E-2</v>
      </c>
      <c r="N266" s="27">
        <v>22.13</v>
      </c>
      <c r="O266">
        <v>495</v>
      </c>
      <c r="P266" s="27">
        <v>8063.5</v>
      </c>
      <c r="Q266" s="27">
        <v>-16.29</v>
      </c>
      <c r="R266" s="30">
        <v>44732.853595219902</v>
      </c>
      <c r="S266" s="27">
        <f t="shared" si="4"/>
        <v>8047.21</v>
      </c>
    </row>
    <row r="267" spans="1:19" x14ac:dyDescent="0.25">
      <c r="A267" s="26" t="s">
        <v>69</v>
      </c>
      <c r="B267" s="26" t="s">
        <v>25</v>
      </c>
      <c r="C267" s="26" t="s">
        <v>232</v>
      </c>
      <c r="D267" s="26" t="s">
        <v>154</v>
      </c>
      <c r="E267" s="26" t="s">
        <v>152</v>
      </c>
      <c r="F267" s="26" t="s">
        <v>26</v>
      </c>
      <c r="G267" s="26" t="s">
        <v>184</v>
      </c>
      <c r="H267" s="26" t="s">
        <v>185</v>
      </c>
      <c r="I267">
        <v>0</v>
      </c>
      <c r="J267" s="27">
        <v>190057.51</v>
      </c>
      <c r="K267" s="28">
        <v>0.78308587341712099</v>
      </c>
      <c r="L267" s="27">
        <v>242703.28</v>
      </c>
      <c r="M267" s="29">
        <v>5.4688917182478702E-2</v>
      </c>
      <c r="N267" s="27">
        <v>5.93</v>
      </c>
      <c r="O267">
        <v>0</v>
      </c>
      <c r="P267" s="27">
        <v>0</v>
      </c>
      <c r="Q267" s="27">
        <v>0</v>
      </c>
      <c r="R267" s="30">
        <v>44732.853595219902</v>
      </c>
      <c r="S267" s="27">
        <f t="shared" si="4"/>
        <v>0</v>
      </c>
    </row>
    <row r="268" spans="1:19" x14ac:dyDescent="0.25">
      <c r="A268" s="26" t="s">
        <v>69</v>
      </c>
      <c r="B268" s="26" t="s">
        <v>25</v>
      </c>
      <c r="C268" s="26" t="s">
        <v>233</v>
      </c>
      <c r="D268" s="26" t="s">
        <v>148</v>
      </c>
      <c r="E268" s="26" t="s">
        <v>150</v>
      </c>
      <c r="F268" s="26" t="s">
        <v>26</v>
      </c>
      <c r="G268" s="26" t="s">
        <v>184</v>
      </c>
      <c r="H268" s="26" t="s">
        <v>185</v>
      </c>
      <c r="I268">
        <v>5808</v>
      </c>
      <c r="J268" s="27">
        <v>190057.51</v>
      </c>
      <c r="K268" s="28">
        <v>0.78308587341712099</v>
      </c>
      <c r="L268" s="27">
        <v>242703.28</v>
      </c>
      <c r="M268" s="29">
        <v>2.2055112981464401E-2</v>
      </c>
      <c r="N268" s="27">
        <v>2.58</v>
      </c>
      <c r="O268">
        <v>128</v>
      </c>
      <c r="P268" s="27">
        <v>243.09</v>
      </c>
      <c r="Q268" s="27">
        <v>0</v>
      </c>
      <c r="R268" s="30">
        <v>44732.853595219902</v>
      </c>
      <c r="S268" s="27">
        <f t="shared" si="4"/>
        <v>243.09</v>
      </c>
    </row>
    <row r="269" spans="1:19" x14ac:dyDescent="0.25">
      <c r="A269" s="26" t="s">
        <v>69</v>
      </c>
      <c r="B269" s="26" t="s">
        <v>25</v>
      </c>
      <c r="C269" s="26" t="s">
        <v>234</v>
      </c>
      <c r="D269" s="26" t="s">
        <v>157</v>
      </c>
      <c r="E269" s="26" t="s">
        <v>150</v>
      </c>
      <c r="F269" s="26" t="s">
        <v>26</v>
      </c>
      <c r="G269" s="26" t="s">
        <v>184</v>
      </c>
      <c r="H269" s="26" t="s">
        <v>185</v>
      </c>
      <c r="I269">
        <v>9789</v>
      </c>
      <c r="J269" s="27">
        <v>190057.51</v>
      </c>
      <c r="K269" s="28">
        <v>0.78308587341712099</v>
      </c>
      <c r="L269" s="27">
        <v>242703.28</v>
      </c>
      <c r="M269" s="29">
        <v>2.30974408981852E-2</v>
      </c>
      <c r="N269" s="27">
        <v>2.54</v>
      </c>
      <c r="O269">
        <v>226</v>
      </c>
      <c r="P269" s="27">
        <v>422.55</v>
      </c>
      <c r="Q269" s="27">
        <v>1.87</v>
      </c>
      <c r="R269" s="30">
        <v>44732.853595219902</v>
      </c>
      <c r="S269" s="27">
        <f t="shared" si="4"/>
        <v>424.42</v>
      </c>
    </row>
    <row r="270" spans="1:19" x14ac:dyDescent="0.25">
      <c r="A270" s="26" t="s">
        <v>70</v>
      </c>
      <c r="B270" s="26" t="s">
        <v>15</v>
      </c>
      <c r="C270" s="26" t="s">
        <v>207</v>
      </c>
      <c r="D270" s="26" t="s">
        <v>160</v>
      </c>
      <c r="E270" s="26" t="s">
        <v>149</v>
      </c>
      <c r="F270" s="26" t="s">
        <v>16</v>
      </c>
      <c r="G270" s="26" t="s">
        <v>184</v>
      </c>
      <c r="H270" s="26" t="s">
        <v>185</v>
      </c>
      <c r="I270">
        <v>51548</v>
      </c>
      <c r="J270" s="27">
        <v>4609758.57</v>
      </c>
      <c r="K270" s="28">
        <v>0.67592243412879605</v>
      </c>
      <c r="L270" s="27">
        <v>6819952.0199999996</v>
      </c>
      <c r="M270" s="29">
        <v>0.18883302599227</v>
      </c>
      <c r="N270" s="27">
        <v>26.16</v>
      </c>
      <c r="O270">
        <v>9733</v>
      </c>
      <c r="P270" s="27">
        <v>162204.42000000001</v>
      </c>
      <c r="Q270" s="27">
        <v>2233.15</v>
      </c>
      <c r="R270" s="30">
        <v>44732.853595219902</v>
      </c>
      <c r="S270" s="27">
        <f t="shared" si="4"/>
        <v>164437.57</v>
      </c>
    </row>
    <row r="271" spans="1:19" x14ac:dyDescent="0.25">
      <c r="A271" s="26" t="s">
        <v>70</v>
      </c>
      <c r="B271" s="26" t="s">
        <v>15</v>
      </c>
      <c r="C271" s="26" t="s">
        <v>208</v>
      </c>
      <c r="D271" s="26" t="s">
        <v>164</v>
      </c>
      <c r="E271" s="26" t="s">
        <v>149</v>
      </c>
      <c r="F271" s="26" t="s">
        <v>16</v>
      </c>
      <c r="G271" s="26" t="s">
        <v>184</v>
      </c>
      <c r="H271" s="26" t="s">
        <v>185</v>
      </c>
      <c r="I271">
        <v>49257</v>
      </c>
      <c r="J271" s="27">
        <v>4609758.57</v>
      </c>
      <c r="K271" s="28">
        <v>0.67592243412879605</v>
      </c>
      <c r="L271" s="27">
        <v>6819952.0199999996</v>
      </c>
      <c r="M271" s="29">
        <v>0.20269609500369601</v>
      </c>
      <c r="N271" s="27">
        <v>24.2</v>
      </c>
      <c r="O271">
        <v>9984</v>
      </c>
      <c r="P271" s="27">
        <v>153921.1</v>
      </c>
      <c r="Q271" s="27">
        <v>1896.24</v>
      </c>
      <c r="R271" s="30">
        <v>44732.853595219902</v>
      </c>
      <c r="S271" s="27">
        <f t="shared" si="4"/>
        <v>155817.34</v>
      </c>
    </row>
    <row r="272" spans="1:19" x14ac:dyDescent="0.25">
      <c r="A272" s="26" t="s">
        <v>70</v>
      </c>
      <c r="B272" s="26" t="s">
        <v>15</v>
      </c>
      <c r="C272" s="26" t="s">
        <v>209</v>
      </c>
      <c r="D272" s="26" t="s">
        <v>151</v>
      </c>
      <c r="E272" s="26" t="s">
        <v>149</v>
      </c>
      <c r="F272" s="26" t="s">
        <v>210</v>
      </c>
      <c r="G272" s="26" t="s">
        <v>184</v>
      </c>
      <c r="H272" s="26" t="s">
        <v>185</v>
      </c>
      <c r="I272">
        <v>13801</v>
      </c>
      <c r="J272" s="27">
        <v>4609758.57</v>
      </c>
      <c r="K272" s="28">
        <v>0.67592243412879605</v>
      </c>
      <c r="L272" s="27">
        <v>6819952.0199999996</v>
      </c>
      <c r="M272" s="29">
        <v>0.18883302599227</v>
      </c>
      <c r="N272" s="27">
        <v>26.16</v>
      </c>
      <c r="O272">
        <v>2606</v>
      </c>
      <c r="P272" s="27">
        <v>43430.05</v>
      </c>
      <c r="Q272" s="27">
        <v>466.63</v>
      </c>
      <c r="R272" s="30">
        <v>44732.853595219902</v>
      </c>
      <c r="S272" s="27">
        <f t="shared" si="4"/>
        <v>43896.68</v>
      </c>
    </row>
    <row r="273" spans="1:19" x14ac:dyDescent="0.25">
      <c r="A273" s="26" t="s">
        <v>70</v>
      </c>
      <c r="B273" s="26" t="s">
        <v>15</v>
      </c>
      <c r="C273" s="26" t="s">
        <v>211</v>
      </c>
      <c r="D273" s="26" t="s">
        <v>151</v>
      </c>
      <c r="E273" s="26" t="s">
        <v>152</v>
      </c>
      <c r="F273" s="26" t="s">
        <v>210</v>
      </c>
      <c r="G273" s="26" t="s">
        <v>184</v>
      </c>
      <c r="H273" s="26" t="s">
        <v>185</v>
      </c>
      <c r="I273">
        <v>2506</v>
      </c>
      <c r="J273" s="27">
        <v>4609758.57</v>
      </c>
      <c r="K273" s="28">
        <v>0.67592243412879605</v>
      </c>
      <c r="L273" s="27">
        <v>6819952.0199999996</v>
      </c>
      <c r="M273" s="29">
        <v>0.18883302599227</v>
      </c>
      <c r="N273" s="27">
        <v>107.29</v>
      </c>
      <c r="O273">
        <v>473</v>
      </c>
      <c r="P273" s="27">
        <v>32243.72</v>
      </c>
      <c r="Q273" s="27">
        <v>0</v>
      </c>
      <c r="R273" s="30">
        <v>44732.853595219902</v>
      </c>
      <c r="S273" s="27">
        <f t="shared" si="4"/>
        <v>32243.72</v>
      </c>
    </row>
    <row r="274" spans="1:19" x14ac:dyDescent="0.25">
      <c r="A274" s="26" t="s">
        <v>70</v>
      </c>
      <c r="B274" s="26" t="s">
        <v>15</v>
      </c>
      <c r="C274" s="26" t="s">
        <v>212</v>
      </c>
      <c r="D274" s="26" t="s">
        <v>164</v>
      </c>
      <c r="E274" s="26" t="s">
        <v>152</v>
      </c>
      <c r="F274" s="26" t="s">
        <v>210</v>
      </c>
      <c r="G274" s="26" t="s">
        <v>184</v>
      </c>
      <c r="H274" s="26" t="s">
        <v>185</v>
      </c>
      <c r="I274">
        <v>3584</v>
      </c>
      <c r="J274" s="27">
        <v>4609758.57</v>
      </c>
      <c r="K274" s="28">
        <v>0.67592243412879605</v>
      </c>
      <c r="L274" s="27">
        <v>6819952.0199999996</v>
      </c>
      <c r="M274" s="29">
        <v>0.20269609500369601</v>
      </c>
      <c r="N274" s="27">
        <v>67.69</v>
      </c>
      <c r="O274">
        <v>726</v>
      </c>
      <c r="P274" s="27">
        <v>31223.81</v>
      </c>
      <c r="Q274" s="27">
        <v>-43.01</v>
      </c>
      <c r="R274" s="30">
        <v>44732.853595219902</v>
      </c>
      <c r="S274" s="27">
        <f t="shared" si="4"/>
        <v>31180.800000000003</v>
      </c>
    </row>
    <row r="275" spans="1:19" x14ac:dyDescent="0.25">
      <c r="A275" s="26" t="s">
        <v>70</v>
      </c>
      <c r="B275" s="26" t="s">
        <v>15</v>
      </c>
      <c r="C275" s="26" t="s">
        <v>213</v>
      </c>
      <c r="D275" s="26" t="s">
        <v>151</v>
      </c>
      <c r="E275" s="26" t="s">
        <v>150</v>
      </c>
      <c r="F275" s="26" t="s">
        <v>16</v>
      </c>
      <c r="G275" s="26" t="s">
        <v>184</v>
      </c>
      <c r="H275" s="26" t="s">
        <v>185</v>
      </c>
      <c r="I275">
        <v>1474</v>
      </c>
      <c r="J275" s="27">
        <v>4609758.57</v>
      </c>
      <c r="K275" s="28">
        <v>0.67592243412879605</v>
      </c>
      <c r="L275" s="27">
        <v>6819952.0199999996</v>
      </c>
      <c r="M275" s="29">
        <v>0.18883302599227</v>
      </c>
      <c r="N275" s="27">
        <v>58.75</v>
      </c>
      <c r="O275">
        <v>278</v>
      </c>
      <c r="P275" s="27">
        <v>10377.129999999999</v>
      </c>
      <c r="Q275" s="27">
        <v>74.66</v>
      </c>
      <c r="R275" s="30">
        <v>44732.853595219902</v>
      </c>
      <c r="S275" s="27">
        <f t="shared" si="4"/>
        <v>10451.789999999999</v>
      </c>
    </row>
    <row r="276" spans="1:19" x14ac:dyDescent="0.25">
      <c r="A276" s="26" t="s">
        <v>70</v>
      </c>
      <c r="B276" s="26" t="s">
        <v>15</v>
      </c>
      <c r="C276" s="26" t="s">
        <v>214</v>
      </c>
      <c r="D276" s="26" t="s">
        <v>164</v>
      </c>
      <c r="E276" s="26" t="s">
        <v>150</v>
      </c>
      <c r="F276" s="26" t="s">
        <v>16</v>
      </c>
      <c r="G276" s="26" t="s">
        <v>184</v>
      </c>
      <c r="H276" s="26" t="s">
        <v>185</v>
      </c>
      <c r="I276">
        <v>2077</v>
      </c>
      <c r="J276" s="27">
        <v>4609758.57</v>
      </c>
      <c r="K276" s="28">
        <v>0.67592243412879605</v>
      </c>
      <c r="L276" s="27">
        <v>6819952.0199999996</v>
      </c>
      <c r="M276" s="29">
        <v>0.189592685496761</v>
      </c>
      <c r="N276" s="27">
        <v>58.69</v>
      </c>
      <c r="O276">
        <v>393</v>
      </c>
      <c r="P276" s="27">
        <v>14654.85</v>
      </c>
      <c r="Q276" s="27">
        <v>37.28</v>
      </c>
      <c r="R276" s="30">
        <v>44732.853595219902</v>
      </c>
      <c r="S276" s="27">
        <f t="shared" si="4"/>
        <v>14692.130000000001</v>
      </c>
    </row>
    <row r="277" spans="1:19" x14ac:dyDescent="0.25">
      <c r="A277" s="26" t="s">
        <v>71</v>
      </c>
      <c r="B277" s="26" t="s">
        <v>28</v>
      </c>
      <c r="C277" s="26" t="s">
        <v>187</v>
      </c>
      <c r="D277" s="26" t="s">
        <v>151</v>
      </c>
      <c r="E277" s="26" t="s">
        <v>149</v>
      </c>
      <c r="F277" s="26" t="s">
        <v>29</v>
      </c>
      <c r="G277" s="26" t="s">
        <v>189</v>
      </c>
      <c r="H277" s="26" t="s">
        <v>185</v>
      </c>
      <c r="I277">
        <v>319094</v>
      </c>
      <c r="J277" s="27">
        <v>14974.23</v>
      </c>
      <c r="K277" s="28">
        <v>0.56600121408306103</v>
      </c>
      <c r="L277" s="27">
        <v>26456.18</v>
      </c>
      <c r="M277" s="29"/>
      <c r="N277" s="27">
        <v>33.78</v>
      </c>
      <c r="P277" s="27">
        <v>0</v>
      </c>
      <c r="Q277" s="27">
        <v>0</v>
      </c>
      <c r="R277" s="30">
        <v>44732.853595219902</v>
      </c>
      <c r="S277" s="27">
        <f t="shared" si="4"/>
        <v>0</v>
      </c>
    </row>
    <row r="278" spans="1:19" x14ac:dyDescent="0.25">
      <c r="A278" s="26" t="s">
        <v>71</v>
      </c>
      <c r="B278" s="26" t="s">
        <v>28</v>
      </c>
      <c r="C278" s="26" t="s">
        <v>188</v>
      </c>
      <c r="D278" s="26" t="s">
        <v>162</v>
      </c>
      <c r="E278" s="26" t="s">
        <v>149</v>
      </c>
      <c r="F278" s="26" t="s">
        <v>29</v>
      </c>
      <c r="G278" s="26" t="s">
        <v>189</v>
      </c>
      <c r="H278" s="26" t="s">
        <v>185</v>
      </c>
      <c r="I278">
        <v>229014</v>
      </c>
      <c r="J278" s="27">
        <v>14974.23</v>
      </c>
      <c r="K278" s="28">
        <v>0.56600121408306103</v>
      </c>
      <c r="L278" s="27">
        <v>26456.18</v>
      </c>
      <c r="M278" s="29"/>
      <c r="N278" s="27">
        <v>10.98</v>
      </c>
      <c r="P278" s="27">
        <v>0</v>
      </c>
      <c r="Q278" s="27">
        <v>0</v>
      </c>
      <c r="R278" s="30">
        <v>44732.853595219902</v>
      </c>
      <c r="S278" s="27">
        <f t="shared" si="4"/>
        <v>0</v>
      </c>
    </row>
    <row r="279" spans="1:19" x14ac:dyDescent="0.25">
      <c r="A279" s="26" t="s">
        <v>71</v>
      </c>
      <c r="B279" s="26" t="s">
        <v>28</v>
      </c>
      <c r="C279" s="26" t="s">
        <v>190</v>
      </c>
      <c r="D279" s="26" t="s">
        <v>161</v>
      </c>
      <c r="E279" s="26" t="s">
        <v>149</v>
      </c>
      <c r="F279" s="26" t="s">
        <v>191</v>
      </c>
      <c r="G279" s="26" t="s">
        <v>184</v>
      </c>
      <c r="H279" s="26" t="s">
        <v>185</v>
      </c>
      <c r="I279">
        <v>46260</v>
      </c>
      <c r="J279" s="27">
        <v>14974.23</v>
      </c>
      <c r="K279" s="28">
        <v>0.56600121408306103</v>
      </c>
      <c r="L279" s="27">
        <v>26456.18</v>
      </c>
      <c r="M279" s="29">
        <v>1.36171683896196E-4</v>
      </c>
      <c r="N279" s="27">
        <v>33.78</v>
      </c>
      <c r="O279">
        <v>6</v>
      </c>
      <c r="P279" s="27">
        <v>108.12</v>
      </c>
      <c r="Q279" s="27">
        <v>0</v>
      </c>
      <c r="R279" s="30">
        <v>44732.853595219902</v>
      </c>
      <c r="S279" s="27">
        <f t="shared" si="4"/>
        <v>108.12</v>
      </c>
    </row>
    <row r="280" spans="1:19" x14ac:dyDescent="0.25">
      <c r="A280" s="26" t="s">
        <v>71</v>
      </c>
      <c r="B280" s="26" t="s">
        <v>28</v>
      </c>
      <c r="C280" s="26" t="s">
        <v>192</v>
      </c>
      <c r="D280" s="26" t="s">
        <v>161</v>
      </c>
      <c r="E280" s="26" t="s">
        <v>152</v>
      </c>
      <c r="F280" s="26" t="s">
        <v>191</v>
      </c>
      <c r="G280" s="26" t="s">
        <v>184</v>
      </c>
      <c r="H280" s="26" t="s">
        <v>185</v>
      </c>
      <c r="I280">
        <v>18009</v>
      </c>
      <c r="J280" s="27">
        <v>14974.23</v>
      </c>
      <c r="K280" s="28">
        <v>0.56600121408306103</v>
      </c>
      <c r="L280" s="27">
        <v>26456.18</v>
      </c>
      <c r="M280" s="29">
        <v>1.36171683896196E-4</v>
      </c>
      <c r="N280" s="27">
        <v>135.6</v>
      </c>
      <c r="O280">
        <v>2</v>
      </c>
      <c r="P280" s="27">
        <v>144.29</v>
      </c>
      <c r="Q280" s="27">
        <v>0</v>
      </c>
      <c r="R280" s="30">
        <v>44732.853595219902</v>
      </c>
      <c r="S280" s="27">
        <f t="shared" si="4"/>
        <v>144.29</v>
      </c>
    </row>
    <row r="281" spans="1:19" x14ac:dyDescent="0.25">
      <c r="A281" s="26" t="s">
        <v>71</v>
      </c>
      <c r="B281" s="26" t="s">
        <v>28</v>
      </c>
      <c r="C281" s="26" t="s">
        <v>193</v>
      </c>
      <c r="D281" s="26" t="s">
        <v>164</v>
      </c>
      <c r="E281" s="26" t="s">
        <v>152</v>
      </c>
      <c r="F281" s="26" t="s">
        <v>191</v>
      </c>
      <c r="G281" s="26" t="s">
        <v>184</v>
      </c>
      <c r="H281" s="26" t="s">
        <v>185</v>
      </c>
      <c r="I281">
        <v>16082</v>
      </c>
      <c r="J281" s="27">
        <v>14974.23</v>
      </c>
      <c r="K281" s="28">
        <v>0.56600121408306103</v>
      </c>
      <c r="L281" s="27">
        <v>26456.18</v>
      </c>
      <c r="M281" s="29">
        <v>6.7601413347666999E-4</v>
      </c>
      <c r="N281" s="27">
        <v>30.27</v>
      </c>
      <c r="O281">
        <v>10</v>
      </c>
      <c r="P281" s="27">
        <v>161.05000000000001</v>
      </c>
      <c r="Q281" s="27">
        <v>0</v>
      </c>
      <c r="R281" s="30">
        <v>44732.853595219902</v>
      </c>
      <c r="S281" s="27">
        <f t="shared" si="4"/>
        <v>161.05000000000001</v>
      </c>
    </row>
    <row r="282" spans="1:19" x14ac:dyDescent="0.25">
      <c r="A282" s="26" t="s">
        <v>71</v>
      </c>
      <c r="B282" s="26" t="s">
        <v>28</v>
      </c>
      <c r="C282" s="26" t="s">
        <v>183</v>
      </c>
      <c r="D282" s="26" t="s">
        <v>151</v>
      </c>
      <c r="E282" s="26" t="s">
        <v>150</v>
      </c>
      <c r="F282" s="26" t="s">
        <v>29</v>
      </c>
      <c r="G282" s="26" t="s">
        <v>189</v>
      </c>
      <c r="H282" s="26" t="s">
        <v>185</v>
      </c>
      <c r="I282">
        <v>15520</v>
      </c>
      <c r="J282" s="27">
        <v>14974.23</v>
      </c>
      <c r="K282" s="28">
        <v>0.56600121408306103</v>
      </c>
      <c r="L282" s="27">
        <v>26456.18</v>
      </c>
      <c r="M282" s="29"/>
      <c r="N282" s="27">
        <v>90.79</v>
      </c>
      <c r="P282" s="27">
        <v>0</v>
      </c>
      <c r="Q282" s="27">
        <v>0</v>
      </c>
      <c r="R282" s="30">
        <v>44732.853595219902</v>
      </c>
      <c r="S282" s="27">
        <f t="shared" si="4"/>
        <v>0</v>
      </c>
    </row>
    <row r="283" spans="1:19" x14ac:dyDescent="0.25">
      <c r="A283" s="26" t="s">
        <v>71</v>
      </c>
      <c r="B283" s="26" t="s">
        <v>28</v>
      </c>
      <c r="C283" s="26" t="s">
        <v>186</v>
      </c>
      <c r="D283" s="26" t="s">
        <v>148</v>
      </c>
      <c r="E283" s="26" t="s">
        <v>150</v>
      </c>
      <c r="F283" s="26" t="s">
        <v>29</v>
      </c>
      <c r="G283" s="26" t="s">
        <v>184</v>
      </c>
      <c r="H283" s="26" t="s">
        <v>185</v>
      </c>
      <c r="I283">
        <v>7092</v>
      </c>
      <c r="J283" s="27">
        <v>14974.23</v>
      </c>
      <c r="K283" s="28">
        <v>0.56600121408306103</v>
      </c>
      <c r="L283" s="27">
        <v>26456.18</v>
      </c>
      <c r="M283" s="29">
        <v>1.43370202104989E-4</v>
      </c>
      <c r="N283" s="27">
        <v>90.77</v>
      </c>
      <c r="O283">
        <v>1</v>
      </c>
      <c r="P283" s="27">
        <v>48.29</v>
      </c>
      <c r="Q283" s="27">
        <v>0</v>
      </c>
      <c r="R283" s="30">
        <v>44732.853595219902</v>
      </c>
      <c r="S283" s="27">
        <f t="shared" si="4"/>
        <v>48.29</v>
      </c>
    </row>
    <row r="284" spans="1:19" x14ac:dyDescent="0.25">
      <c r="A284" s="26" t="s">
        <v>72</v>
      </c>
      <c r="B284" s="26" t="s">
        <v>73</v>
      </c>
      <c r="C284" s="26" t="s">
        <v>253</v>
      </c>
      <c r="D284" s="26" t="s">
        <v>151</v>
      </c>
      <c r="E284" s="26" t="s">
        <v>150</v>
      </c>
      <c r="F284" s="26" t="s">
        <v>74</v>
      </c>
      <c r="G284" s="26" t="s">
        <v>184</v>
      </c>
      <c r="H284" s="26" t="s">
        <v>185</v>
      </c>
      <c r="I284">
        <v>3192</v>
      </c>
      <c r="J284" s="27">
        <v>3634705.94</v>
      </c>
      <c r="K284" s="28">
        <v>0.71227419588324403</v>
      </c>
      <c r="L284" s="27">
        <v>5102958.8899999997</v>
      </c>
      <c r="M284" s="29">
        <v>1</v>
      </c>
      <c r="N284" s="27">
        <v>1.48</v>
      </c>
      <c r="O284">
        <v>3192</v>
      </c>
      <c r="P284" s="27">
        <v>3163</v>
      </c>
      <c r="Q284" s="27">
        <v>10.9</v>
      </c>
      <c r="R284" s="30">
        <v>44732.853595219902</v>
      </c>
      <c r="S284" s="27">
        <f t="shared" si="4"/>
        <v>3173.9</v>
      </c>
    </row>
    <row r="285" spans="1:19" x14ac:dyDescent="0.25">
      <c r="A285" s="26" t="s">
        <v>72</v>
      </c>
      <c r="B285" s="26" t="s">
        <v>73</v>
      </c>
      <c r="C285" s="26" t="s">
        <v>254</v>
      </c>
      <c r="D285" s="26" t="s">
        <v>164</v>
      </c>
      <c r="E285" s="26" t="s">
        <v>150</v>
      </c>
      <c r="F285" s="26" t="s">
        <v>74</v>
      </c>
      <c r="G285" s="26" t="s">
        <v>184</v>
      </c>
      <c r="H285" s="26" t="s">
        <v>185</v>
      </c>
      <c r="I285">
        <v>3971</v>
      </c>
      <c r="J285" s="27">
        <v>3634705.94</v>
      </c>
      <c r="K285" s="28">
        <v>0.71227419588324403</v>
      </c>
      <c r="L285" s="27">
        <v>5102958.8899999997</v>
      </c>
      <c r="M285" s="29">
        <v>1</v>
      </c>
      <c r="N285" s="27">
        <v>1.48</v>
      </c>
      <c r="O285">
        <v>3971</v>
      </c>
      <c r="P285" s="27">
        <v>3934.93</v>
      </c>
      <c r="Q285" s="27">
        <v>14.87</v>
      </c>
      <c r="R285" s="30">
        <v>44732.853595219902</v>
      </c>
      <c r="S285" s="27">
        <f t="shared" si="4"/>
        <v>3949.7999999999997</v>
      </c>
    </row>
    <row r="286" spans="1:19" x14ac:dyDescent="0.25">
      <c r="A286" s="26" t="s">
        <v>72</v>
      </c>
      <c r="B286" s="26" t="s">
        <v>73</v>
      </c>
      <c r="C286" s="26" t="s">
        <v>255</v>
      </c>
      <c r="D286" s="26" t="s">
        <v>151</v>
      </c>
      <c r="E286" s="26" t="s">
        <v>149</v>
      </c>
      <c r="F286" s="26" t="s">
        <v>74</v>
      </c>
      <c r="G286" s="26" t="s">
        <v>184</v>
      </c>
      <c r="H286" s="26" t="s">
        <v>185</v>
      </c>
      <c r="I286">
        <v>50074</v>
      </c>
      <c r="J286" s="27">
        <v>3634705.94</v>
      </c>
      <c r="K286" s="28">
        <v>0.71227419588324403</v>
      </c>
      <c r="L286" s="27">
        <v>5102958.8899999997</v>
      </c>
      <c r="M286" s="29">
        <v>1</v>
      </c>
      <c r="N286" s="27">
        <v>1.99</v>
      </c>
      <c r="O286">
        <v>50074</v>
      </c>
      <c r="P286" s="27">
        <v>66895.039999999994</v>
      </c>
      <c r="Q286" s="27">
        <v>812.24</v>
      </c>
      <c r="R286" s="30">
        <v>44732.853595219902</v>
      </c>
      <c r="S286" s="27">
        <f t="shared" si="4"/>
        <v>67707.28</v>
      </c>
    </row>
    <row r="287" spans="1:19" x14ac:dyDescent="0.25">
      <c r="A287" s="26" t="s">
        <v>72</v>
      </c>
      <c r="B287" s="26" t="s">
        <v>73</v>
      </c>
      <c r="C287" s="26" t="s">
        <v>256</v>
      </c>
      <c r="D287" s="26" t="s">
        <v>164</v>
      </c>
      <c r="E287" s="26" t="s">
        <v>149</v>
      </c>
      <c r="F287" s="26" t="s">
        <v>74</v>
      </c>
      <c r="G287" s="26" t="s">
        <v>184</v>
      </c>
      <c r="H287" s="26" t="s">
        <v>185</v>
      </c>
      <c r="I287">
        <v>131124</v>
      </c>
      <c r="J287" s="27">
        <v>3634705.94</v>
      </c>
      <c r="K287" s="28">
        <v>0.71227419588324403</v>
      </c>
      <c r="L287" s="27">
        <v>5102958.8899999997</v>
      </c>
      <c r="M287" s="29">
        <v>1</v>
      </c>
      <c r="N287" s="27">
        <v>1.99</v>
      </c>
      <c r="O287">
        <v>131124</v>
      </c>
      <c r="P287" s="27">
        <v>175171.66</v>
      </c>
      <c r="Q287" s="27">
        <v>2201.61</v>
      </c>
      <c r="R287" s="30">
        <v>44732.853595219902</v>
      </c>
      <c r="S287" s="27">
        <f t="shared" si="4"/>
        <v>177373.27</v>
      </c>
    </row>
    <row r="288" spans="1:19" x14ac:dyDescent="0.25">
      <c r="A288" s="26" t="s">
        <v>72</v>
      </c>
      <c r="B288" s="26" t="s">
        <v>73</v>
      </c>
      <c r="C288" s="26" t="s">
        <v>257</v>
      </c>
      <c r="D288" s="26" t="s">
        <v>160</v>
      </c>
      <c r="E288" s="26" t="s">
        <v>149</v>
      </c>
      <c r="F288" s="26" t="s">
        <v>74</v>
      </c>
      <c r="G288" s="26" t="s">
        <v>184</v>
      </c>
      <c r="H288" s="26" t="s">
        <v>185</v>
      </c>
      <c r="I288">
        <v>61480</v>
      </c>
      <c r="J288" s="27">
        <v>3634705.94</v>
      </c>
      <c r="K288" s="28">
        <v>0.71227419588324403</v>
      </c>
      <c r="L288" s="27">
        <v>5102958.8899999997</v>
      </c>
      <c r="M288" s="29">
        <v>1</v>
      </c>
      <c r="N288" s="27">
        <v>1.99</v>
      </c>
      <c r="O288">
        <v>61480</v>
      </c>
      <c r="P288" s="27">
        <v>82132.59</v>
      </c>
      <c r="Q288" s="27">
        <v>1119.51</v>
      </c>
      <c r="R288" s="30">
        <v>44732.853595219902</v>
      </c>
      <c r="S288" s="27">
        <f t="shared" si="4"/>
        <v>83252.099999999991</v>
      </c>
    </row>
    <row r="289" spans="1:19" x14ac:dyDescent="0.25">
      <c r="A289" s="26" t="s">
        <v>72</v>
      </c>
      <c r="B289" s="26" t="s">
        <v>73</v>
      </c>
      <c r="C289" s="26" t="s">
        <v>258</v>
      </c>
      <c r="D289" s="26" t="s">
        <v>151</v>
      </c>
      <c r="E289" s="26" t="s">
        <v>152</v>
      </c>
      <c r="F289" s="26" t="s">
        <v>74</v>
      </c>
      <c r="G289" s="26" t="s">
        <v>184</v>
      </c>
      <c r="H289" s="26" t="s">
        <v>185</v>
      </c>
      <c r="I289">
        <v>5268</v>
      </c>
      <c r="J289" s="27">
        <v>3634705.94</v>
      </c>
      <c r="K289" s="28">
        <v>0.71227419588324403</v>
      </c>
      <c r="L289" s="27">
        <v>5102958.8899999997</v>
      </c>
      <c r="M289" s="29">
        <v>1</v>
      </c>
      <c r="N289" s="27">
        <v>3.21</v>
      </c>
      <c r="O289">
        <v>5268</v>
      </c>
      <c r="P289" s="27">
        <v>11322.07</v>
      </c>
      <c r="Q289" s="27">
        <v>-43.01</v>
      </c>
      <c r="R289" s="30">
        <v>44732.853595219902</v>
      </c>
      <c r="S289" s="27">
        <f t="shared" si="4"/>
        <v>11279.06</v>
      </c>
    </row>
    <row r="290" spans="1:19" x14ac:dyDescent="0.25">
      <c r="A290" s="26" t="s">
        <v>72</v>
      </c>
      <c r="B290" s="26" t="s">
        <v>73</v>
      </c>
      <c r="C290" s="26" t="s">
        <v>259</v>
      </c>
      <c r="D290" s="26" t="s">
        <v>164</v>
      </c>
      <c r="E290" s="26" t="s">
        <v>152</v>
      </c>
      <c r="F290" s="26" t="s">
        <v>74</v>
      </c>
      <c r="G290" s="26" t="s">
        <v>184</v>
      </c>
      <c r="H290" s="26" t="s">
        <v>185</v>
      </c>
      <c r="I290">
        <v>9216</v>
      </c>
      <c r="J290" s="27">
        <v>3634705.94</v>
      </c>
      <c r="K290" s="28">
        <v>0.71227419588324403</v>
      </c>
      <c r="L290" s="27">
        <v>5102958.8899999997</v>
      </c>
      <c r="M290" s="29">
        <v>1</v>
      </c>
      <c r="N290" s="27">
        <v>3.21</v>
      </c>
      <c r="O290">
        <v>9216</v>
      </c>
      <c r="P290" s="27">
        <v>19807.18</v>
      </c>
      <c r="Q290" s="27">
        <v>-68.790000000000006</v>
      </c>
      <c r="R290" s="30">
        <v>44732.853595219902</v>
      </c>
      <c r="S290" s="27">
        <f t="shared" si="4"/>
        <v>19738.39</v>
      </c>
    </row>
    <row r="291" spans="1:19" x14ac:dyDescent="0.25">
      <c r="A291" s="26" t="s">
        <v>75</v>
      </c>
      <c r="B291" s="26" t="s">
        <v>25</v>
      </c>
      <c r="C291" s="26" t="s">
        <v>227</v>
      </c>
      <c r="D291" s="26" t="s">
        <v>151</v>
      </c>
      <c r="E291" s="26" t="s">
        <v>149</v>
      </c>
      <c r="F291" s="26" t="s">
        <v>26</v>
      </c>
      <c r="G291" s="26" t="s">
        <v>184</v>
      </c>
      <c r="H291" s="26" t="s">
        <v>185</v>
      </c>
      <c r="I291">
        <v>180654</v>
      </c>
      <c r="J291" s="27">
        <v>1978901.85</v>
      </c>
      <c r="K291" s="28">
        <v>0.89426339224042195</v>
      </c>
      <c r="L291" s="27">
        <v>2212884.7799999998</v>
      </c>
      <c r="M291" s="29">
        <v>0.26527951145173501</v>
      </c>
      <c r="N291" s="27">
        <v>0.97</v>
      </c>
      <c r="O291">
        <v>47923</v>
      </c>
      <c r="P291" s="27">
        <v>39179.83</v>
      </c>
      <c r="Q291" s="27">
        <v>380.15</v>
      </c>
      <c r="R291" s="30">
        <v>44732.853595219902</v>
      </c>
      <c r="S291" s="27">
        <f t="shared" si="4"/>
        <v>39559.980000000003</v>
      </c>
    </row>
    <row r="292" spans="1:19" x14ac:dyDescent="0.25">
      <c r="A292" s="26" t="s">
        <v>75</v>
      </c>
      <c r="B292" s="26" t="s">
        <v>25</v>
      </c>
      <c r="C292" s="26" t="s">
        <v>228</v>
      </c>
      <c r="D292" s="26" t="s">
        <v>157</v>
      </c>
      <c r="E292" s="26" t="s">
        <v>149</v>
      </c>
      <c r="F292" s="26" t="s">
        <v>26</v>
      </c>
      <c r="G292" s="26" t="s">
        <v>184</v>
      </c>
      <c r="H292" s="26" t="s">
        <v>185</v>
      </c>
      <c r="I292">
        <v>160404</v>
      </c>
      <c r="J292" s="27">
        <v>1978901.85</v>
      </c>
      <c r="K292" s="28">
        <v>0.89426339224042195</v>
      </c>
      <c r="L292" s="27">
        <v>2212884.7799999998</v>
      </c>
      <c r="M292" s="29">
        <v>0.210594498024681</v>
      </c>
      <c r="N292" s="27">
        <v>2.06</v>
      </c>
      <c r="O292">
        <v>33780</v>
      </c>
      <c r="P292" s="27">
        <v>58650.76</v>
      </c>
      <c r="Q292" s="27">
        <v>562.54999999999995</v>
      </c>
      <c r="R292" s="30">
        <v>44732.853595219902</v>
      </c>
      <c r="S292" s="27">
        <f t="shared" si="4"/>
        <v>59213.310000000005</v>
      </c>
    </row>
    <row r="293" spans="1:19" x14ac:dyDescent="0.25">
      <c r="A293" s="26" t="s">
        <v>75</v>
      </c>
      <c r="B293" s="26" t="s">
        <v>25</v>
      </c>
      <c r="C293" s="26" t="s">
        <v>229</v>
      </c>
      <c r="D293" s="26" t="s">
        <v>148</v>
      </c>
      <c r="E293" s="26" t="s">
        <v>149</v>
      </c>
      <c r="F293" s="26" t="s">
        <v>26</v>
      </c>
      <c r="G293" s="26" t="s">
        <v>184</v>
      </c>
      <c r="H293" s="26" t="s">
        <v>185</v>
      </c>
      <c r="I293">
        <v>92669</v>
      </c>
      <c r="J293" s="27">
        <v>1978901.85</v>
      </c>
      <c r="K293" s="28">
        <v>0.89426339224042195</v>
      </c>
      <c r="L293" s="27">
        <v>2212884.7799999998</v>
      </c>
      <c r="M293" s="29">
        <v>0.20109091165913801</v>
      </c>
      <c r="N293" s="27">
        <v>2.09</v>
      </c>
      <c r="O293">
        <v>18634</v>
      </c>
      <c r="P293" s="27">
        <v>32824.58</v>
      </c>
      <c r="Q293" s="27">
        <v>583.1</v>
      </c>
      <c r="R293" s="30">
        <v>44732.853595219902</v>
      </c>
      <c r="S293" s="27">
        <f t="shared" si="4"/>
        <v>33407.68</v>
      </c>
    </row>
    <row r="294" spans="1:19" x14ac:dyDescent="0.25">
      <c r="A294" s="26" t="s">
        <v>75</v>
      </c>
      <c r="B294" s="26" t="s">
        <v>25</v>
      </c>
      <c r="C294" s="26" t="s">
        <v>230</v>
      </c>
      <c r="D294" s="26" t="s">
        <v>151</v>
      </c>
      <c r="E294" s="26" t="s">
        <v>152</v>
      </c>
      <c r="F294" s="26" t="s">
        <v>231</v>
      </c>
      <c r="G294" s="26" t="s">
        <v>184</v>
      </c>
      <c r="H294" s="26" t="s">
        <v>185</v>
      </c>
      <c r="I294">
        <v>17042</v>
      </c>
      <c r="J294" s="27">
        <v>1978901.85</v>
      </c>
      <c r="K294" s="28">
        <v>0.89426339224042195</v>
      </c>
      <c r="L294" s="27">
        <v>2212884.7799999998</v>
      </c>
      <c r="M294" s="29">
        <v>0.26527951145173501</v>
      </c>
      <c r="N294" s="27">
        <v>22.13</v>
      </c>
      <c r="O294">
        <v>4520</v>
      </c>
      <c r="P294" s="27">
        <v>84083.96</v>
      </c>
      <c r="Q294" s="27">
        <v>18.600000000000001</v>
      </c>
      <c r="R294" s="30">
        <v>44732.853595219902</v>
      </c>
      <c r="S294" s="27">
        <f t="shared" si="4"/>
        <v>84102.560000000012</v>
      </c>
    </row>
    <row r="295" spans="1:19" x14ac:dyDescent="0.25">
      <c r="A295" s="26" t="s">
        <v>75</v>
      </c>
      <c r="B295" s="26" t="s">
        <v>25</v>
      </c>
      <c r="C295" s="26" t="s">
        <v>232</v>
      </c>
      <c r="D295" s="26" t="s">
        <v>154</v>
      </c>
      <c r="E295" s="26" t="s">
        <v>152</v>
      </c>
      <c r="F295" s="26" t="s">
        <v>26</v>
      </c>
      <c r="G295" s="26" t="s">
        <v>184</v>
      </c>
      <c r="H295" s="26" t="s">
        <v>185</v>
      </c>
      <c r="I295">
        <v>0</v>
      </c>
      <c r="J295" s="27">
        <v>1978901.85</v>
      </c>
      <c r="K295" s="28">
        <v>0.89426339224042195</v>
      </c>
      <c r="L295" s="27">
        <v>2212884.7799999998</v>
      </c>
      <c r="M295" s="29">
        <v>0.498634680453381</v>
      </c>
      <c r="N295" s="27">
        <v>5.93</v>
      </c>
      <c r="O295">
        <v>0</v>
      </c>
      <c r="P295" s="27">
        <v>0</v>
      </c>
      <c r="Q295" s="27">
        <v>-24.92</v>
      </c>
      <c r="R295" s="30">
        <v>44732.853595219902</v>
      </c>
      <c r="S295" s="27">
        <f t="shared" si="4"/>
        <v>-24.92</v>
      </c>
    </row>
    <row r="296" spans="1:19" x14ac:dyDescent="0.25">
      <c r="A296" s="26" t="s">
        <v>75</v>
      </c>
      <c r="B296" s="26" t="s">
        <v>25</v>
      </c>
      <c r="C296" s="26" t="s">
        <v>233</v>
      </c>
      <c r="D296" s="26" t="s">
        <v>148</v>
      </c>
      <c r="E296" s="26" t="s">
        <v>150</v>
      </c>
      <c r="F296" s="26" t="s">
        <v>26</v>
      </c>
      <c r="G296" s="26" t="s">
        <v>184</v>
      </c>
      <c r="H296" s="26" t="s">
        <v>185</v>
      </c>
      <c r="I296">
        <v>5808</v>
      </c>
      <c r="J296" s="27">
        <v>1978901.85</v>
      </c>
      <c r="K296" s="28">
        <v>0.89426339224042195</v>
      </c>
      <c r="L296" s="27">
        <v>2212884.7799999998</v>
      </c>
      <c r="M296" s="29">
        <v>0.20109091165913801</v>
      </c>
      <c r="N296" s="27">
        <v>2.58</v>
      </c>
      <c r="O296">
        <v>1167</v>
      </c>
      <c r="P296" s="27">
        <v>2530.9499999999998</v>
      </c>
      <c r="Q296" s="27">
        <v>8.68</v>
      </c>
      <c r="R296" s="30">
        <v>44732.853595219902</v>
      </c>
      <c r="S296" s="27">
        <f t="shared" si="4"/>
        <v>2539.6299999999997</v>
      </c>
    </row>
    <row r="297" spans="1:19" x14ac:dyDescent="0.25">
      <c r="A297" s="26" t="s">
        <v>75</v>
      </c>
      <c r="B297" s="26" t="s">
        <v>25</v>
      </c>
      <c r="C297" s="26" t="s">
        <v>234</v>
      </c>
      <c r="D297" s="26" t="s">
        <v>157</v>
      </c>
      <c r="E297" s="26" t="s">
        <v>150</v>
      </c>
      <c r="F297" s="26" t="s">
        <v>26</v>
      </c>
      <c r="G297" s="26" t="s">
        <v>184</v>
      </c>
      <c r="H297" s="26" t="s">
        <v>185</v>
      </c>
      <c r="I297">
        <v>9789</v>
      </c>
      <c r="J297" s="27">
        <v>1978901.85</v>
      </c>
      <c r="K297" s="28">
        <v>0.89426339224042195</v>
      </c>
      <c r="L297" s="27">
        <v>2212884.7799999998</v>
      </c>
      <c r="M297" s="29">
        <v>0.210594498024681</v>
      </c>
      <c r="N297" s="27">
        <v>2.54</v>
      </c>
      <c r="O297">
        <v>2061</v>
      </c>
      <c r="P297" s="27">
        <v>4400.53</v>
      </c>
      <c r="Q297" s="27">
        <v>6.41</v>
      </c>
      <c r="R297" s="30">
        <v>44732.853595219902</v>
      </c>
      <c r="S297" s="27">
        <f t="shared" si="4"/>
        <v>4406.9399999999996</v>
      </c>
    </row>
    <row r="298" spans="1:19" x14ac:dyDescent="0.25">
      <c r="A298" s="26" t="s">
        <v>76</v>
      </c>
      <c r="B298" s="26" t="s">
        <v>39</v>
      </c>
      <c r="C298" s="26" t="s">
        <v>207</v>
      </c>
      <c r="D298" s="26" t="s">
        <v>160</v>
      </c>
      <c r="E298" s="26" t="s">
        <v>149</v>
      </c>
      <c r="F298" s="26" t="s">
        <v>16</v>
      </c>
      <c r="G298" s="26" t="s">
        <v>184</v>
      </c>
      <c r="H298" s="26" t="s">
        <v>185</v>
      </c>
      <c r="I298">
        <v>51548</v>
      </c>
      <c r="J298" s="27">
        <v>1728947.43</v>
      </c>
      <c r="K298" s="28">
        <v>0.67230450473307202</v>
      </c>
      <c r="L298" s="27">
        <v>2571673.13</v>
      </c>
      <c r="M298" s="29">
        <v>7.12053131131722E-2</v>
      </c>
      <c r="N298" s="27">
        <v>26.16</v>
      </c>
      <c r="O298">
        <v>3670</v>
      </c>
      <c r="P298" s="27">
        <v>60834.67</v>
      </c>
      <c r="Q298" s="27">
        <v>795.68</v>
      </c>
      <c r="R298" s="30">
        <v>44732.853595219902</v>
      </c>
      <c r="S298" s="27">
        <f t="shared" si="4"/>
        <v>61630.35</v>
      </c>
    </row>
    <row r="299" spans="1:19" x14ac:dyDescent="0.25">
      <c r="A299" s="26" t="s">
        <v>76</v>
      </c>
      <c r="B299" s="26" t="s">
        <v>39</v>
      </c>
      <c r="C299" s="26" t="s">
        <v>208</v>
      </c>
      <c r="D299" s="26" t="s">
        <v>164</v>
      </c>
      <c r="E299" s="26" t="s">
        <v>149</v>
      </c>
      <c r="F299" s="26" t="s">
        <v>16</v>
      </c>
      <c r="G299" s="26" t="s">
        <v>184</v>
      </c>
      <c r="H299" s="26" t="s">
        <v>185</v>
      </c>
      <c r="I299">
        <v>49257</v>
      </c>
      <c r="J299" s="27">
        <v>1728947.43</v>
      </c>
      <c r="K299" s="28">
        <v>0.67230450473307202</v>
      </c>
      <c r="L299" s="27">
        <v>2571673.13</v>
      </c>
      <c r="M299" s="29">
        <v>7.6432810604572493E-2</v>
      </c>
      <c r="N299" s="27">
        <v>24.2</v>
      </c>
      <c r="O299">
        <v>3764</v>
      </c>
      <c r="P299" s="27">
        <v>57718.14</v>
      </c>
      <c r="Q299" s="27">
        <v>705.37</v>
      </c>
      <c r="R299" s="30">
        <v>44732.853595219902</v>
      </c>
      <c r="S299" s="27">
        <f t="shared" si="4"/>
        <v>58423.51</v>
      </c>
    </row>
    <row r="300" spans="1:19" x14ac:dyDescent="0.25">
      <c r="A300" s="26" t="s">
        <v>76</v>
      </c>
      <c r="B300" s="26" t="s">
        <v>39</v>
      </c>
      <c r="C300" s="26" t="s">
        <v>209</v>
      </c>
      <c r="D300" s="26" t="s">
        <v>151</v>
      </c>
      <c r="E300" s="26" t="s">
        <v>149</v>
      </c>
      <c r="F300" s="26" t="s">
        <v>210</v>
      </c>
      <c r="G300" s="26" t="s">
        <v>184</v>
      </c>
      <c r="H300" s="26" t="s">
        <v>185</v>
      </c>
      <c r="I300">
        <v>13801</v>
      </c>
      <c r="J300" s="27">
        <v>1728947.43</v>
      </c>
      <c r="K300" s="28">
        <v>0.67230450473307202</v>
      </c>
      <c r="L300" s="27">
        <v>2571673.13</v>
      </c>
      <c r="M300" s="29">
        <v>7.12053131131722E-2</v>
      </c>
      <c r="N300" s="27">
        <v>26.16</v>
      </c>
      <c r="O300">
        <v>982</v>
      </c>
      <c r="P300" s="27">
        <v>16277.83</v>
      </c>
      <c r="Q300" s="27">
        <v>198.92</v>
      </c>
      <c r="R300" s="30">
        <v>44732.853595219902</v>
      </c>
      <c r="S300" s="27">
        <f t="shared" si="4"/>
        <v>16476.75</v>
      </c>
    </row>
    <row r="301" spans="1:19" x14ac:dyDescent="0.25">
      <c r="A301" s="26" t="s">
        <v>76</v>
      </c>
      <c r="B301" s="26" t="s">
        <v>39</v>
      </c>
      <c r="C301" s="26" t="s">
        <v>211</v>
      </c>
      <c r="D301" s="26" t="s">
        <v>151</v>
      </c>
      <c r="E301" s="26" t="s">
        <v>152</v>
      </c>
      <c r="F301" s="26" t="s">
        <v>210</v>
      </c>
      <c r="G301" s="26" t="s">
        <v>184</v>
      </c>
      <c r="H301" s="26" t="s">
        <v>185</v>
      </c>
      <c r="I301">
        <v>2506</v>
      </c>
      <c r="J301" s="27">
        <v>1728947.43</v>
      </c>
      <c r="K301" s="28">
        <v>0.67230450473307202</v>
      </c>
      <c r="L301" s="27">
        <v>2571673.13</v>
      </c>
      <c r="M301" s="29">
        <v>7.12053131131722E-2</v>
      </c>
      <c r="N301" s="27">
        <v>107.29</v>
      </c>
      <c r="O301">
        <v>178</v>
      </c>
      <c r="P301" s="27">
        <v>12069.05</v>
      </c>
      <c r="Q301" s="27">
        <v>0</v>
      </c>
      <c r="R301" s="30">
        <v>44732.853595219902</v>
      </c>
      <c r="S301" s="27">
        <f t="shared" si="4"/>
        <v>12069.05</v>
      </c>
    </row>
    <row r="302" spans="1:19" x14ac:dyDescent="0.25">
      <c r="A302" s="26" t="s">
        <v>76</v>
      </c>
      <c r="B302" s="26" t="s">
        <v>39</v>
      </c>
      <c r="C302" s="26" t="s">
        <v>212</v>
      </c>
      <c r="D302" s="26" t="s">
        <v>164</v>
      </c>
      <c r="E302" s="26" t="s">
        <v>152</v>
      </c>
      <c r="F302" s="26" t="s">
        <v>210</v>
      </c>
      <c r="G302" s="26" t="s">
        <v>184</v>
      </c>
      <c r="H302" s="26" t="s">
        <v>185</v>
      </c>
      <c r="I302">
        <v>3584</v>
      </c>
      <c r="J302" s="27">
        <v>1728947.43</v>
      </c>
      <c r="K302" s="28">
        <v>0.67230450473307202</v>
      </c>
      <c r="L302" s="27">
        <v>2571673.13</v>
      </c>
      <c r="M302" s="29">
        <v>7.6432810604572493E-2</v>
      </c>
      <c r="N302" s="27">
        <v>67.69</v>
      </c>
      <c r="O302">
        <v>273</v>
      </c>
      <c r="P302" s="27">
        <v>11678.34</v>
      </c>
      <c r="Q302" s="27">
        <v>0</v>
      </c>
      <c r="R302" s="30">
        <v>44732.853595219902</v>
      </c>
      <c r="S302" s="27">
        <f t="shared" si="4"/>
        <v>11678.34</v>
      </c>
    </row>
    <row r="303" spans="1:19" x14ac:dyDescent="0.25">
      <c r="A303" s="26" t="s">
        <v>76</v>
      </c>
      <c r="B303" s="26" t="s">
        <v>39</v>
      </c>
      <c r="C303" s="26" t="s">
        <v>213</v>
      </c>
      <c r="D303" s="26" t="s">
        <v>151</v>
      </c>
      <c r="E303" s="26" t="s">
        <v>150</v>
      </c>
      <c r="F303" s="26" t="s">
        <v>16</v>
      </c>
      <c r="G303" s="26" t="s">
        <v>184</v>
      </c>
      <c r="H303" s="26" t="s">
        <v>185</v>
      </c>
      <c r="I303">
        <v>1474</v>
      </c>
      <c r="J303" s="27">
        <v>1728947.43</v>
      </c>
      <c r="K303" s="28">
        <v>0.67230450473307202</v>
      </c>
      <c r="L303" s="27">
        <v>2571673.13</v>
      </c>
      <c r="M303" s="29">
        <v>7.12053131131722E-2</v>
      </c>
      <c r="N303" s="27">
        <v>58.75</v>
      </c>
      <c r="O303">
        <v>104</v>
      </c>
      <c r="P303" s="27">
        <v>3861.31</v>
      </c>
      <c r="Q303" s="27">
        <v>0</v>
      </c>
      <c r="R303" s="30">
        <v>44732.853595219902</v>
      </c>
      <c r="S303" s="27">
        <f t="shared" si="4"/>
        <v>3861.31</v>
      </c>
    </row>
    <row r="304" spans="1:19" x14ac:dyDescent="0.25">
      <c r="A304" s="26" t="s">
        <v>76</v>
      </c>
      <c r="B304" s="26" t="s">
        <v>39</v>
      </c>
      <c r="C304" s="26" t="s">
        <v>214</v>
      </c>
      <c r="D304" s="26" t="s">
        <v>164</v>
      </c>
      <c r="E304" s="26" t="s">
        <v>150</v>
      </c>
      <c r="F304" s="26" t="s">
        <v>16</v>
      </c>
      <c r="G304" s="26" t="s">
        <v>184</v>
      </c>
      <c r="H304" s="26" t="s">
        <v>185</v>
      </c>
      <c r="I304">
        <v>2077</v>
      </c>
      <c r="J304" s="27">
        <v>1728947.43</v>
      </c>
      <c r="K304" s="28">
        <v>0.67230450473307202</v>
      </c>
      <c r="L304" s="27">
        <v>2571673.13</v>
      </c>
      <c r="M304" s="29">
        <v>7.14917661453814E-2</v>
      </c>
      <c r="N304" s="27">
        <v>58.69</v>
      </c>
      <c r="O304">
        <v>148</v>
      </c>
      <c r="P304" s="27">
        <v>5489.33</v>
      </c>
      <c r="Q304" s="27">
        <v>0</v>
      </c>
      <c r="R304" s="30">
        <v>44732.853595219902</v>
      </c>
      <c r="S304" s="27">
        <f t="shared" si="4"/>
        <v>5489.33</v>
      </c>
    </row>
    <row r="305" spans="1:19" x14ac:dyDescent="0.25">
      <c r="A305" s="26" t="s">
        <v>77</v>
      </c>
      <c r="B305" s="26" t="s">
        <v>78</v>
      </c>
      <c r="C305" s="26" t="s">
        <v>260</v>
      </c>
      <c r="D305" s="26" t="s">
        <v>166</v>
      </c>
      <c r="E305" s="26" t="s">
        <v>149</v>
      </c>
      <c r="F305" s="26" t="s">
        <v>79</v>
      </c>
      <c r="G305" s="26" t="s">
        <v>184</v>
      </c>
      <c r="H305" s="26" t="s">
        <v>185</v>
      </c>
      <c r="I305">
        <v>70026</v>
      </c>
      <c r="J305" s="27">
        <v>2691329.56</v>
      </c>
      <c r="K305" s="28">
        <v>0.84553191604601496</v>
      </c>
      <c r="L305" s="27">
        <v>3183001.74</v>
      </c>
      <c r="M305" s="29">
        <v>1</v>
      </c>
      <c r="N305" s="27">
        <v>0.44</v>
      </c>
      <c r="O305">
        <v>70026</v>
      </c>
      <c r="P305" s="27">
        <v>24554.06</v>
      </c>
      <c r="Q305" s="27">
        <v>229.65</v>
      </c>
      <c r="R305" s="30">
        <v>44732.853595219902</v>
      </c>
      <c r="S305" s="27">
        <f t="shared" si="4"/>
        <v>24783.710000000003</v>
      </c>
    </row>
    <row r="306" spans="1:19" x14ac:dyDescent="0.25">
      <c r="A306" s="26" t="s">
        <v>77</v>
      </c>
      <c r="B306" s="26" t="s">
        <v>78</v>
      </c>
      <c r="C306" s="26" t="s">
        <v>261</v>
      </c>
      <c r="D306" s="26" t="s">
        <v>164</v>
      </c>
      <c r="E306" s="26" t="s">
        <v>149</v>
      </c>
      <c r="F306" s="26" t="s">
        <v>79</v>
      </c>
      <c r="G306" s="26" t="s">
        <v>184</v>
      </c>
      <c r="H306" s="26" t="s">
        <v>185</v>
      </c>
      <c r="I306">
        <v>197364</v>
      </c>
      <c r="J306" s="27">
        <v>2691329.56</v>
      </c>
      <c r="K306" s="28">
        <v>0.84553191604601496</v>
      </c>
      <c r="L306" s="27">
        <v>3183001.74</v>
      </c>
      <c r="M306" s="29">
        <v>1</v>
      </c>
      <c r="N306" s="27">
        <v>0.44</v>
      </c>
      <c r="O306">
        <v>197364</v>
      </c>
      <c r="P306" s="27">
        <v>69204.12</v>
      </c>
      <c r="Q306" s="27">
        <v>693.92</v>
      </c>
      <c r="R306" s="30">
        <v>44732.853595219902</v>
      </c>
      <c r="S306" s="27">
        <f t="shared" si="4"/>
        <v>69898.039999999994</v>
      </c>
    </row>
    <row r="307" spans="1:19" x14ac:dyDescent="0.25">
      <c r="A307" s="26" t="s">
        <v>77</v>
      </c>
      <c r="B307" s="26" t="s">
        <v>78</v>
      </c>
      <c r="C307" s="26" t="s">
        <v>262</v>
      </c>
      <c r="D307" s="26" t="s">
        <v>161</v>
      </c>
      <c r="E307" s="26" t="s">
        <v>149</v>
      </c>
      <c r="F307" s="26" t="s">
        <v>79</v>
      </c>
      <c r="G307" s="26" t="s">
        <v>184</v>
      </c>
      <c r="H307" s="26" t="s">
        <v>185</v>
      </c>
      <c r="I307">
        <v>56694</v>
      </c>
      <c r="J307" s="27">
        <v>2691329.56</v>
      </c>
      <c r="K307" s="28">
        <v>0.84553191604601496</v>
      </c>
      <c r="L307" s="27">
        <v>3183001.74</v>
      </c>
      <c r="M307" s="29">
        <v>1</v>
      </c>
      <c r="N307" s="27">
        <v>0.44</v>
      </c>
      <c r="O307">
        <v>56694</v>
      </c>
      <c r="P307" s="27">
        <v>19879.3</v>
      </c>
      <c r="Q307" s="27">
        <v>184.47</v>
      </c>
      <c r="R307" s="30">
        <v>44732.853595219902</v>
      </c>
      <c r="S307" s="27">
        <f t="shared" si="4"/>
        <v>20063.77</v>
      </c>
    </row>
    <row r="308" spans="1:19" x14ac:dyDescent="0.25">
      <c r="A308" s="26" t="s">
        <v>77</v>
      </c>
      <c r="B308" s="26" t="s">
        <v>78</v>
      </c>
      <c r="C308" s="26" t="s">
        <v>263</v>
      </c>
      <c r="D308" s="26" t="s">
        <v>158</v>
      </c>
      <c r="E308" s="26" t="s">
        <v>149</v>
      </c>
      <c r="F308" s="26" t="s">
        <v>79</v>
      </c>
      <c r="G308" s="26" t="s">
        <v>184</v>
      </c>
      <c r="H308" s="26" t="s">
        <v>185</v>
      </c>
      <c r="I308">
        <v>145629</v>
      </c>
      <c r="J308" s="27">
        <v>2691329.56</v>
      </c>
      <c r="K308" s="28">
        <v>0.84553191604601496</v>
      </c>
      <c r="L308" s="27">
        <v>3183001.74</v>
      </c>
      <c r="M308" s="29">
        <v>1</v>
      </c>
      <c r="N308" s="27">
        <v>0.44</v>
      </c>
      <c r="O308">
        <v>145629</v>
      </c>
      <c r="P308" s="27">
        <v>51063.66</v>
      </c>
      <c r="Q308" s="27">
        <v>631.85</v>
      </c>
      <c r="R308" s="30">
        <v>44732.853595219902</v>
      </c>
      <c r="S308" s="27">
        <f t="shared" si="4"/>
        <v>51695.51</v>
      </c>
    </row>
    <row r="309" spans="1:19" x14ac:dyDescent="0.25">
      <c r="A309" s="26" t="s">
        <v>77</v>
      </c>
      <c r="B309" s="26" t="s">
        <v>78</v>
      </c>
      <c r="C309" s="26" t="s">
        <v>264</v>
      </c>
      <c r="D309" s="26" t="s">
        <v>164</v>
      </c>
      <c r="E309" s="26" t="s">
        <v>152</v>
      </c>
      <c r="F309" s="26" t="s">
        <v>79</v>
      </c>
      <c r="G309" s="26" t="s">
        <v>184</v>
      </c>
      <c r="H309" s="26" t="s">
        <v>185</v>
      </c>
      <c r="I309">
        <v>11605</v>
      </c>
      <c r="J309" s="27">
        <v>2691329.56</v>
      </c>
      <c r="K309" s="28">
        <v>0.84553191604601496</v>
      </c>
      <c r="L309" s="27">
        <v>3183001.74</v>
      </c>
      <c r="M309" s="29">
        <v>1</v>
      </c>
      <c r="N309" s="27">
        <v>3</v>
      </c>
      <c r="O309">
        <v>11605</v>
      </c>
      <c r="P309" s="27">
        <v>27670.959999999999</v>
      </c>
      <c r="Q309" s="27">
        <v>11.92</v>
      </c>
      <c r="R309" s="30">
        <v>44732.853595219902</v>
      </c>
      <c r="S309" s="27">
        <f t="shared" si="4"/>
        <v>27682.879999999997</v>
      </c>
    </row>
    <row r="310" spans="1:19" x14ac:dyDescent="0.25">
      <c r="A310" s="26" t="s">
        <v>77</v>
      </c>
      <c r="B310" s="26" t="s">
        <v>78</v>
      </c>
      <c r="C310" s="26" t="s">
        <v>265</v>
      </c>
      <c r="D310" s="26" t="s">
        <v>161</v>
      </c>
      <c r="E310" s="26" t="s">
        <v>152</v>
      </c>
      <c r="F310" s="26" t="s">
        <v>79</v>
      </c>
      <c r="G310" s="26" t="s">
        <v>184</v>
      </c>
      <c r="H310" s="26" t="s">
        <v>185</v>
      </c>
      <c r="I310">
        <v>7797</v>
      </c>
      <c r="J310" s="27">
        <v>2691329.56</v>
      </c>
      <c r="K310" s="28">
        <v>0.84553191604601496</v>
      </c>
      <c r="L310" s="27">
        <v>3183001.74</v>
      </c>
      <c r="M310" s="29">
        <v>1</v>
      </c>
      <c r="N310" s="27">
        <v>3</v>
      </c>
      <c r="O310">
        <v>7797</v>
      </c>
      <c r="P310" s="27">
        <v>18591.169999999998</v>
      </c>
      <c r="Q310" s="27">
        <v>116.84</v>
      </c>
      <c r="R310" s="30">
        <v>44732.853595219902</v>
      </c>
      <c r="S310" s="27">
        <f t="shared" si="4"/>
        <v>18708.009999999998</v>
      </c>
    </row>
    <row r="311" spans="1:19" x14ac:dyDescent="0.25">
      <c r="A311" s="26" t="s">
        <v>77</v>
      </c>
      <c r="B311" s="26" t="s">
        <v>78</v>
      </c>
      <c r="C311" s="26" t="s">
        <v>266</v>
      </c>
      <c r="D311" s="26" t="s">
        <v>154</v>
      </c>
      <c r="E311" s="26" t="s">
        <v>152</v>
      </c>
      <c r="F311" s="26" t="s">
        <v>79</v>
      </c>
      <c r="G311" s="26" t="s">
        <v>184</v>
      </c>
      <c r="H311" s="26" t="s">
        <v>185</v>
      </c>
      <c r="I311">
        <v>0</v>
      </c>
      <c r="J311" s="27">
        <v>2691329.56</v>
      </c>
      <c r="K311" s="28">
        <v>0.84553191604601496</v>
      </c>
      <c r="L311" s="27">
        <v>3183001.74</v>
      </c>
      <c r="M311" s="29">
        <v>1</v>
      </c>
      <c r="N311" s="27">
        <v>3</v>
      </c>
      <c r="O311">
        <v>0</v>
      </c>
      <c r="P311" s="27">
        <v>0</v>
      </c>
      <c r="Q311" s="27">
        <v>-28.61</v>
      </c>
      <c r="R311" s="30">
        <v>44732.853595219902</v>
      </c>
      <c r="S311" s="27">
        <f t="shared" si="4"/>
        <v>-28.61</v>
      </c>
    </row>
    <row r="312" spans="1:19" x14ac:dyDescent="0.25">
      <c r="A312" s="26" t="s">
        <v>77</v>
      </c>
      <c r="B312" s="26" t="s">
        <v>78</v>
      </c>
      <c r="C312" s="26" t="s">
        <v>267</v>
      </c>
      <c r="D312" s="26" t="s">
        <v>158</v>
      </c>
      <c r="E312" s="26" t="s">
        <v>150</v>
      </c>
      <c r="F312" s="26" t="s">
        <v>79</v>
      </c>
      <c r="G312" s="26" t="s">
        <v>184</v>
      </c>
      <c r="H312" s="26" t="s">
        <v>185</v>
      </c>
      <c r="I312">
        <v>6611</v>
      </c>
      <c r="J312" s="27">
        <v>2691329.56</v>
      </c>
      <c r="K312" s="28">
        <v>0.84553191604601496</v>
      </c>
      <c r="L312" s="27">
        <v>3183001.74</v>
      </c>
      <c r="M312" s="29">
        <v>1</v>
      </c>
      <c r="N312" s="27">
        <v>1.52</v>
      </c>
      <c r="O312">
        <v>6611</v>
      </c>
      <c r="P312" s="27">
        <v>7986.72</v>
      </c>
      <c r="Q312" s="27">
        <v>15.71</v>
      </c>
      <c r="R312" s="30">
        <v>44732.853595219902</v>
      </c>
      <c r="S312" s="27">
        <f t="shared" si="4"/>
        <v>8002.43</v>
      </c>
    </row>
    <row r="313" spans="1:19" x14ac:dyDescent="0.25">
      <c r="A313" s="26" t="s">
        <v>77</v>
      </c>
      <c r="B313" s="26" t="s">
        <v>78</v>
      </c>
      <c r="C313" s="26" t="s">
        <v>268</v>
      </c>
      <c r="D313" s="26" t="s">
        <v>164</v>
      </c>
      <c r="E313" s="26" t="s">
        <v>150</v>
      </c>
      <c r="F313" s="26" t="s">
        <v>79</v>
      </c>
      <c r="G313" s="26" t="s">
        <v>184</v>
      </c>
      <c r="H313" s="26" t="s">
        <v>185</v>
      </c>
      <c r="I313">
        <v>9552</v>
      </c>
      <c r="J313" s="27">
        <v>2691329.56</v>
      </c>
      <c r="K313" s="28">
        <v>0.84553191604601496</v>
      </c>
      <c r="L313" s="27">
        <v>3183001.74</v>
      </c>
      <c r="M313" s="29">
        <v>1</v>
      </c>
      <c r="N313" s="27">
        <v>1.52</v>
      </c>
      <c r="O313">
        <v>9552</v>
      </c>
      <c r="P313" s="27">
        <v>11539.73</v>
      </c>
      <c r="Q313" s="27">
        <v>47.12</v>
      </c>
      <c r="R313" s="30">
        <v>44732.853595219902</v>
      </c>
      <c r="S313" s="27">
        <f t="shared" si="4"/>
        <v>11586.85</v>
      </c>
    </row>
    <row r="314" spans="1:19" x14ac:dyDescent="0.25">
      <c r="A314" s="26" t="s">
        <v>77</v>
      </c>
      <c r="B314" s="26" t="s">
        <v>78</v>
      </c>
      <c r="C314" s="26" t="s">
        <v>269</v>
      </c>
      <c r="D314" s="26" t="s">
        <v>166</v>
      </c>
      <c r="E314" s="26" t="s">
        <v>150</v>
      </c>
      <c r="F314" s="26" t="s">
        <v>79</v>
      </c>
      <c r="G314" s="26" t="s">
        <v>184</v>
      </c>
      <c r="H314" s="26" t="s">
        <v>185</v>
      </c>
      <c r="I314">
        <v>6399</v>
      </c>
      <c r="J314" s="27">
        <v>2691329.56</v>
      </c>
      <c r="K314" s="28">
        <v>0.84553191604601496</v>
      </c>
      <c r="L314" s="27">
        <v>3183001.74</v>
      </c>
      <c r="M314" s="29">
        <v>1</v>
      </c>
      <c r="N314" s="27">
        <v>1.52</v>
      </c>
      <c r="O314">
        <v>6399</v>
      </c>
      <c r="P314" s="27">
        <v>7730.61</v>
      </c>
      <c r="Q314" s="27">
        <v>14.49</v>
      </c>
      <c r="R314" s="30">
        <v>44732.853595219902</v>
      </c>
      <c r="S314" s="27">
        <f t="shared" si="4"/>
        <v>7745.0999999999995</v>
      </c>
    </row>
    <row r="315" spans="1:19" x14ac:dyDescent="0.25">
      <c r="A315" s="26" t="s">
        <v>80</v>
      </c>
      <c r="B315" s="26" t="s">
        <v>34</v>
      </c>
      <c r="C315" s="26" t="s">
        <v>207</v>
      </c>
      <c r="D315" s="26" t="s">
        <v>160</v>
      </c>
      <c r="E315" s="26" t="s">
        <v>149</v>
      </c>
      <c r="F315" s="26" t="s">
        <v>16</v>
      </c>
      <c r="G315" s="26" t="s">
        <v>184</v>
      </c>
      <c r="H315" s="26" t="s">
        <v>185</v>
      </c>
      <c r="I315">
        <v>51548</v>
      </c>
      <c r="J315" s="27">
        <v>112267.38</v>
      </c>
      <c r="K315" s="28">
        <v>0.77580544470990898</v>
      </c>
      <c r="L315" s="27">
        <v>144710.74</v>
      </c>
      <c r="M315" s="29">
        <v>4.0067975328337497E-3</v>
      </c>
      <c r="N315" s="27">
        <v>26.16</v>
      </c>
      <c r="O315">
        <v>206</v>
      </c>
      <c r="P315" s="27">
        <v>3940.39</v>
      </c>
      <c r="Q315" s="27">
        <v>19.13</v>
      </c>
      <c r="R315" s="30">
        <v>44732.853595219902</v>
      </c>
      <c r="S315" s="27">
        <f t="shared" si="4"/>
        <v>3959.52</v>
      </c>
    </row>
    <row r="316" spans="1:19" x14ac:dyDescent="0.25">
      <c r="A316" s="26" t="s">
        <v>80</v>
      </c>
      <c r="B316" s="26" t="s">
        <v>34</v>
      </c>
      <c r="C316" s="26" t="s">
        <v>208</v>
      </c>
      <c r="D316" s="26" t="s">
        <v>164</v>
      </c>
      <c r="E316" s="26" t="s">
        <v>149</v>
      </c>
      <c r="F316" s="26" t="s">
        <v>16</v>
      </c>
      <c r="G316" s="26" t="s">
        <v>189</v>
      </c>
      <c r="H316" s="26" t="s">
        <v>185</v>
      </c>
      <c r="I316">
        <v>49257</v>
      </c>
      <c r="J316" s="27">
        <v>112267.38</v>
      </c>
      <c r="K316" s="28">
        <v>0.77580544470990898</v>
      </c>
      <c r="L316" s="27">
        <v>144710.74</v>
      </c>
      <c r="M316" s="29"/>
      <c r="N316" s="27">
        <v>24.2</v>
      </c>
      <c r="P316" s="27">
        <v>0</v>
      </c>
      <c r="Q316" s="27">
        <v>0</v>
      </c>
      <c r="R316" s="30">
        <v>44732.853595219902</v>
      </c>
      <c r="S316" s="27">
        <f t="shared" si="4"/>
        <v>0</v>
      </c>
    </row>
    <row r="317" spans="1:19" x14ac:dyDescent="0.25">
      <c r="A317" s="26" t="s">
        <v>80</v>
      </c>
      <c r="B317" s="26" t="s">
        <v>34</v>
      </c>
      <c r="C317" s="26" t="s">
        <v>209</v>
      </c>
      <c r="D317" s="26" t="s">
        <v>151</v>
      </c>
      <c r="E317" s="26" t="s">
        <v>149</v>
      </c>
      <c r="F317" s="26" t="s">
        <v>210</v>
      </c>
      <c r="G317" s="26" t="s">
        <v>184</v>
      </c>
      <c r="H317" s="26" t="s">
        <v>185</v>
      </c>
      <c r="I317">
        <v>13801</v>
      </c>
      <c r="J317" s="27">
        <v>112267.38</v>
      </c>
      <c r="K317" s="28">
        <v>0.77580544470990898</v>
      </c>
      <c r="L317" s="27">
        <v>144710.74</v>
      </c>
      <c r="M317" s="29">
        <v>4.0067975328337497E-3</v>
      </c>
      <c r="N317" s="27">
        <v>26.16</v>
      </c>
      <c r="O317">
        <v>55</v>
      </c>
      <c r="P317" s="27">
        <v>1052.05</v>
      </c>
      <c r="Q317" s="27">
        <v>19.13</v>
      </c>
      <c r="R317" s="30">
        <v>44732.853595219902</v>
      </c>
      <c r="S317" s="27">
        <f t="shared" si="4"/>
        <v>1071.18</v>
      </c>
    </row>
    <row r="318" spans="1:19" x14ac:dyDescent="0.25">
      <c r="A318" s="26" t="s">
        <v>80</v>
      </c>
      <c r="B318" s="26" t="s">
        <v>34</v>
      </c>
      <c r="C318" s="26" t="s">
        <v>211</v>
      </c>
      <c r="D318" s="26" t="s">
        <v>151</v>
      </c>
      <c r="E318" s="26" t="s">
        <v>152</v>
      </c>
      <c r="F318" s="26" t="s">
        <v>210</v>
      </c>
      <c r="G318" s="26" t="s">
        <v>184</v>
      </c>
      <c r="H318" s="26" t="s">
        <v>185</v>
      </c>
      <c r="I318">
        <v>2506</v>
      </c>
      <c r="J318" s="27">
        <v>112267.38</v>
      </c>
      <c r="K318" s="28">
        <v>0.77580544470990898</v>
      </c>
      <c r="L318" s="27">
        <v>144710.74</v>
      </c>
      <c r="M318" s="29">
        <v>4.0067975328337497E-3</v>
      </c>
      <c r="N318" s="27">
        <v>107.29</v>
      </c>
      <c r="O318">
        <v>10</v>
      </c>
      <c r="P318" s="27">
        <v>782.42</v>
      </c>
      <c r="Q318" s="27">
        <v>0</v>
      </c>
      <c r="R318" s="30">
        <v>44732.853595219902</v>
      </c>
      <c r="S318" s="27">
        <f t="shared" si="4"/>
        <v>782.42</v>
      </c>
    </row>
    <row r="319" spans="1:19" x14ac:dyDescent="0.25">
      <c r="A319" s="26" t="s">
        <v>80</v>
      </c>
      <c r="B319" s="26" t="s">
        <v>34</v>
      </c>
      <c r="C319" s="26" t="s">
        <v>212</v>
      </c>
      <c r="D319" s="26" t="s">
        <v>164</v>
      </c>
      <c r="E319" s="26" t="s">
        <v>152</v>
      </c>
      <c r="F319" s="26" t="s">
        <v>210</v>
      </c>
      <c r="G319" s="26" t="s">
        <v>189</v>
      </c>
      <c r="H319" s="26" t="s">
        <v>185</v>
      </c>
      <c r="I319">
        <v>3584</v>
      </c>
      <c r="J319" s="27">
        <v>112267.38</v>
      </c>
      <c r="K319" s="28">
        <v>0.77580544470990898</v>
      </c>
      <c r="L319" s="27">
        <v>144710.74</v>
      </c>
      <c r="M319" s="29"/>
      <c r="N319" s="27">
        <v>67.69</v>
      </c>
      <c r="P319" s="27">
        <v>0</v>
      </c>
      <c r="Q319" s="27">
        <v>0</v>
      </c>
      <c r="R319" s="30">
        <v>44732.853595219902</v>
      </c>
      <c r="S319" s="27">
        <f t="shared" si="4"/>
        <v>0</v>
      </c>
    </row>
    <row r="320" spans="1:19" x14ac:dyDescent="0.25">
      <c r="A320" s="26" t="s">
        <v>80</v>
      </c>
      <c r="B320" s="26" t="s">
        <v>34</v>
      </c>
      <c r="C320" s="26" t="s">
        <v>213</v>
      </c>
      <c r="D320" s="26" t="s">
        <v>151</v>
      </c>
      <c r="E320" s="26" t="s">
        <v>150</v>
      </c>
      <c r="F320" s="26" t="s">
        <v>16</v>
      </c>
      <c r="G320" s="26" t="s">
        <v>184</v>
      </c>
      <c r="H320" s="26" t="s">
        <v>185</v>
      </c>
      <c r="I320">
        <v>1474</v>
      </c>
      <c r="J320" s="27">
        <v>112267.38</v>
      </c>
      <c r="K320" s="28">
        <v>0.77580544470990898</v>
      </c>
      <c r="L320" s="27">
        <v>144710.74</v>
      </c>
      <c r="M320" s="29">
        <v>4.0067975328337497E-3</v>
      </c>
      <c r="N320" s="27">
        <v>58.75</v>
      </c>
      <c r="O320">
        <v>5</v>
      </c>
      <c r="P320" s="27">
        <v>214.22</v>
      </c>
      <c r="Q320" s="27">
        <v>0</v>
      </c>
      <c r="R320" s="30">
        <v>44732.853595219902</v>
      </c>
      <c r="S320" s="27">
        <f t="shared" si="4"/>
        <v>214.22</v>
      </c>
    </row>
    <row r="321" spans="1:19" x14ac:dyDescent="0.25">
      <c r="A321" s="26" t="s">
        <v>80</v>
      </c>
      <c r="B321" s="26" t="s">
        <v>34</v>
      </c>
      <c r="C321" s="26" t="s">
        <v>214</v>
      </c>
      <c r="D321" s="26" t="s">
        <v>164</v>
      </c>
      <c r="E321" s="26" t="s">
        <v>150</v>
      </c>
      <c r="F321" s="26" t="s">
        <v>16</v>
      </c>
      <c r="G321" s="26" t="s">
        <v>189</v>
      </c>
      <c r="H321" s="26" t="s">
        <v>185</v>
      </c>
      <c r="I321">
        <v>2077</v>
      </c>
      <c r="J321" s="27">
        <v>112267.38</v>
      </c>
      <c r="K321" s="28">
        <v>0.77580544470990898</v>
      </c>
      <c r="L321" s="27">
        <v>144710.74</v>
      </c>
      <c r="M321" s="29"/>
      <c r="N321" s="27">
        <v>58.69</v>
      </c>
      <c r="P321" s="27">
        <v>0</v>
      </c>
      <c r="Q321" s="27">
        <v>0</v>
      </c>
      <c r="R321" s="30">
        <v>44732.853595219902</v>
      </c>
      <c r="S321" s="27">
        <f t="shared" si="4"/>
        <v>0</v>
      </c>
    </row>
    <row r="322" spans="1:19" x14ac:dyDescent="0.25">
      <c r="A322" s="26" t="s">
        <v>81</v>
      </c>
      <c r="B322" s="26" t="s">
        <v>39</v>
      </c>
      <c r="C322" s="26" t="s">
        <v>207</v>
      </c>
      <c r="D322" s="26" t="s">
        <v>160</v>
      </c>
      <c r="E322" s="26" t="s">
        <v>149</v>
      </c>
      <c r="F322" s="26" t="s">
        <v>16</v>
      </c>
      <c r="G322" s="26" t="s">
        <v>184</v>
      </c>
      <c r="H322" s="26" t="s">
        <v>185</v>
      </c>
      <c r="I322">
        <v>51548</v>
      </c>
      <c r="J322" s="27">
        <v>2018065.22</v>
      </c>
      <c r="K322" s="28">
        <v>0.75824711556977098</v>
      </c>
      <c r="L322" s="27">
        <v>2661487.5</v>
      </c>
      <c r="M322" s="29">
        <v>7.3692122289388207E-2</v>
      </c>
      <c r="N322" s="27">
        <v>26.16</v>
      </c>
      <c r="O322">
        <v>3798</v>
      </c>
      <c r="P322" s="27">
        <v>71004.33</v>
      </c>
      <c r="Q322" s="27">
        <v>934.76</v>
      </c>
      <c r="R322" s="30">
        <v>44732.853595219902</v>
      </c>
      <c r="S322" s="27">
        <f t="shared" ref="S322:S385" si="5">SUM(P322+Q322)</f>
        <v>71939.09</v>
      </c>
    </row>
    <row r="323" spans="1:19" x14ac:dyDescent="0.25">
      <c r="A323" s="26" t="s">
        <v>81</v>
      </c>
      <c r="B323" s="26" t="s">
        <v>39</v>
      </c>
      <c r="C323" s="26" t="s">
        <v>208</v>
      </c>
      <c r="D323" s="26" t="s">
        <v>164</v>
      </c>
      <c r="E323" s="26" t="s">
        <v>149</v>
      </c>
      <c r="F323" s="26" t="s">
        <v>16</v>
      </c>
      <c r="G323" s="26" t="s">
        <v>184</v>
      </c>
      <c r="H323" s="26" t="s">
        <v>185</v>
      </c>
      <c r="I323">
        <v>49257</v>
      </c>
      <c r="J323" s="27">
        <v>2018065.22</v>
      </c>
      <c r="K323" s="28">
        <v>0.75824711556977098</v>
      </c>
      <c r="L323" s="27">
        <v>2661487.5</v>
      </c>
      <c r="M323" s="29">
        <v>7.9102187459545906E-2</v>
      </c>
      <c r="N323" s="27">
        <v>24.2</v>
      </c>
      <c r="O323">
        <v>3896</v>
      </c>
      <c r="P323" s="27">
        <v>67379.289999999994</v>
      </c>
      <c r="Q323" s="27">
        <v>812.86</v>
      </c>
      <c r="R323" s="30">
        <v>44732.853595219902</v>
      </c>
      <c r="S323" s="27">
        <f t="shared" si="5"/>
        <v>68192.149999999994</v>
      </c>
    </row>
    <row r="324" spans="1:19" x14ac:dyDescent="0.25">
      <c r="A324" s="26" t="s">
        <v>81</v>
      </c>
      <c r="B324" s="26" t="s">
        <v>39</v>
      </c>
      <c r="C324" s="26" t="s">
        <v>209</v>
      </c>
      <c r="D324" s="26" t="s">
        <v>151</v>
      </c>
      <c r="E324" s="26" t="s">
        <v>149</v>
      </c>
      <c r="F324" s="26" t="s">
        <v>210</v>
      </c>
      <c r="G324" s="26" t="s">
        <v>184</v>
      </c>
      <c r="H324" s="26" t="s">
        <v>185</v>
      </c>
      <c r="I324">
        <v>13801</v>
      </c>
      <c r="J324" s="27">
        <v>2018065.22</v>
      </c>
      <c r="K324" s="28">
        <v>0.75824711556977098</v>
      </c>
      <c r="L324" s="27">
        <v>2661487.5</v>
      </c>
      <c r="M324" s="29">
        <v>7.3692122289388207E-2</v>
      </c>
      <c r="N324" s="27">
        <v>26.16</v>
      </c>
      <c r="O324">
        <v>1017</v>
      </c>
      <c r="P324" s="27">
        <v>19013.009999999998</v>
      </c>
      <c r="Q324" s="27">
        <v>205.64</v>
      </c>
      <c r="R324" s="30">
        <v>44732.853595219902</v>
      </c>
      <c r="S324" s="27">
        <f t="shared" si="5"/>
        <v>19218.649999999998</v>
      </c>
    </row>
    <row r="325" spans="1:19" x14ac:dyDescent="0.25">
      <c r="A325" s="26" t="s">
        <v>81</v>
      </c>
      <c r="B325" s="26" t="s">
        <v>39</v>
      </c>
      <c r="C325" s="26" t="s">
        <v>211</v>
      </c>
      <c r="D325" s="26" t="s">
        <v>151</v>
      </c>
      <c r="E325" s="26" t="s">
        <v>152</v>
      </c>
      <c r="F325" s="26" t="s">
        <v>210</v>
      </c>
      <c r="G325" s="26" t="s">
        <v>184</v>
      </c>
      <c r="H325" s="26" t="s">
        <v>185</v>
      </c>
      <c r="I325">
        <v>2506</v>
      </c>
      <c r="J325" s="27">
        <v>2018065.22</v>
      </c>
      <c r="K325" s="28">
        <v>0.75824711556977098</v>
      </c>
      <c r="L325" s="27">
        <v>2661487.5</v>
      </c>
      <c r="M325" s="29">
        <v>7.3692122289388207E-2</v>
      </c>
      <c r="N325" s="27">
        <v>107.29</v>
      </c>
      <c r="O325">
        <v>184</v>
      </c>
      <c r="P325" s="27">
        <v>14070.7</v>
      </c>
      <c r="Q325" s="27">
        <v>0</v>
      </c>
      <c r="R325" s="30">
        <v>44732.853595219902</v>
      </c>
      <c r="S325" s="27">
        <f t="shared" si="5"/>
        <v>14070.7</v>
      </c>
    </row>
    <row r="326" spans="1:19" x14ac:dyDescent="0.25">
      <c r="A326" s="26" t="s">
        <v>81</v>
      </c>
      <c r="B326" s="26" t="s">
        <v>39</v>
      </c>
      <c r="C326" s="26" t="s">
        <v>212</v>
      </c>
      <c r="D326" s="26" t="s">
        <v>164</v>
      </c>
      <c r="E326" s="26" t="s">
        <v>152</v>
      </c>
      <c r="F326" s="26" t="s">
        <v>210</v>
      </c>
      <c r="G326" s="26" t="s">
        <v>184</v>
      </c>
      <c r="H326" s="26" t="s">
        <v>185</v>
      </c>
      <c r="I326">
        <v>3584</v>
      </c>
      <c r="J326" s="27">
        <v>2018065.22</v>
      </c>
      <c r="K326" s="28">
        <v>0.75824711556977098</v>
      </c>
      <c r="L326" s="27">
        <v>2661487.5</v>
      </c>
      <c r="M326" s="29">
        <v>7.9102187459545906E-2</v>
      </c>
      <c r="N326" s="27">
        <v>67.69</v>
      </c>
      <c r="O326">
        <v>283</v>
      </c>
      <c r="P326" s="27">
        <v>13653.68</v>
      </c>
      <c r="Q326" s="27">
        <v>-48.25</v>
      </c>
      <c r="R326" s="30">
        <v>44732.853595219902</v>
      </c>
      <c r="S326" s="27">
        <f t="shared" si="5"/>
        <v>13605.43</v>
      </c>
    </row>
    <row r="327" spans="1:19" x14ac:dyDescent="0.25">
      <c r="A327" s="26" t="s">
        <v>81</v>
      </c>
      <c r="B327" s="26" t="s">
        <v>39</v>
      </c>
      <c r="C327" s="26" t="s">
        <v>213</v>
      </c>
      <c r="D327" s="26" t="s">
        <v>151</v>
      </c>
      <c r="E327" s="26" t="s">
        <v>150</v>
      </c>
      <c r="F327" s="26" t="s">
        <v>16</v>
      </c>
      <c r="G327" s="26" t="s">
        <v>184</v>
      </c>
      <c r="H327" s="26" t="s">
        <v>185</v>
      </c>
      <c r="I327">
        <v>1474</v>
      </c>
      <c r="J327" s="27">
        <v>2018065.22</v>
      </c>
      <c r="K327" s="28">
        <v>0.75824711556977098</v>
      </c>
      <c r="L327" s="27">
        <v>2661487.5</v>
      </c>
      <c r="M327" s="29">
        <v>7.3692122289388207E-2</v>
      </c>
      <c r="N327" s="27">
        <v>58.75</v>
      </c>
      <c r="O327">
        <v>108</v>
      </c>
      <c r="P327" s="27">
        <v>4522.41</v>
      </c>
      <c r="Q327" s="27">
        <v>0</v>
      </c>
      <c r="R327" s="30">
        <v>44732.853595219902</v>
      </c>
      <c r="S327" s="27">
        <f t="shared" si="5"/>
        <v>4522.41</v>
      </c>
    </row>
    <row r="328" spans="1:19" x14ac:dyDescent="0.25">
      <c r="A328" s="26" t="s">
        <v>81</v>
      </c>
      <c r="B328" s="26" t="s">
        <v>39</v>
      </c>
      <c r="C328" s="26" t="s">
        <v>214</v>
      </c>
      <c r="D328" s="26" t="s">
        <v>164</v>
      </c>
      <c r="E328" s="26" t="s">
        <v>150</v>
      </c>
      <c r="F328" s="26" t="s">
        <v>16</v>
      </c>
      <c r="G328" s="26" t="s">
        <v>184</v>
      </c>
      <c r="H328" s="26" t="s">
        <v>185</v>
      </c>
      <c r="I328">
        <v>2077</v>
      </c>
      <c r="J328" s="27">
        <v>2018065.22</v>
      </c>
      <c r="K328" s="28">
        <v>0.75824711556977098</v>
      </c>
      <c r="L328" s="27">
        <v>2661487.5</v>
      </c>
      <c r="M328" s="29">
        <v>7.3988579547376504E-2</v>
      </c>
      <c r="N328" s="27">
        <v>58.69</v>
      </c>
      <c r="O328">
        <v>153</v>
      </c>
      <c r="P328" s="27">
        <v>6400.21</v>
      </c>
      <c r="Q328" s="27">
        <v>0</v>
      </c>
      <c r="R328" s="30">
        <v>44732.853595219902</v>
      </c>
      <c r="S328" s="27">
        <f t="shared" si="5"/>
        <v>6400.21</v>
      </c>
    </row>
    <row r="329" spans="1:19" x14ac:dyDescent="0.25">
      <c r="A329" s="26" t="s">
        <v>82</v>
      </c>
      <c r="B329" s="26" t="s">
        <v>34</v>
      </c>
      <c r="C329" s="26" t="s">
        <v>207</v>
      </c>
      <c r="D329" s="26" t="s">
        <v>160</v>
      </c>
      <c r="E329" s="26" t="s">
        <v>149</v>
      </c>
      <c r="F329" s="26" t="s">
        <v>16</v>
      </c>
      <c r="G329" s="26" t="s">
        <v>184</v>
      </c>
      <c r="H329" s="26" t="s">
        <v>185</v>
      </c>
      <c r="I329">
        <v>51548</v>
      </c>
      <c r="J329" s="27">
        <v>2247096.29</v>
      </c>
      <c r="K329" s="28">
        <v>0.92129179746782297</v>
      </c>
      <c r="L329" s="27">
        <v>2439071.2000000002</v>
      </c>
      <c r="M329" s="29">
        <v>6.7533788207881806E-2</v>
      </c>
      <c r="N329" s="27">
        <v>26.16</v>
      </c>
      <c r="O329">
        <v>3481</v>
      </c>
      <c r="P329" s="27">
        <v>79071.56</v>
      </c>
      <c r="Q329" s="27">
        <v>1044.8800000000001</v>
      </c>
      <c r="R329" s="30">
        <v>44732.853595219902</v>
      </c>
      <c r="S329" s="27">
        <f t="shared" si="5"/>
        <v>80116.44</v>
      </c>
    </row>
    <row r="330" spans="1:19" x14ac:dyDescent="0.25">
      <c r="A330" s="26" t="s">
        <v>82</v>
      </c>
      <c r="B330" s="26" t="s">
        <v>34</v>
      </c>
      <c r="C330" s="26" t="s">
        <v>208</v>
      </c>
      <c r="D330" s="26" t="s">
        <v>164</v>
      </c>
      <c r="E330" s="26" t="s">
        <v>149</v>
      </c>
      <c r="F330" s="26" t="s">
        <v>16</v>
      </c>
      <c r="G330" s="26" t="s">
        <v>184</v>
      </c>
      <c r="H330" s="26" t="s">
        <v>185</v>
      </c>
      <c r="I330">
        <v>49257</v>
      </c>
      <c r="J330" s="27">
        <v>2247096.29</v>
      </c>
      <c r="K330" s="28">
        <v>0.92129179746782297</v>
      </c>
      <c r="L330" s="27">
        <v>2439071.2000000002</v>
      </c>
      <c r="M330" s="29">
        <v>7.2491742790292801E-2</v>
      </c>
      <c r="N330" s="27">
        <v>24.2</v>
      </c>
      <c r="O330">
        <v>3570</v>
      </c>
      <c r="P330" s="27">
        <v>75017.42</v>
      </c>
      <c r="Q330" s="27">
        <v>924.57</v>
      </c>
      <c r="R330" s="30">
        <v>44732.853595219902</v>
      </c>
      <c r="S330" s="27">
        <f t="shared" si="5"/>
        <v>75941.990000000005</v>
      </c>
    </row>
    <row r="331" spans="1:19" x14ac:dyDescent="0.25">
      <c r="A331" s="26" t="s">
        <v>82</v>
      </c>
      <c r="B331" s="26" t="s">
        <v>34</v>
      </c>
      <c r="C331" s="26" t="s">
        <v>209</v>
      </c>
      <c r="D331" s="26" t="s">
        <v>151</v>
      </c>
      <c r="E331" s="26" t="s">
        <v>149</v>
      </c>
      <c r="F331" s="26" t="s">
        <v>210</v>
      </c>
      <c r="G331" s="26" t="s">
        <v>184</v>
      </c>
      <c r="H331" s="26" t="s">
        <v>185</v>
      </c>
      <c r="I331">
        <v>13801</v>
      </c>
      <c r="J331" s="27">
        <v>2247096.29</v>
      </c>
      <c r="K331" s="28">
        <v>0.92129179746782297</v>
      </c>
      <c r="L331" s="27">
        <v>2439071.2000000002</v>
      </c>
      <c r="M331" s="29">
        <v>6.7533788207881806E-2</v>
      </c>
      <c r="N331" s="27">
        <v>26.16</v>
      </c>
      <c r="O331">
        <v>932</v>
      </c>
      <c r="P331" s="27">
        <v>21170.55</v>
      </c>
      <c r="Q331" s="27">
        <v>204.44</v>
      </c>
      <c r="R331" s="30">
        <v>44732.853595219902</v>
      </c>
      <c r="S331" s="27">
        <f t="shared" si="5"/>
        <v>21374.989999999998</v>
      </c>
    </row>
    <row r="332" spans="1:19" x14ac:dyDescent="0.25">
      <c r="A332" s="26" t="s">
        <v>82</v>
      </c>
      <c r="B332" s="26" t="s">
        <v>34</v>
      </c>
      <c r="C332" s="26" t="s">
        <v>211</v>
      </c>
      <c r="D332" s="26" t="s">
        <v>151</v>
      </c>
      <c r="E332" s="26" t="s">
        <v>152</v>
      </c>
      <c r="F332" s="26" t="s">
        <v>210</v>
      </c>
      <c r="G332" s="26" t="s">
        <v>184</v>
      </c>
      <c r="H332" s="26" t="s">
        <v>185</v>
      </c>
      <c r="I332">
        <v>2506</v>
      </c>
      <c r="J332" s="27">
        <v>2247096.29</v>
      </c>
      <c r="K332" s="28">
        <v>0.92129179746782297</v>
      </c>
      <c r="L332" s="27">
        <v>2439071.2000000002</v>
      </c>
      <c r="M332" s="29">
        <v>6.7533788207881806E-2</v>
      </c>
      <c r="N332" s="27">
        <v>107.29</v>
      </c>
      <c r="O332">
        <v>169</v>
      </c>
      <c r="P332" s="27">
        <v>15702.58</v>
      </c>
      <c r="Q332" s="27">
        <v>-92.91</v>
      </c>
      <c r="R332" s="30">
        <v>44732.853595219902</v>
      </c>
      <c r="S332" s="27">
        <f t="shared" si="5"/>
        <v>15609.67</v>
      </c>
    </row>
    <row r="333" spans="1:19" x14ac:dyDescent="0.25">
      <c r="A333" s="26" t="s">
        <v>82</v>
      </c>
      <c r="B333" s="26" t="s">
        <v>34</v>
      </c>
      <c r="C333" s="26" t="s">
        <v>212</v>
      </c>
      <c r="D333" s="26" t="s">
        <v>164</v>
      </c>
      <c r="E333" s="26" t="s">
        <v>152</v>
      </c>
      <c r="F333" s="26" t="s">
        <v>210</v>
      </c>
      <c r="G333" s="26" t="s">
        <v>184</v>
      </c>
      <c r="H333" s="26" t="s">
        <v>185</v>
      </c>
      <c r="I333">
        <v>3584</v>
      </c>
      <c r="J333" s="27">
        <v>2247096.29</v>
      </c>
      <c r="K333" s="28">
        <v>0.92129179746782297</v>
      </c>
      <c r="L333" s="27">
        <v>2439071.2000000002</v>
      </c>
      <c r="M333" s="29">
        <v>7.2491742790292801E-2</v>
      </c>
      <c r="N333" s="27">
        <v>67.69</v>
      </c>
      <c r="O333">
        <v>259</v>
      </c>
      <c r="P333" s="27">
        <v>15182.71</v>
      </c>
      <c r="Q333" s="27">
        <v>0</v>
      </c>
      <c r="R333" s="30">
        <v>44732.853595219902</v>
      </c>
      <c r="S333" s="27">
        <f t="shared" si="5"/>
        <v>15182.71</v>
      </c>
    </row>
    <row r="334" spans="1:19" x14ac:dyDescent="0.25">
      <c r="A334" s="26" t="s">
        <v>82</v>
      </c>
      <c r="B334" s="26" t="s">
        <v>34</v>
      </c>
      <c r="C334" s="26" t="s">
        <v>213</v>
      </c>
      <c r="D334" s="26" t="s">
        <v>151</v>
      </c>
      <c r="E334" s="26" t="s">
        <v>150</v>
      </c>
      <c r="F334" s="26" t="s">
        <v>16</v>
      </c>
      <c r="G334" s="26" t="s">
        <v>184</v>
      </c>
      <c r="H334" s="26" t="s">
        <v>185</v>
      </c>
      <c r="I334">
        <v>1474</v>
      </c>
      <c r="J334" s="27">
        <v>2247096.29</v>
      </c>
      <c r="K334" s="28">
        <v>0.92129179746782297</v>
      </c>
      <c r="L334" s="27">
        <v>2439071.2000000002</v>
      </c>
      <c r="M334" s="29">
        <v>6.7533788207881904E-2</v>
      </c>
      <c r="N334" s="27">
        <v>58.75</v>
      </c>
      <c r="O334">
        <v>99</v>
      </c>
      <c r="P334" s="27">
        <v>5036.96</v>
      </c>
      <c r="Q334" s="27">
        <v>0</v>
      </c>
      <c r="R334" s="30">
        <v>44732.853595219902</v>
      </c>
      <c r="S334" s="27">
        <f t="shared" si="5"/>
        <v>5036.96</v>
      </c>
    </row>
    <row r="335" spans="1:19" x14ac:dyDescent="0.25">
      <c r="A335" s="26" t="s">
        <v>82</v>
      </c>
      <c r="B335" s="26" t="s">
        <v>34</v>
      </c>
      <c r="C335" s="26" t="s">
        <v>214</v>
      </c>
      <c r="D335" s="26" t="s">
        <v>164</v>
      </c>
      <c r="E335" s="26" t="s">
        <v>150</v>
      </c>
      <c r="F335" s="26" t="s">
        <v>16</v>
      </c>
      <c r="G335" s="26" t="s">
        <v>184</v>
      </c>
      <c r="H335" s="26" t="s">
        <v>185</v>
      </c>
      <c r="I335">
        <v>2077</v>
      </c>
      <c r="J335" s="27">
        <v>2247096.29</v>
      </c>
      <c r="K335" s="28">
        <v>0.92129179746782297</v>
      </c>
      <c r="L335" s="27">
        <v>2439071.2000000002</v>
      </c>
      <c r="M335" s="29">
        <v>6.7805471001804493E-2</v>
      </c>
      <c r="N335" s="27">
        <v>58.69</v>
      </c>
      <c r="O335">
        <v>140</v>
      </c>
      <c r="P335" s="27">
        <v>7115.69</v>
      </c>
      <c r="Q335" s="27">
        <v>0</v>
      </c>
      <c r="R335" s="30">
        <v>44732.853595219902</v>
      </c>
      <c r="S335" s="27">
        <f t="shared" si="5"/>
        <v>7115.69</v>
      </c>
    </row>
    <row r="336" spans="1:19" x14ac:dyDescent="0.25">
      <c r="A336" s="26" t="s">
        <v>83</v>
      </c>
      <c r="B336" s="26" t="s">
        <v>39</v>
      </c>
      <c r="C336" s="26" t="s">
        <v>207</v>
      </c>
      <c r="D336" s="26" t="s">
        <v>160</v>
      </c>
      <c r="E336" s="26" t="s">
        <v>149</v>
      </c>
      <c r="F336" s="26" t="s">
        <v>16</v>
      </c>
      <c r="G336" s="26" t="s">
        <v>184</v>
      </c>
      <c r="H336" s="26" t="s">
        <v>185</v>
      </c>
      <c r="I336">
        <v>51548</v>
      </c>
      <c r="J336" s="27">
        <v>271839.84000000003</v>
      </c>
      <c r="K336" s="28">
        <v>0.84337501605528398</v>
      </c>
      <c r="L336" s="27">
        <v>322323.8</v>
      </c>
      <c r="M336" s="29">
        <v>8.9246050888386001E-3</v>
      </c>
      <c r="N336" s="27">
        <v>26.16</v>
      </c>
      <c r="O336">
        <v>460</v>
      </c>
      <c r="P336" s="27">
        <v>9565.2800000000007</v>
      </c>
      <c r="Q336" s="27">
        <v>187.15</v>
      </c>
      <c r="R336" s="30">
        <v>44732.853595219902</v>
      </c>
      <c r="S336" s="27">
        <f t="shared" si="5"/>
        <v>9752.43</v>
      </c>
    </row>
    <row r="337" spans="1:19" x14ac:dyDescent="0.25">
      <c r="A337" s="26" t="s">
        <v>83</v>
      </c>
      <c r="B337" s="26" t="s">
        <v>39</v>
      </c>
      <c r="C337" s="26" t="s">
        <v>208</v>
      </c>
      <c r="D337" s="26" t="s">
        <v>164</v>
      </c>
      <c r="E337" s="26" t="s">
        <v>149</v>
      </c>
      <c r="F337" s="26" t="s">
        <v>16</v>
      </c>
      <c r="G337" s="26" t="s">
        <v>184</v>
      </c>
      <c r="H337" s="26" t="s">
        <v>185</v>
      </c>
      <c r="I337">
        <v>49257</v>
      </c>
      <c r="J337" s="27">
        <v>271839.84000000003</v>
      </c>
      <c r="K337" s="28">
        <v>0.84337501605528398</v>
      </c>
      <c r="L337" s="27">
        <v>322323.8</v>
      </c>
      <c r="M337" s="29">
        <v>9.5797998864443901E-3</v>
      </c>
      <c r="N337" s="27">
        <v>24.2</v>
      </c>
      <c r="O337">
        <v>471</v>
      </c>
      <c r="P337" s="27">
        <v>9060.2099999999991</v>
      </c>
      <c r="Q337" s="27">
        <v>96.18</v>
      </c>
      <c r="R337" s="30">
        <v>44732.853595219902</v>
      </c>
      <c r="S337" s="27">
        <f t="shared" si="5"/>
        <v>9156.39</v>
      </c>
    </row>
    <row r="338" spans="1:19" x14ac:dyDescent="0.25">
      <c r="A338" s="26" t="s">
        <v>83</v>
      </c>
      <c r="B338" s="26" t="s">
        <v>39</v>
      </c>
      <c r="C338" s="26" t="s">
        <v>209</v>
      </c>
      <c r="D338" s="26" t="s">
        <v>151</v>
      </c>
      <c r="E338" s="26" t="s">
        <v>149</v>
      </c>
      <c r="F338" s="26" t="s">
        <v>210</v>
      </c>
      <c r="G338" s="26" t="s">
        <v>184</v>
      </c>
      <c r="H338" s="26" t="s">
        <v>185</v>
      </c>
      <c r="I338">
        <v>13801</v>
      </c>
      <c r="J338" s="27">
        <v>271839.84000000003</v>
      </c>
      <c r="K338" s="28">
        <v>0.84337501605528398</v>
      </c>
      <c r="L338" s="27">
        <v>322323.8</v>
      </c>
      <c r="M338" s="29">
        <v>8.9246050888386001E-3</v>
      </c>
      <c r="N338" s="27">
        <v>26.16</v>
      </c>
      <c r="O338">
        <v>123</v>
      </c>
      <c r="P338" s="27">
        <v>2557.67</v>
      </c>
      <c r="Q338" s="27">
        <v>20.8</v>
      </c>
      <c r="R338" s="30">
        <v>44732.853595219902</v>
      </c>
      <c r="S338" s="27">
        <f t="shared" si="5"/>
        <v>2578.4700000000003</v>
      </c>
    </row>
    <row r="339" spans="1:19" x14ac:dyDescent="0.25">
      <c r="A339" s="26" t="s">
        <v>83</v>
      </c>
      <c r="B339" s="26" t="s">
        <v>39</v>
      </c>
      <c r="C339" s="26" t="s">
        <v>211</v>
      </c>
      <c r="D339" s="26" t="s">
        <v>151</v>
      </c>
      <c r="E339" s="26" t="s">
        <v>152</v>
      </c>
      <c r="F339" s="26" t="s">
        <v>210</v>
      </c>
      <c r="G339" s="26" t="s">
        <v>184</v>
      </c>
      <c r="H339" s="26" t="s">
        <v>185</v>
      </c>
      <c r="I339">
        <v>2506</v>
      </c>
      <c r="J339" s="27">
        <v>271839.84000000003</v>
      </c>
      <c r="K339" s="28">
        <v>0.84337501605528398</v>
      </c>
      <c r="L339" s="27">
        <v>322323.8</v>
      </c>
      <c r="M339" s="29">
        <v>8.9246050888386001E-3</v>
      </c>
      <c r="N339" s="27">
        <v>107.29</v>
      </c>
      <c r="O339">
        <v>22</v>
      </c>
      <c r="P339" s="27">
        <v>1871.24</v>
      </c>
      <c r="Q339" s="27">
        <v>0</v>
      </c>
      <c r="R339" s="30">
        <v>44732.853595219902</v>
      </c>
      <c r="S339" s="27">
        <f t="shared" si="5"/>
        <v>1871.24</v>
      </c>
    </row>
    <row r="340" spans="1:19" x14ac:dyDescent="0.25">
      <c r="A340" s="26" t="s">
        <v>83</v>
      </c>
      <c r="B340" s="26" t="s">
        <v>39</v>
      </c>
      <c r="C340" s="26" t="s">
        <v>212</v>
      </c>
      <c r="D340" s="26" t="s">
        <v>164</v>
      </c>
      <c r="E340" s="26" t="s">
        <v>152</v>
      </c>
      <c r="F340" s="26" t="s">
        <v>210</v>
      </c>
      <c r="G340" s="26" t="s">
        <v>184</v>
      </c>
      <c r="H340" s="26" t="s">
        <v>185</v>
      </c>
      <c r="I340">
        <v>3584</v>
      </c>
      <c r="J340" s="27">
        <v>271839.84000000003</v>
      </c>
      <c r="K340" s="28">
        <v>0.84337501605528398</v>
      </c>
      <c r="L340" s="27">
        <v>322323.8</v>
      </c>
      <c r="M340" s="29">
        <v>9.5797998864443901E-3</v>
      </c>
      <c r="N340" s="27">
        <v>67.69</v>
      </c>
      <c r="O340">
        <v>34</v>
      </c>
      <c r="P340" s="27">
        <v>1824.53</v>
      </c>
      <c r="Q340" s="27">
        <v>0</v>
      </c>
      <c r="R340" s="30">
        <v>44732.853595219902</v>
      </c>
      <c r="S340" s="27">
        <f t="shared" si="5"/>
        <v>1824.53</v>
      </c>
    </row>
    <row r="341" spans="1:19" x14ac:dyDescent="0.25">
      <c r="A341" s="26" t="s">
        <v>83</v>
      </c>
      <c r="B341" s="26" t="s">
        <v>39</v>
      </c>
      <c r="C341" s="26" t="s">
        <v>213</v>
      </c>
      <c r="D341" s="26" t="s">
        <v>151</v>
      </c>
      <c r="E341" s="26" t="s">
        <v>150</v>
      </c>
      <c r="F341" s="26" t="s">
        <v>16</v>
      </c>
      <c r="G341" s="26" t="s">
        <v>184</v>
      </c>
      <c r="H341" s="26" t="s">
        <v>185</v>
      </c>
      <c r="I341">
        <v>1474</v>
      </c>
      <c r="J341" s="27">
        <v>271839.84000000003</v>
      </c>
      <c r="K341" s="28">
        <v>0.84337501605528398</v>
      </c>
      <c r="L341" s="27">
        <v>322323.8</v>
      </c>
      <c r="M341" s="29">
        <v>8.9246050888386001E-3</v>
      </c>
      <c r="N341" s="27">
        <v>58.75</v>
      </c>
      <c r="O341">
        <v>13</v>
      </c>
      <c r="P341" s="27">
        <v>605.48</v>
      </c>
      <c r="Q341" s="27">
        <v>0</v>
      </c>
      <c r="R341" s="30">
        <v>44732.853595219902</v>
      </c>
      <c r="S341" s="27">
        <f t="shared" si="5"/>
        <v>605.48</v>
      </c>
    </row>
    <row r="342" spans="1:19" x14ac:dyDescent="0.25">
      <c r="A342" s="26" t="s">
        <v>83</v>
      </c>
      <c r="B342" s="26" t="s">
        <v>39</v>
      </c>
      <c r="C342" s="26" t="s">
        <v>214</v>
      </c>
      <c r="D342" s="26" t="s">
        <v>164</v>
      </c>
      <c r="E342" s="26" t="s">
        <v>150</v>
      </c>
      <c r="F342" s="26" t="s">
        <v>16</v>
      </c>
      <c r="G342" s="26" t="s">
        <v>184</v>
      </c>
      <c r="H342" s="26" t="s">
        <v>185</v>
      </c>
      <c r="I342">
        <v>2077</v>
      </c>
      <c r="J342" s="27">
        <v>271839.84000000003</v>
      </c>
      <c r="K342" s="28">
        <v>0.84337501605528398</v>
      </c>
      <c r="L342" s="27">
        <v>322323.8</v>
      </c>
      <c r="M342" s="29">
        <v>8.9605080303073702E-3</v>
      </c>
      <c r="N342" s="27">
        <v>58.69</v>
      </c>
      <c r="O342">
        <v>18</v>
      </c>
      <c r="P342" s="27">
        <v>837.5</v>
      </c>
      <c r="Q342" s="27">
        <v>0</v>
      </c>
      <c r="R342" s="30">
        <v>44732.853595219902</v>
      </c>
      <c r="S342" s="27">
        <f t="shared" si="5"/>
        <v>837.5</v>
      </c>
    </row>
    <row r="343" spans="1:19" x14ac:dyDescent="0.25">
      <c r="A343" s="26" t="s">
        <v>84</v>
      </c>
      <c r="B343" s="26" t="s">
        <v>28</v>
      </c>
      <c r="C343" s="26" t="s">
        <v>187</v>
      </c>
      <c r="D343" s="26" t="s">
        <v>151</v>
      </c>
      <c r="E343" s="26" t="s">
        <v>149</v>
      </c>
      <c r="F343" s="26" t="s">
        <v>29</v>
      </c>
      <c r="G343" s="26" t="s">
        <v>184</v>
      </c>
      <c r="H343" s="26" t="s">
        <v>185</v>
      </c>
      <c r="I343">
        <v>319094</v>
      </c>
      <c r="J343" s="27">
        <v>280478.81</v>
      </c>
      <c r="K343" s="28">
        <v>0.86821322860085104</v>
      </c>
      <c r="L343" s="27">
        <v>323052.90999999997</v>
      </c>
      <c r="M343" s="29">
        <v>1.6630008504689899E-3</v>
      </c>
      <c r="N343" s="27">
        <v>33.78</v>
      </c>
      <c r="O343">
        <v>530</v>
      </c>
      <c r="P343" s="27">
        <v>14650.19</v>
      </c>
      <c r="Q343" s="27">
        <v>138.21</v>
      </c>
      <c r="R343" s="30">
        <v>44732.853595219902</v>
      </c>
      <c r="S343" s="27">
        <f t="shared" si="5"/>
        <v>14788.4</v>
      </c>
    </row>
    <row r="344" spans="1:19" x14ac:dyDescent="0.25">
      <c r="A344" s="26" t="s">
        <v>84</v>
      </c>
      <c r="B344" s="26" t="s">
        <v>28</v>
      </c>
      <c r="C344" s="26" t="s">
        <v>188</v>
      </c>
      <c r="D344" s="26" t="s">
        <v>162</v>
      </c>
      <c r="E344" s="26" t="s">
        <v>149</v>
      </c>
      <c r="F344" s="26" t="s">
        <v>29</v>
      </c>
      <c r="G344" s="26" t="s">
        <v>189</v>
      </c>
      <c r="H344" s="26" t="s">
        <v>185</v>
      </c>
      <c r="I344">
        <v>229014</v>
      </c>
      <c r="J344" s="27">
        <v>280478.81</v>
      </c>
      <c r="K344" s="28">
        <v>0.86821322860085104</v>
      </c>
      <c r="L344" s="27">
        <v>323052.90999999997</v>
      </c>
      <c r="M344" s="29"/>
      <c r="N344" s="27">
        <v>10.98</v>
      </c>
      <c r="P344" s="27">
        <v>0</v>
      </c>
      <c r="Q344" s="27">
        <v>0</v>
      </c>
      <c r="R344" s="30">
        <v>44732.853595219902</v>
      </c>
      <c r="S344" s="27">
        <f t="shared" si="5"/>
        <v>0</v>
      </c>
    </row>
    <row r="345" spans="1:19" x14ac:dyDescent="0.25">
      <c r="A345" s="26" t="s">
        <v>84</v>
      </c>
      <c r="B345" s="26" t="s">
        <v>28</v>
      </c>
      <c r="C345" s="26" t="s">
        <v>190</v>
      </c>
      <c r="D345" s="26" t="s">
        <v>161</v>
      </c>
      <c r="E345" s="26" t="s">
        <v>149</v>
      </c>
      <c r="F345" s="26" t="s">
        <v>191</v>
      </c>
      <c r="G345" s="26" t="s">
        <v>184</v>
      </c>
      <c r="H345" s="26" t="s">
        <v>185</v>
      </c>
      <c r="I345">
        <v>46260</v>
      </c>
      <c r="J345" s="27">
        <v>280478.81</v>
      </c>
      <c r="K345" s="28">
        <v>0.86821322860085104</v>
      </c>
      <c r="L345" s="27">
        <v>323052.90999999997</v>
      </c>
      <c r="M345" s="29">
        <v>1.6627743968428599E-3</v>
      </c>
      <c r="N345" s="27">
        <v>33.78</v>
      </c>
      <c r="O345">
        <v>76</v>
      </c>
      <c r="P345" s="27">
        <v>2100.7800000000002</v>
      </c>
      <c r="Q345" s="27">
        <v>0</v>
      </c>
      <c r="R345" s="30">
        <v>44732.853595219902</v>
      </c>
      <c r="S345" s="27">
        <f t="shared" si="5"/>
        <v>2100.7800000000002</v>
      </c>
    </row>
    <row r="346" spans="1:19" x14ac:dyDescent="0.25">
      <c r="A346" s="26" t="s">
        <v>84</v>
      </c>
      <c r="B346" s="26" t="s">
        <v>28</v>
      </c>
      <c r="C346" s="26" t="s">
        <v>192</v>
      </c>
      <c r="D346" s="26" t="s">
        <v>161</v>
      </c>
      <c r="E346" s="26" t="s">
        <v>152</v>
      </c>
      <c r="F346" s="26" t="s">
        <v>191</v>
      </c>
      <c r="G346" s="26" t="s">
        <v>184</v>
      </c>
      <c r="H346" s="26" t="s">
        <v>185</v>
      </c>
      <c r="I346">
        <v>18009</v>
      </c>
      <c r="J346" s="27">
        <v>280478.81</v>
      </c>
      <c r="K346" s="28">
        <v>0.86821322860085104</v>
      </c>
      <c r="L346" s="27">
        <v>323052.90999999997</v>
      </c>
      <c r="M346" s="29">
        <v>1.6627743968428599E-3</v>
      </c>
      <c r="N346" s="27">
        <v>135.6</v>
      </c>
      <c r="O346">
        <v>29</v>
      </c>
      <c r="P346" s="27">
        <v>3209.31</v>
      </c>
      <c r="Q346" s="27">
        <v>0</v>
      </c>
      <c r="R346" s="30">
        <v>44732.853595219902</v>
      </c>
      <c r="S346" s="27">
        <f t="shared" si="5"/>
        <v>3209.31</v>
      </c>
    </row>
    <row r="347" spans="1:19" x14ac:dyDescent="0.25">
      <c r="A347" s="26" t="s">
        <v>84</v>
      </c>
      <c r="B347" s="26" t="s">
        <v>28</v>
      </c>
      <c r="C347" s="26" t="s">
        <v>193</v>
      </c>
      <c r="D347" s="26" t="s">
        <v>164</v>
      </c>
      <c r="E347" s="26" t="s">
        <v>152</v>
      </c>
      <c r="F347" s="26" t="s">
        <v>191</v>
      </c>
      <c r="G347" s="26" t="s">
        <v>189</v>
      </c>
      <c r="H347" s="26" t="s">
        <v>185</v>
      </c>
      <c r="I347">
        <v>16082</v>
      </c>
      <c r="J347" s="27">
        <v>280478.81</v>
      </c>
      <c r="K347" s="28">
        <v>0.86821322860085104</v>
      </c>
      <c r="L347" s="27">
        <v>323052.90999999997</v>
      </c>
      <c r="M347" s="29"/>
      <c r="N347" s="27">
        <v>30.27</v>
      </c>
      <c r="P347" s="27">
        <v>0</v>
      </c>
      <c r="Q347" s="27">
        <v>0</v>
      </c>
      <c r="R347" s="30">
        <v>44732.853595219902</v>
      </c>
      <c r="S347" s="27">
        <f t="shared" si="5"/>
        <v>0</v>
      </c>
    </row>
    <row r="348" spans="1:19" x14ac:dyDescent="0.25">
      <c r="A348" s="26" t="s">
        <v>84</v>
      </c>
      <c r="B348" s="26" t="s">
        <v>28</v>
      </c>
      <c r="C348" s="26" t="s">
        <v>183</v>
      </c>
      <c r="D348" s="26" t="s">
        <v>151</v>
      </c>
      <c r="E348" s="26" t="s">
        <v>150</v>
      </c>
      <c r="F348" s="26" t="s">
        <v>29</v>
      </c>
      <c r="G348" s="26" t="s">
        <v>184</v>
      </c>
      <c r="H348" s="26" t="s">
        <v>185</v>
      </c>
      <c r="I348">
        <v>15520</v>
      </c>
      <c r="J348" s="27">
        <v>280478.81</v>
      </c>
      <c r="K348" s="28">
        <v>0.86821322860085104</v>
      </c>
      <c r="L348" s="27">
        <v>323052.90999999997</v>
      </c>
      <c r="M348" s="29">
        <v>1.6630008504689899E-3</v>
      </c>
      <c r="N348" s="27">
        <v>90.79</v>
      </c>
      <c r="O348">
        <v>25</v>
      </c>
      <c r="P348" s="27">
        <v>1852.39</v>
      </c>
      <c r="Q348" s="27">
        <v>0</v>
      </c>
      <c r="R348" s="30">
        <v>44732.853595219902</v>
      </c>
      <c r="S348" s="27">
        <f t="shared" si="5"/>
        <v>1852.39</v>
      </c>
    </row>
    <row r="349" spans="1:19" x14ac:dyDescent="0.25">
      <c r="A349" s="26" t="s">
        <v>84</v>
      </c>
      <c r="B349" s="26" t="s">
        <v>28</v>
      </c>
      <c r="C349" s="26" t="s">
        <v>186</v>
      </c>
      <c r="D349" s="26" t="s">
        <v>148</v>
      </c>
      <c r="E349" s="26" t="s">
        <v>150</v>
      </c>
      <c r="F349" s="26" t="s">
        <v>29</v>
      </c>
      <c r="G349" s="26" t="s">
        <v>184</v>
      </c>
      <c r="H349" s="26" t="s">
        <v>185</v>
      </c>
      <c r="I349">
        <v>7092</v>
      </c>
      <c r="J349" s="27">
        <v>280478.81</v>
      </c>
      <c r="K349" s="28">
        <v>0.86821322860085104</v>
      </c>
      <c r="L349" s="27">
        <v>323052.90999999997</v>
      </c>
      <c r="M349" s="29">
        <v>1.7506745492850799E-3</v>
      </c>
      <c r="N349" s="27">
        <v>90.77</v>
      </c>
      <c r="O349">
        <v>12</v>
      </c>
      <c r="P349" s="27">
        <v>888.95</v>
      </c>
      <c r="Q349" s="27">
        <v>0</v>
      </c>
      <c r="R349" s="30">
        <v>44732.853595219902</v>
      </c>
      <c r="S349" s="27">
        <f t="shared" si="5"/>
        <v>888.95</v>
      </c>
    </row>
    <row r="350" spans="1:19" x14ac:dyDescent="0.25">
      <c r="A350" s="26" t="s">
        <v>85</v>
      </c>
      <c r="B350" s="26" t="s">
        <v>39</v>
      </c>
      <c r="C350" s="26" t="s">
        <v>207</v>
      </c>
      <c r="D350" s="26" t="s">
        <v>160</v>
      </c>
      <c r="E350" s="26" t="s">
        <v>149</v>
      </c>
      <c r="F350" s="26" t="s">
        <v>16</v>
      </c>
      <c r="G350" s="26" t="s">
        <v>184</v>
      </c>
      <c r="H350" s="26" t="s">
        <v>185</v>
      </c>
      <c r="I350">
        <v>51548</v>
      </c>
      <c r="J350" s="27">
        <v>433676.69</v>
      </c>
      <c r="K350" s="28">
        <v>0.80957472790377405</v>
      </c>
      <c r="L350" s="27">
        <v>535684.56999999995</v>
      </c>
      <c r="M350" s="29">
        <v>1.4832206741898399E-2</v>
      </c>
      <c r="N350" s="27">
        <v>26.16</v>
      </c>
      <c r="O350">
        <v>764</v>
      </c>
      <c r="P350" s="27">
        <v>15249.98</v>
      </c>
      <c r="Q350" s="27">
        <v>219.56</v>
      </c>
      <c r="R350" s="30">
        <v>44732.853595219902</v>
      </c>
      <c r="S350" s="27">
        <f t="shared" si="5"/>
        <v>15469.539999999999</v>
      </c>
    </row>
    <row r="351" spans="1:19" x14ac:dyDescent="0.25">
      <c r="A351" s="26" t="s">
        <v>85</v>
      </c>
      <c r="B351" s="26" t="s">
        <v>39</v>
      </c>
      <c r="C351" s="26" t="s">
        <v>208</v>
      </c>
      <c r="D351" s="26" t="s">
        <v>164</v>
      </c>
      <c r="E351" s="26" t="s">
        <v>149</v>
      </c>
      <c r="F351" s="26" t="s">
        <v>16</v>
      </c>
      <c r="G351" s="26" t="s">
        <v>184</v>
      </c>
      <c r="H351" s="26" t="s">
        <v>185</v>
      </c>
      <c r="I351">
        <v>49257</v>
      </c>
      <c r="J351" s="27">
        <v>433676.69</v>
      </c>
      <c r="K351" s="28">
        <v>0.80957472790377405</v>
      </c>
      <c r="L351" s="27">
        <v>535684.56999999995</v>
      </c>
      <c r="M351" s="29">
        <v>1.5921104748876799E-2</v>
      </c>
      <c r="N351" s="27">
        <v>24.2</v>
      </c>
      <c r="O351">
        <v>784</v>
      </c>
      <c r="P351" s="27">
        <v>14476.71</v>
      </c>
      <c r="Q351" s="27">
        <v>184.64</v>
      </c>
      <c r="R351" s="30">
        <v>44732.853595219902</v>
      </c>
      <c r="S351" s="27">
        <f t="shared" si="5"/>
        <v>14661.349999999999</v>
      </c>
    </row>
    <row r="352" spans="1:19" x14ac:dyDescent="0.25">
      <c r="A352" s="26" t="s">
        <v>85</v>
      </c>
      <c r="B352" s="26" t="s">
        <v>39</v>
      </c>
      <c r="C352" s="26" t="s">
        <v>209</v>
      </c>
      <c r="D352" s="26" t="s">
        <v>151</v>
      </c>
      <c r="E352" s="26" t="s">
        <v>149</v>
      </c>
      <c r="F352" s="26" t="s">
        <v>210</v>
      </c>
      <c r="G352" s="26" t="s">
        <v>184</v>
      </c>
      <c r="H352" s="26" t="s">
        <v>185</v>
      </c>
      <c r="I352">
        <v>13801</v>
      </c>
      <c r="J352" s="27">
        <v>433676.69</v>
      </c>
      <c r="K352" s="28">
        <v>0.80957472790377405</v>
      </c>
      <c r="L352" s="27">
        <v>535684.56999999995</v>
      </c>
      <c r="M352" s="29">
        <v>1.4832206741898399E-2</v>
      </c>
      <c r="N352" s="27">
        <v>26.16</v>
      </c>
      <c r="O352">
        <v>204</v>
      </c>
      <c r="P352" s="27">
        <v>4071.99</v>
      </c>
      <c r="Q352" s="27">
        <v>19.96</v>
      </c>
      <c r="R352" s="30">
        <v>44732.853595219902</v>
      </c>
      <c r="S352" s="27">
        <f t="shared" si="5"/>
        <v>4091.95</v>
      </c>
    </row>
    <row r="353" spans="1:19" x14ac:dyDescent="0.25">
      <c r="A353" s="26" t="s">
        <v>85</v>
      </c>
      <c r="B353" s="26" t="s">
        <v>39</v>
      </c>
      <c r="C353" s="26" t="s">
        <v>211</v>
      </c>
      <c r="D353" s="26" t="s">
        <v>151</v>
      </c>
      <c r="E353" s="26" t="s">
        <v>152</v>
      </c>
      <c r="F353" s="26" t="s">
        <v>210</v>
      </c>
      <c r="G353" s="26" t="s">
        <v>184</v>
      </c>
      <c r="H353" s="26" t="s">
        <v>185</v>
      </c>
      <c r="I353">
        <v>2506</v>
      </c>
      <c r="J353" s="27">
        <v>433676.69</v>
      </c>
      <c r="K353" s="28">
        <v>0.80957472790377405</v>
      </c>
      <c r="L353" s="27">
        <v>535684.56999999995</v>
      </c>
      <c r="M353" s="29">
        <v>1.4832206741898399E-2</v>
      </c>
      <c r="N353" s="27">
        <v>107.29</v>
      </c>
      <c r="O353">
        <v>37</v>
      </c>
      <c r="P353" s="27">
        <v>3020.97</v>
      </c>
      <c r="Q353" s="27">
        <v>0</v>
      </c>
      <c r="R353" s="30">
        <v>44732.853595219902</v>
      </c>
      <c r="S353" s="27">
        <f t="shared" si="5"/>
        <v>3020.97</v>
      </c>
    </row>
    <row r="354" spans="1:19" x14ac:dyDescent="0.25">
      <c r="A354" s="26" t="s">
        <v>85</v>
      </c>
      <c r="B354" s="26" t="s">
        <v>39</v>
      </c>
      <c r="C354" s="26" t="s">
        <v>212</v>
      </c>
      <c r="D354" s="26" t="s">
        <v>164</v>
      </c>
      <c r="E354" s="26" t="s">
        <v>152</v>
      </c>
      <c r="F354" s="26" t="s">
        <v>210</v>
      </c>
      <c r="G354" s="26" t="s">
        <v>184</v>
      </c>
      <c r="H354" s="26" t="s">
        <v>185</v>
      </c>
      <c r="I354">
        <v>3584</v>
      </c>
      <c r="J354" s="27">
        <v>433676.69</v>
      </c>
      <c r="K354" s="28">
        <v>0.80957472790377405</v>
      </c>
      <c r="L354" s="27">
        <v>535684.56999999995</v>
      </c>
      <c r="M354" s="29">
        <v>1.5921104748876799E-2</v>
      </c>
      <c r="N354" s="27">
        <v>67.69</v>
      </c>
      <c r="O354">
        <v>57</v>
      </c>
      <c r="P354" s="27">
        <v>2936.19</v>
      </c>
      <c r="Q354" s="27">
        <v>0</v>
      </c>
      <c r="R354" s="30">
        <v>44732.853595219902</v>
      </c>
      <c r="S354" s="27">
        <f t="shared" si="5"/>
        <v>2936.19</v>
      </c>
    </row>
    <row r="355" spans="1:19" x14ac:dyDescent="0.25">
      <c r="A355" s="26" t="s">
        <v>85</v>
      </c>
      <c r="B355" s="26" t="s">
        <v>39</v>
      </c>
      <c r="C355" s="26" t="s">
        <v>213</v>
      </c>
      <c r="D355" s="26" t="s">
        <v>151</v>
      </c>
      <c r="E355" s="26" t="s">
        <v>150</v>
      </c>
      <c r="F355" s="26" t="s">
        <v>16</v>
      </c>
      <c r="G355" s="26" t="s">
        <v>184</v>
      </c>
      <c r="H355" s="26" t="s">
        <v>185</v>
      </c>
      <c r="I355">
        <v>1474</v>
      </c>
      <c r="J355" s="27">
        <v>433676.69</v>
      </c>
      <c r="K355" s="28">
        <v>0.80957472790377405</v>
      </c>
      <c r="L355" s="27">
        <v>535684.56999999995</v>
      </c>
      <c r="M355" s="29">
        <v>1.4832206741898399E-2</v>
      </c>
      <c r="N355" s="27">
        <v>58.75</v>
      </c>
      <c r="O355">
        <v>21</v>
      </c>
      <c r="P355" s="27">
        <v>938.88</v>
      </c>
      <c r="Q355" s="27">
        <v>0</v>
      </c>
      <c r="R355" s="30">
        <v>44732.853595219902</v>
      </c>
      <c r="S355" s="27">
        <f t="shared" si="5"/>
        <v>938.88</v>
      </c>
    </row>
    <row r="356" spans="1:19" x14ac:dyDescent="0.25">
      <c r="A356" s="26" t="s">
        <v>85</v>
      </c>
      <c r="B356" s="26" t="s">
        <v>39</v>
      </c>
      <c r="C356" s="26" t="s">
        <v>214</v>
      </c>
      <c r="D356" s="26" t="s">
        <v>164</v>
      </c>
      <c r="E356" s="26" t="s">
        <v>150</v>
      </c>
      <c r="F356" s="26" t="s">
        <v>16</v>
      </c>
      <c r="G356" s="26" t="s">
        <v>184</v>
      </c>
      <c r="H356" s="26" t="s">
        <v>185</v>
      </c>
      <c r="I356">
        <v>2077</v>
      </c>
      <c r="J356" s="27">
        <v>433676.69</v>
      </c>
      <c r="K356" s="28">
        <v>0.80957472790377405</v>
      </c>
      <c r="L356" s="27">
        <v>535684.56999999995</v>
      </c>
      <c r="M356" s="29">
        <v>1.4891875471798099E-2</v>
      </c>
      <c r="N356" s="27">
        <v>58.69</v>
      </c>
      <c r="O356">
        <v>30</v>
      </c>
      <c r="P356" s="27">
        <v>1339.89</v>
      </c>
      <c r="Q356" s="27">
        <v>0</v>
      </c>
      <c r="R356" s="30">
        <v>44732.853595219902</v>
      </c>
      <c r="S356" s="27">
        <f t="shared" si="5"/>
        <v>1339.89</v>
      </c>
    </row>
    <row r="357" spans="1:19" x14ac:dyDescent="0.25">
      <c r="A357" s="26" t="s">
        <v>86</v>
      </c>
      <c r="B357" s="26" t="s">
        <v>12</v>
      </c>
      <c r="C357" s="26" t="s">
        <v>194</v>
      </c>
      <c r="D357" s="26" t="s">
        <v>161</v>
      </c>
      <c r="E357" s="26" t="s">
        <v>149</v>
      </c>
      <c r="F357" s="26" t="s">
        <v>13</v>
      </c>
      <c r="G357" s="26" t="s">
        <v>184</v>
      </c>
      <c r="H357" s="26" t="s">
        <v>185</v>
      </c>
      <c r="I357">
        <v>5786</v>
      </c>
      <c r="J357" s="27">
        <v>480327.17</v>
      </c>
      <c r="K357" s="28">
        <v>0.72227263409056996</v>
      </c>
      <c r="L357" s="27">
        <v>665021.97</v>
      </c>
      <c r="M357" s="29">
        <v>4.40346037434707E-2</v>
      </c>
      <c r="N357" s="27">
        <v>4.97</v>
      </c>
      <c r="O357">
        <v>254</v>
      </c>
      <c r="P357" s="27">
        <v>859.36</v>
      </c>
      <c r="Q357" s="27">
        <v>16.920000000000002</v>
      </c>
      <c r="R357" s="30">
        <v>44732.853595219902</v>
      </c>
      <c r="S357" s="27">
        <f t="shared" si="5"/>
        <v>876.28</v>
      </c>
    </row>
    <row r="358" spans="1:19" x14ac:dyDescent="0.25">
      <c r="A358" s="26" t="s">
        <v>86</v>
      </c>
      <c r="B358" s="26" t="s">
        <v>12</v>
      </c>
      <c r="C358" s="26" t="s">
        <v>195</v>
      </c>
      <c r="D358" s="26" t="s">
        <v>161</v>
      </c>
      <c r="E358" s="26" t="s">
        <v>152</v>
      </c>
      <c r="F358" s="26" t="s">
        <v>13</v>
      </c>
      <c r="G358" s="26" t="s">
        <v>184</v>
      </c>
      <c r="H358" s="26" t="s">
        <v>185</v>
      </c>
      <c r="I358">
        <v>3351</v>
      </c>
      <c r="J358" s="27">
        <v>480327.17</v>
      </c>
      <c r="K358" s="28">
        <v>0.72227263409056996</v>
      </c>
      <c r="L358" s="27">
        <v>665021.97</v>
      </c>
      <c r="M358" s="29">
        <v>4.40346037434707E-2</v>
      </c>
      <c r="N358" s="27">
        <v>57.63</v>
      </c>
      <c r="O358">
        <v>147</v>
      </c>
      <c r="P358" s="27">
        <v>5751.68</v>
      </c>
      <c r="Q358" s="27">
        <v>78.260000000000005</v>
      </c>
      <c r="R358" s="30">
        <v>44732.853595219902</v>
      </c>
      <c r="S358" s="27">
        <f t="shared" si="5"/>
        <v>5829.9400000000005</v>
      </c>
    </row>
    <row r="359" spans="1:19" x14ac:dyDescent="0.25">
      <c r="A359" s="26" t="s">
        <v>86</v>
      </c>
      <c r="B359" s="26" t="s">
        <v>12</v>
      </c>
      <c r="C359" s="26" t="s">
        <v>196</v>
      </c>
      <c r="D359" s="26" t="s">
        <v>151</v>
      </c>
      <c r="E359" s="26" t="s">
        <v>152</v>
      </c>
      <c r="F359" s="26" t="s">
        <v>13</v>
      </c>
      <c r="G359" s="26" t="s">
        <v>184</v>
      </c>
      <c r="H359" s="26" t="s">
        <v>185</v>
      </c>
      <c r="I359">
        <v>4456</v>
      </c>
      <c r="J359" s="27">
        <v>480327.17</v>
      </c>
      <c r="K359" s="28">
        <v>0.72227263409056996</v>
      </c>
      <c r="L359" s="27">
        <v>665021.97</v>
      </c>
      <c r="M359" s="29">
        <v>4.40346037434707E-2</v>
      </c>
      <c r="N359" s="27">
        <v>57.63</v>
      </c>
      <c r="O359">
        <v>196</v>
      </c>
      <c r="P359" s="27">
        <v>7668.91</v>
      </c>
      <c r="Q359" s="27">
        <v>0</v>
      </c>
      <c r="R359" s="30">
        <v>44732.853595219902</v>
      </c>
      <c r="S359" s="27">
        <f t="shared" si="5"/>
        <v>7668.91</v>
      </c>
    </row>
    <row r="360" spans="1:19" x14ac:dyDescent="0.25">
      <c r="A360" s="26" t="s">
        <v>86</v>
      </c>
      <c r="B360" s="26" t="s">
        <v>12</v>
      </c>
      <c r="C360" s="26" t="s">
        <v>197</v>
      </c>
      <c r="D360" s="26" t="s">
        <v>164</v>
      </c>
      <c r="E360" s="26" t="s">
        <v>149</v>
      </c>
      <c r="F360" s="26" t="s">
        <v>198</v>
      </c>
      <c r="G360" s="26" t="s">
        <v>184</v>
      </c>
      <c r="H360" s="26" t="s">
        <v>185</v>
      </c>
      <c r="I360">
        <v>65966</v>
      </c>
      <c r="J360" s="27">
        <v>480327.17</v>
      </c>
      <c r="K360" s="28">
        <v>0.72227263409056996</v>
      </c>
      <c r="L360" s="27">
        <v>665021.97</v>
      </c>
      <c r="M360" s="29">
        <v>4.40346037434707E-2</v>
      </c>
      <c r="N360" s="27">
        <v>4.97</v>
      </c>
      <c r="O360">
        <v>2904</v>
      </c>
      <c r="P360" s="27">
        <v>9825.07</v>
      </c>
      <c r="Q360" s="27">
        <v>91.34</v>
      </c>
      <c r="R360" s="30">
        <v>44732.853595219902</v>
      </c>
      <c r="S360" s="27">
        <f t="shared" si="5"/>
        <v>9916.41</v>
      </c>
    </row>
    <row r="361" spans="1:19" x14ac:dyDescent="0.25">
      <c r="A361" s="26" t="s">
        <v>86</v>
      </c>
      <c r="B361" s="26" t="s">
        <v>12</v>
      </c>
      <c r="C361" s="26" t="s">
        <v>199</v>
      </c>
      <c r="D361" s="26" t="s">
        <v>159</v>
      </c>
      <c r="E361" s="26" t="s">
        <v>149</v>
      </c>
      <c r="F361" s="26" t="s">
        <v>198</v>
      </c>
      <c r="G361" s="26" t="s">
        <v>184</v>
      </c>
      <c r="H361" s="26" t="s">
        <v>185</v>
      </c>
      <c r="I361">
        <v>95370</v>
      </c>
      <c r="J361" s="27">
        <v>480327.17</v>
      </c>
      <c r="K361" s="28">
        <v>0.72227263409056996</v>
      </c>
      <c r="L361" s="27">
        <v>665021.97</v>
      </c>
      <c r="M361" s="29">
        <v>4.40346037434707E-2</v>
      </c>
      <c r="N361" s="27">
        <v>4.97</v>
      </c>
      <c r="O361">
        <v>4199</v>
      </c>
      <c r="P361" s="27">
        <v>14206.42</v>
      </c>
      <c r="Q361" s="27">
        <v>155.63</v>
      </c>
      <c r="R361" s="30">
        <v>44732.853595219902</v>
      </c>
      <c r="S361" s="27">
        <f t="shared" si="5"/>
        <v>14362.05</v>
      </c>
    </row>
    <row r="362" spans="1:19" x14ac:dyDescent="0.25">
      <c r="A362" s="26" t="s">
        <v>86</v>
      </c>
      <c r="B362" s="26" t="s">
        <v>12</v>
      </c>
      <c r="C362" s="26" t="s">
        <v>200</v>
      </c>
      <c r="D362" s="26" t="s">
        <v>151</v>
      </c>
      <c r="E362" s="26" t="s">
        <v>150</v>
      </c>
      <c r="F362" s="26" t="s">
        <v>198</v>
      </c>
      <c r="G362" s="26" t="s">
        <v>184</v>
      </c>
      <c r="H362" s="26" t="s">
        <v>185</v>
      </c>
      <c r="I362">
        <v>1446</v>
      </c>
      <c r="J362" s="27">
        <v>480327.17</v>
      </c>
      <c r="K362" s="28">
        <v>0.72227263409056996</v>
      </c>
      <c r="L362" s="27">
        <v>665021.97</v>
      </c>
      <c r="M362" s="29">
        <v>4.40346037434707E-2</v>
      </c>
      <c r="N362" s="27">
        <v>27.46</v>
      </c>
      <c r="O362">
        <v>63</v>
      </c>
      <c r="P362" s="27">
        <v>1174.55</v>
      </c>
      <c r="Q362" s="27">
        <v>0</v>
      </c>
      <c r="R362" s="30">
        <v>44732.853595219902</v>
      </c>
      <c r="S362" s="27">
        <f t="shared" si="5"/>
        <v>1174.55</v>
      </c>
    </row>
    <row r="363" spans="1:19" x14ac:dyDescent="0.25">
      <c r="A363" s="26" t="s">
        <v>86</v>
      </c>
      <c r="B363" s="26" t="s">
        <v>12</v>
      </c>
      <c r="C363" s="26" t="s">
        <v>201</v>
      </c>
      <c r="D363" s="26" t="s">
        <v>164</v>
      </c>
      <c r="E363" s="26" t="s">
        <v>150</v>
      </c>
      <c r="F363" s="26" t="s">
        <v>198</v>
      </c>
      <c r="G363" s="26" t="s">
        <v>184</v>
      </c>
      <c r="H363" s="26" t="s">
        <v>185</v>
      </c>
      <c r="I363">
        <v>3589</v>
      </c>
      <c r="J363" s="27">
        <v>480327.17</v>
      </c>
      <c r="K363" s="28">
        <v>0.72227263409056996</v>
      </c>
      <c r="L363" s="27">
        <v>665021.97</v>
      </c>
      <c r="M363" s="29">
        <v>4.40346037434707E-2</v>
      </c>
      <c r="N363" s="27">
        <v>27.46</v>
      </c>
      <c r="O363">
        <v>158</v>
      </c>
      <c r="P363" s="27">
        <v>2945.69</v>
      </c>
      <c r="Q363" s="27">
        <v>18.649999999999999</v>
      </c>
      <c r="R363" s="30">
        <v>44732.853595219902</v>
      </c>
      <c r="S363" s="27">
        <f t="shared" si="5"/>
        <v>2964.34</v>
      </c>
    </row>
    <row r="364" spans="1:19" x14ac:dyDescent="0.25">
      <c r="A364" s="26" t="s">
        <v>87</v>
      </c>
      <c r="B364" s="26" t="s">
        <v>25</v>
      </c>
      <c r="C364" s="26" t="s">
        <v>227</v>
      </c>
      <c r="D364" s="26" t="s">
        <v>151</v>
      </c>
      <c r="E364" s="26" t="s">
        <v>149</v>
      </c>
      <c r="F364" s="26" t="s">
        <v>26</v>
      </c>
      <c r="G364" s="26" t="s">
        <v>189</v>
      </c>
      <c r="H364" s="26" t="s">
        <v>185</v>
      </c>
      <c r="I364">
        <v>180654</v>
      </c>
      <c r="J364" s="27">
        <v>2132099.73</v>
      </c>
      <c r="K364" s="28">
        <v>0.87969016830565705</v>
      </c>
      <c r="L364" s="27">
        <v>2423693.94</v>
      </c>
      <c r="M364" s="29"/>
      <c r="N364" s="27">
        <v>0.97</v>
      </c>
      <c r="P364" s="27">
        <v>0</v>
      </c>
      <c r="Q364" s="27">
        <v>0</v>
      </c>
      <c r="R364" s="30">
        <v>44732.853595219902</v>
      </c>
      <c r="S364" s="27">
        <f t="shared" si="5"/>
        <v>0</v>
      </c>
    </row>
    <row r="365" spans="1:19" x14ac:dyDescent="0.25">
      <c r="A365" s="26" t="s">
        <v>87</v>
      </c>
      <c r="B365" s="26" t="s">
        <v>25</v>
      </c>
      <c r="C365" s="26" t="s">
        <v>228</v>
      </c>
      <c r="D365" s="26" t="s">
        <v>157</v>
      </c>
      <c r="E365" s="26" t="s">
        <v>149</v>
      </c>
      <c r="F365" s="26" t="s">
        <v>26</v>
      </c>
      <c r="G365" s="26" t="s">
        <v>184</v>
      </c>
      <c r="H365" s="26" t="s">
        <v>185</v>
      </c>
      <c r="I365">
        <v>160404</v>
      </c>
      <c r="J365" s="27">
        <v>2132099.73</v>
      </c>
      <c r="K365" s="28">
        <v>0.87969016830565705</v>
      </c>
      <c r="L365" s="27">
        <v>2423693.94</v>
      </c>
      <c r="M365" s="29">
        <v>0.23065665834610799</v>
      </c>
      <c r="N365" s="27">
        <v>2.06</v>
      </c>
      <c r="O365">
        <v>36998</v>
      </c>
      <c r="P365" s="27">
        <v>63191.19</v>
      </c>
      <c r="Q365" s="27">
        <v>599.51</v>
      </c>
      <c r="R365" s="30">
        <v>44732.853595219902</v>
      </c>
      <c r="S365" s="27">
        <f t="shared" si="5"/>
        <v>63790.700000000004</v>
      </c>
    </row>
    <row r="366" spans="1:19" x14ac:dyDescent="0.25">
      <c r="A366" s="26" t="s">
        <v>87</v>
      </c>
      <c r="B366" s="26" t="s">
        <v>25</v>
      </c>
      <c r="C366" s="26" t="s">
        <v>229</v>
      </c>
      <c r="D366" s="26" t="s">
        <v>148</v>
      </c>
      <c r="E366" s="26" t="s">
        <v>149</v>
      </c>
      <c r="F366" s="26" t="s">
        <v>26</v>
      </c>
      <c r="G366" s="26" t="s">
        <v>184</v>
      </c>
      <c r="H366" s="26" t="s">
        <v>185</v>
      </c>
      <c r="I366">
        <v>92669</v>
      </c>
      <c r="J366" s="27">
        <v>2132099.73</v>
      </c>
      <c r="K366" s="28">
        <v>0.87969016830565705</v>
      </c>
      <c r="L366" s="27">
        <v>2423693.94</v>
      </c>
      <c r="M366" s="29">
        <v>0.220247718445299</v>
      </c>
      <c r="N366" s="27">
        <v>2.09</v>
      </c>
      <c r="O366">
        <v>20410</v>
      </c>
      <c r="P366" s="27">
        <v>35367.18</v>
      </c>
      <c r="Q366" s="27">
        <v>623.82000000000005</v>
      </c>
      <c r="R366" s="30">
        <v>44732.853595219902</v>
      </c>
      <c r="S366" s="27">
        <f t="shared" si="5"/>
        <v>35991</v>
      </c>
    </row>
    <row r="367" spans="1:19" x14ac:dyDescent="0.25">
      <c r="A367" s="26" t="s">
        <v>87</v>
      </c>
      <c r="B367" s="26" t="s">
        <v>25</v>
      </c>
      <c r="C367" s="26" t="s">
        <v>230</v>
      </c>
      <c r="D367" s="26" t="s">
        <v>151</v>
      </c>
      <c r="E367" s="26" t="s">
        <v>152</v>
      </c>
      <c r="F367" s="26" t="s">
        <v>231</v>
      </c>
      <c r="G367" s="26" t="s">
        <v>189</v>
      </c>
      <c r="H367" s="26" t="s">
        <v>185</v>
      </c>
      <c r="I367">
        <v>17042</v>
      </c>
      <c r="J367" s="27">
        <v>2132099.73</v>
      </c>
      <c r="K367" s="28">
        <v>0.87969016830565705</v>
      </c>
      <c r="L367" s="27">
        <v>2423693.94</v>
      </c>
      <c r="M367" s="29"/>
      <c r="N367" s="27">
        <v>22.13</v>
      </c>
      <c r="P367" s="27">
        <v>0</v>
      </c>
      <c r="Q367" s="27">
        <v>0</v>
      </c>
      <c r="R367" s="30">
        <v>44732.853595219902</v>
      </c>
      <c r="S367" s="27">
        <f t="shared" si="5"/>
        <v>0</v>
      </c>
    </row>
    <row r="368" spans="1:19" x14ac:dyDescent="0.25">
      <c r="A368" s="26" t="s">
        <v>87</v>
      </c>
      <c r="B368" s="26" t="s">
        <v>25</v>
      </c>
      <c r="C368" s="26" t="s">
        <v>232</v>
      </c>
      <c r="D368" s="26" t="s">
        <v>154</v>
      </c>
      <c r="E368" s="26" t="s">
        <v>152</v>
      </c>
      <c r="F368" s="26" t="s">
        <v>26</v>
      </c>
      <c r="G368" s="26" t="s">
        <v>189</v>
      </c>
      <c r="H368" s="26" t="s">
        <v>185</v>
      </c>
      <c r="I368">
        <v>0</v>
      </c>
      <c r="J368" s="27">
        <v>2132099.73</v>
      </c>
      <c r="K368" s="28">
        <v>0.87969016830565705</v>
      </c>
      <c r="L368" s="27">
        <v>2423693.94</v>
      </c>
      <c r="M368" s="29"/>
      <c r="N368" s="27">
        <v>5.93</v>
      </c>
      <c r="P368" s="27">
        <v>0</v>
      </c>
      <c r="Q368" s="27">
        <v>0</v>
      </c>
      <c r="R368" s="30">
        <v>44732.853595219902</v>
      </c>
      <c r="S368" s="27">
        <f t="shared" si="5"/>
        <v>0</v>
      </c>
    </row>
    <row r="369" spans="1:19" x14ac:dyDescent="0.25">
      <c r="A369" s="26" t="s">
        <v>87</v>
      </c>
      <c r="B369" s="26" t="s">
        <v>25</v>
      </c>
      <c r="C369" s="26" t="s">
        <v>233</v>
      </c>
      <c r="D369" s="26" t="s">
        <v>148</v>
      </c>
      <c r="E369" s="26" t="s">
        <v>150</v>
      </c>
      <c r="F369" s="26" t="s">
        <v>26</v>
      </c>
      <c r="G369" s="26" t="s">
        <v>184</v>
      </c>
      <c r="H369" s="26" t="s">
        <v>185</v>
      </c>
      <c r="I369">
        <v>5808</v>
      </c>
      <c r="J369" s="27">
        <v>2132099.73</v>
      </c>
      <c r="K369" s="28">
        <v>0.87969016830565705</v>
      </c>
      <c r="L369" s="27">
        <v>2423693.94</v>
      </c>
      <c r="M369" s="29">
        <v>0.220247718445299</v>
      </c>
      <c r="N369" s="27">
        <v>2.58</v>
      </c>
      <c r="O369">
        <v>1279</v>
      </c>
      <c r="P369" s="27">
        <v>2728.65</v>
      </c>
      <c r="Q369" s="27">
        <v>14.92</v>
      </c>
      <c r="R369" s="30">
        <v>44732.853595219902</v>
      </c>
      <c r="S369" s="27">
        <f t="shared" si="5"/>
        <v>2743.57</v>
      </c>
    </row>
    <row r="370" spans="1:19" x14ac:dyDescent="0.25">
      <c r="A370" s="26" t="s">
        <v>87</v>
      </c>
      <c r="B370" s="26" t="s">
        <v>25</v>
      </c>
      <c r="C370" s="26" t="s">
        <v>234</v>
      </c>
      <c r="D370" s="26" t="s">
        <v>157</v>
      </c>
      <c r="E370" s="26" t="s">
        <v>150</v>
      </c>
      <c r="F370" s="26" t="s">
        <v>26</v>
      </c>
      <c r="G370" s="26" t="s">
        <v>184</v>
      </c>
      <c r="H370" s="26" t="s">
        <v>185</v>
      </c>
      <c r="I370">
        <v>9789</v>
      </c>
      <c r="J370" s="27">
        <v>2132099.73</v>
      </c>
      <c r="K370" s="28">
        <v>0.87969016830565705</v>
      </c>
      <c r="L370" s="27">
        <v>2423693.94</v>
      </c>
      <c r="M370" s="29">
        <v>0.23065665834610799</v>
      </c>
      <c r="N370" s="27">
        <v>2.54</v>
      </c>
      <c r="O370">
        <v>2257</v>
      </c>
      <c r="P370" s="27">
        <v>4740.49</v>
      </c>
      <c r="Q370" s="27">
        <v>6.31</v>
      </c>
      <c r="R370" s="30">
        <v>44732.853595219902</v>
      </c>
      <c r="S370" s="27">
        <f t="shared" si="5"/>
        <v>4746.8</v>
      </c>
    </row>
    <row r="371" spans="1:19" x14ac:dyDescent="0.25">
      <c r="A371" s="26" t="s">
        <v>88</v>
      </c>
      <c r="B371" s="26" t="s">
        <v>28</v>
      </c>
      <c r="C371" s="26" t="s">
        <v>187</v>
      </c>
      <c r="D371" s="26" t="s">
        <v>151</v>
      </c>
      <c r="E371" s="26" t="s">
        <v>149</v>
      </c>
      <c r="F371" s="26" t="s">
        <v>29</v>
      </c>
      <c r="G371" s="26" t="s">
        <v>184</v>
      </c>
      <c r="H371" s="26" t="s">
        <v>185</v>
      </c>
      <c r="I371">
        <v>319094</v>
      </c>
      <c r="J371" s="27">
        <v>165292.44</v>
      </c>
      <c r="K371" s="28">
        <v>0.248578197013713</v>
      </c>
      <c r="L371" s="27">
        <v>664951.48</v>
      </c>
      <c r="M371" s="29">
        <v>3.4230147524769699E-3</v>
      </c>
      <c r="N371" s="27">
        <v>33.78</v>
      </c>
      <c r="O371">
        <v>1092</v>
      </c>
      <c r="P371" s="27">
        <v>8642.25</v>
      </c>
      <c r="Q371" s="27">
        <v>94.98</v>
      </c>
      <c r="R371" s="30">
        <v>44732.853595219902</v>
      </c>
      <c r="S371" s="27">
        <f t="shared" si="5"/>
        <v>8737.23</v>
      </c>
    </row>
    <row r="372" spans="1:19" x14ac:dyDescent="0.25">
      <c r="A372" s="26" t="s">
        <v>88</v>
      </c>
      <c r="B372" s="26" t="s">
        <v>28</v>
      </c>
      <c r="C372" s="26" t="s">
        <v>188</v>
      </c>
      <c r="D372" s="26" t="s">
        <v>162</v>
      </c>
      <c r="E372" s="26" t="s">
        <v>149</v>
      </c>
      <c r="F372" s="26" t="s">
        <v>29</v>
      </c>
      <c r="G372" s="26" t="s">
        <v>189</v>
      </c>
      <c r="H372" s="26" t="s">
        <v>185</v>
      </c>
      <c r="I372">
        <v>229014</v>
      </c>
      <c r="J372" s="27">
        <v>165292.44</v>
      </c>
      <c r="K372" s="28">
        <v>0.248578197013713</v>
      </c>
      <c r="L372" s="27">
        <v>664951.48</v>
      </c>
      <c r="M372" s="29"/>
      <c r="N372" s="27">
        <v>10.98</v>
      </c>
      <c r="P372" s="27">
        <v>0</v>
      </c>
      <c r="Q372" s="27">
        <v>0</v>
      </c>
      <c r="R372" s="30">
        <v>44732.853595219902</v>
      </c>
      <c r="S372" s="27">
        <f t="shared" si="5"/>
        <v>0</v>
      </c>
    </row>
    <row r="373" spans="1:19" x14ac:dyDescent="0.25">
      <c r="A373" s="26" t="s">
        <v>88</v>
      </c>
      <c r="B373" s="26" t="s">
        <v>28</v>
      </c>
      <c r="C373" s="26" t="s">
        <v>190</v>
      </c>
      <c r="D373" s="26" t="s">
        <v>161</v>
      </c>
      <c r="E373" s="26" t="s">
        <v>149</v>
      </c>
      <c r="F373" s="26" t="s">
        <v>191</v>
      </c>
      <c r="G373" s="26" t="s">
        <v>184</v>
      </c>
      <c r="H373" s="26" t="s">
        <v>185</v>
      </c>
      <c r="I373">
        <v>46260</v>
      </c>
      <c r="J373" s="27">
        <v>165292.44</v>
      </c>
      <c r="K373" s="28">
        <v>0.248578197013713</v>
      </c>
      <c r="L373" s="27">
        <v>664951.48</v>
      </c>
      <c r="M373" s="29">
        <v>3.4225486347941201E-3</v>
      </c>
      <c r="N373" s="27">
        <v>33.78</v>
      </c>
      <c r="O373">
        <v>158</v>
      </c>
      <c r="P373" s="27">
        <v>1250.44</v>
      </c>
      <c r="Q373" s="27">
        <v>15.83</v>
      </c>
      <c r="R373" s="30">
        <v>44732.853595219902</v>
      </c>
      <c r="S373" s="27">
        <f t="shared" si="5"/>
        <v>1266.27</v>
      </c>
    </row>
    <row r="374" spans="1:19" x14ac:dyDescent="0.25">
      <c r="A374" s="26" t="s">
        <v>88</v>
      </c>
      <c r="B374" s="26" t="s">
        <v>28</v>
      </c>
      <c r="C374" s="26" t="s">
        <v>192</v>
      </c>
      <c r="D374" s="26" t="s">
        <v>161</v>
      </c>
      <c r="E374" s="26" t="s">
        <v>152</v>
      </c>
      <c r="F374" s="26" t="s">
        <v>191</v>
      </c>
      <c r="G374" s="26" t="s">
        <v>184</v>
      </c>
      <c r="H374" s="26" t="s">
        <v>185</v>
      </c>
      <c r="I374">
        <v>18009</v>
      </c>
      <c r="J374" s="27">
        <v>165292.44</v>
      </c>
      <c r="K374" s="28">
        <v>0.248578197013713</v>
      </c>
      <c r="L374" s="27">
        <v>664951.48</v>
      </c>
      <c r="M374" s="29">
        <v>3.4225486347941201E-3</v>
      </c>
      <c r="N374" s="27">
        <v>135.6</v>
      </c>
      <c r="O374">
        <v>61</v>
      </c>
      <c r="P374" s="27">
        <v>1932.77</v>
      </c>
      <c r="Q374" s="27">
        <v>0</v>
      </c>
      <c r="R374" s="30">
        <v>44732.853595219902</v>
      </c>
      <c r="S374" s="27">
        <f t="shared" si="5"/>
        <v>1932.77</v>
      </c>
    </row>
    <row r="375" spans="1:19" x14ac:dyDescent="0.25">
      <c r="A375" s="26" t="s">
        <v>88</v>
      </c>
      <c r="B375" s="26" t="s">
        <v>28</v>
      </c>
      <c r="C375" s="26" t="s">
        <v>193</v>
      </c>
      <c r="D375" s="26" t="s">
        <v>164</v>
      </c>
      <c r="E375" s="26" t="s">
        <v>152</v>
      </c>
      <c r="F375" s="26" t="s">
        <v>191</v>
      </c>
      <c r="G375" s="26" t="s">
        <v>189</v>
      </c>
      <c r="H375" s="26" t="s">
        <v>185</v>
      </c>
      <c r="I375">
        <v>16082</v>
      </c>
      <c r="J375" s="27">
        <v>165292.44</v>
      </c>
      <c r="K375" s="28">
        <v>0.248578197013713</v>
      </c>
      <c r="L375" s="27">
        <v>664951.48</v>
      </c>
      <c r="M375" s="29"/>
      <c r="N375" s="27">
        <v>30.27</v>
      </c>
      <c r="P375" s="27">
        <v>0</v>
      </c>
      <c r="Q375" s="27">
        <v>0</v>
      </c>
      <c r="R375" s="30">
        <v>44732.853595219902</v>
      </c>
      <c r="S375" s="27">
        <f t="shared" si="5"/>
        <v>0</v>
      </c>
    </row>
    <row r="376" spans="1:19" x14ac:dyDescent="0.25">
      <c r="A376" s="26" t="s">
        <v>88</v>
      </c>
      <c r="B376" s="26" t="s">
        <v>28</v>
      </c>
      <c r="C376" s="26" t="s">
        <v>183</v>
      </c>
      <c r="D376" s="26" t="s">
        <v>151</v>
      </c>
      <c r="E376" s="26" t="s">
        <v>150</v>
      </c>
      <c r="F376" s="26" t="s">
        <v>29</v>
      </c>
      <c r="G376" s="26" t="s">
        <v>184</v>
      </c>
      <c r="H376" s="26" t="s">
        <v>185</v>
      </c>
      <c r="I376">
        <v>15520</v>
      </c>
      <c r="J376" s="27">
        <v>165292.44</v>
      </c>
      <c r="K376" s="28">
        <v>0.248578197013713</v>
      </c>
      <c r="L376" s="27">
        <v>664951.48</v>
      </c>
      <c r="M376" s="29">
        <v>3.4230147524769699E-3</v>
      </c>
      <c r="N376" s="27">
        <v>90.79</v>
      </c>
      <c r="O376">
        <v>53</v>
      </c>
      <c r="P376" s="27">
        <v>1124.3599999999999</v>
      </c>
      <c r="Q376" s="27">
        <v>0</v>
      </c>
      <c r="R376" s="30">
        <v>44732.853595219902</v>
      </c>
      <c r="S376" s="27">
        <f t="shared" si="5"/>
        <v>1124.3599999999999</v>
      </c>
    </row>
    <row r="377" spans="1:19" x14ac:dyDescent="0.25">
      <c r="A377" s="26" t="s">
        <v>88</v>
      </c>
      <c r="B377" s="26" t="s">
        <v>28</v>
      </c>
      <c r="C377" s="26" t="s">
        <v>186</v>
      </c>
      <c r="D377" s="26" t="s">
        <v>148</v>
      </c>
      <c r="E377" s="26" t="s">
        <v>150</v>
      </c>
      <c r="F377" s="26" t="s">
        <v>29</v>
      </c>
      <c r="G377" s="26" t="s">
        <v>184</v>
      </c>
      <c r="H377" s="26" t="s">
        <v>185</v>
      </c>
      <c r="I377">
        <v>7092</v>
      </c>
      <c r="J377" s="27">
        <v>165292.44</v>
      </c>
      <c r="K377" s="28">
        <v>0.248578197013713</v>
      </c>
      <c r="L377" s="27">
        <v>664951.48</v>
      </c>
      <c r="M377" s="29">
        <v>3.60347669533589E-3</v>
      </c>
      <c r="N377" s="27">
        <v>90.77</v>
      </c>
      <c r="O377">
        <v>25</v>
      </c>
      <c r="P377" s="27">
        <v>530.24</v>
      </c>
      <c r="Q377" s="27">
        <v>0</v>
      </c>
      <c r="R377" s="30">
        <v>44732.853595219902</v>
      </c>
      <c r="S377" s="27">
        <f t="shared" si="5"/>
        <v>530.24</v>
      </c>
    </row>
    <row r="378" spans="1:19" x14ac:dyDescent="0.25">
      <c r="A378" s="26" t="s">
        <v>89</v>
      </c>
      <c r="B378" s="26" t="s">
        <v>39</v>
      </c>
      <c r="C378" s="26" t="s">
        <v>207</v>
      </c>
      <c r="D378" s="26" t="s">
        <v>160</v>
      </c>
      <c r="E378" s="26" t="s">
        <v>149</v>
      </c>
      <c r="F378" s="26" t="s">
        <v>16</v>
      </c>
      <c r="G378" s="26" t="s">
        <v>184</v>
      </c>
      <c r="H378" s="26" t="s">
        <v>185</v>
      </c>
      <c r="I378">
        <v>51548</v>
      </c>
      <c r="J378" s="27">
        <v>707820.25</v>
      </c>
      <c r="K378" s="28">
        <v>0.89421834767326402</v>
      </c>
      <c r="L378" s="27">
        <v>791551.92</v>
      </c>
      <c r="M378" s="29">
        <v>2.19167442593813E-2</v>
      </c>
      <c r="N378" s="27">
        <v>26.16</v>
      </c>
      <c r="O378">
        <v>1129</v>
      </c>
      <c r="P378" s="27">
        <v>24891.82</v>
      </c>
      <c r="Q378" s="27">
        <v>396.85</v>
      </c>
      <c r="R378" s="30">
        <v>44732.853595219902</v>
      </c>
      <c r="S378" s="27">
        <f t="shared" si="5"/>
        <v>25288.67</v>
      </c>
    </row>
    <row r="379" spans="1:19" x14ac:dyDescent="0.25">
      <c r="A379" s="26" t="s">
        <v>89</v>
      </c>
      <c r="B379" s="26" t="s">
        <v>39</v>
      </c>
      <c r="C379" s="26" t="s">
        <v>208</v>
      </c>
      <c r="D379" s="26" t="s">
        <v>164</v>
      </c>
      <c r="E379" s="26" t="s">
        <v>149</v>
      </c>
      <c r="F379" s="26" t="s">
        <v>16</v>
      </c>
      <c r="G379" s="26" t="s">
        <v>184</v>
      </c>
      <c r="H379" s="26" t="s">
        <v>185</v>
      </c>
      <c r="I379">
        <v>49257</v>
      </c>
      <c r="J379" s="27">
        <v>707820.25</v>
      </c>
      <c r="K379" s="28">
        <v>0.89421834767326402</v>
      </c>
      <c r="L379" s="27">
        <v>791551.92</v>
      </c>
      <c r="M379" s="29">
        <v>2.3525749551633598E-2</v>
      </c>
      <c r="N379" s="27">
        <v>24.2</v>
      </c>
      <c r="O379">
        <v>1158</v>
      </c>
      <c r="P379" s="27">
        <v>23618.31</v>
      </c>
      <c r="Q379" s="27">
        <v>224.36</v>
      </c>
      <c r="R379" s="30">
        <v>44732.853595219902</v>
      </c>
      <c r="S379" s="27">
        <f t="shared" si="5"/>
        <v>23842.670000000002</v>
      </c>
    </row>
    <row r="380" spans="1:19" x14ac:dyDescent="0.25">
      <c r="A380" s="26" t="s">
        <v>89</v>
      </c>
      <c r="B380" s="26" t="s">
        <v>39</v>
      </c>
      <c r="C380" s="26" t="s">
        <v>209</v>
      </c>
      <c r="D380" s="26" t="s">
        <v>151</v>
      </c>
      <c r="E380" s="26" t="s">
        <v>149</v>
      </c>
      <c r="F380" s="26" t="s">
        <v>210</v>
      </c>
      <c r="G380" s="26" t="s">
        <v>184</v>
      </c>
      <c r="H380" s="26" t="s">
        <v>185</v>
      </c>
      <c r="I380">
        <v>13801</v>
      </c>
      <c r="J380" s="27">
        <v>707820.25</v>
      </c>
      <c r="K380" s="28">
        <v>0.89421834767326402</v>
      </c>
      <c r="L380" s="27">
        <v>791551.92</v>
      </c>
      <c r="M380" s="29">
        <v>2.19167442593813E-2</v>
      </c>
      <c r="N380" s="27">
        <v>26.16</v>
      </c>
      <c r="O380">
        <v>302</v>
      </c>
      <c r="P380" s="27">
        <v>6658.4</v>
      </c>
      <c r="Q380" s="27">
        <v>88.19</v>
      </c>
      <c r="R380" s="30">
        <v>44732.853595219902</v>
      </c>
      <c r="S380" s="27">
        <f t="shared" si="5"/>
        <v>6746.5899999999992</v>
      </c>
    </row>
    <row r="381" spans="1:19" x14ac:dyDescent="0.25">
      <c r="A381" s="26" t="s">
        <v>89</v>
      </c>
      <c r="B381" s="26" t="s">
        <v>39</v>
      </c>
      <c r="C381" s="26" t="s">
        <v>211</v>
      </c>
      <c r="D381" s="26" t="s">
        <v>151</v>
      </c>
      <c r="E381" s="26" t="s">
        <v>152</v>
      </c>
      <c r="F381" s="26" t="s">
        <v>210</v>
      </c>
      <c r="G381" s="26" t="s">
        <v>184</v>
      </c>
      <c r="H381" s="26" t="s">
        <v>185</v>
      </c>
      <c r="I381">
        <v>2506</v>
      </c>
      <c r="J381" s="27">
        <v>707820.25</v>
      </c>
      <c r="K381" s="28">
        <v>0.89421834767326402</v>
      </c>
      <c r="L381" s="27">
        <v>791551.92</v>
      </c>
      <c r="M381" s="29">
        <v>2.19167442593813E-2</v>
      </c>
      <c r="N381" s="27">
        <v>107.29</v>
      </c>
      <c r="O381">
        <v>54</v>
      </c>
      <c r="P381" s="27">
        <v>4869.95</v>
      </c>
      <c r="Q381" s="27">
        <v>0</v>
      </c>
      <c r="R381" s="30">
        <v>44732.853595219902</v>
      </c>
      <c r="S381" s="27">
        <f t="shared" si="5"/>
        <v>4869.95</v>
      </c>
    </row>
    <row r="382" spans="1:19" x14ac:dyDescent="0.25">
      <c r="A382" s="26" t="s">
        <v>89</v>
      </c>
      <c r="B382" s="26" t="s">
        <v>39</v>
      </c>
      <c r="C382" s="26" t="s">
        <v>212</v>
      </c>
      <c r="D382" s="26" t="s">
        <v>164</v>
      </c>
      <c r="E382" s="26" t="s">
        <v>152</v>
      </c>
      <c r="F382" s="26" t="s">
        <v>210</v>
      </c>
      <c r="G382" s="26" t="s">
        <v>184</v>
      </c>
      <c r="H382" s="26" t="s">
        <v>185</v>
      </c>
      <c r="I382">
        <v>3584</v>
      </c>
      <c r="J382" s="27">
        <v>707820.25</v>
      </c>
      <c r="K382" s="28">
        <v>0.89421834767326402</v>
      </c>
      <c r="L382" s="27">
        <v>791551.92</v>
      </c>
      <c r="M382" s="29">
        <v>2.3525749551633598E-2</v>
      </c>
      <c r="N382" s="27">
        <v>67.69</v>
      </c>
      <c r="O382">
        <v>84</v>
      </c>
      <c r="P382" s="27">
        <v>4779.42</v>
      </c>
      <c r="Q382" s="27">
        <v>0</v>
      </c>
      <c r="R382" s="30">
        <v>44732.853595219902</v>
      </c>
      <c r="S382" s="27">
        <f t="shared" si="5"/>
        <v>4779.42</v>
      </c>
    </row>
    <row r="383" spans="1:19" x14ac:dyDescent="0.25">
      <c r="A383" s="26" t="s">
        <v>89</v>
      </c>
      <c r="B383" s="26" t="s">
        <v>39</v>
      </c>
      <c r="C383" s="26" t="s">
        <v>213</v>
      </c>
      <c r="D383" s="26" t="s">
        <v>151</v>
      </c>
      <c r="E383" s="26" t="s">
        <v>150</v>
      </c>
      <c r="F383" s="26" t="s">
        <v>16</v>
      </c>
      <c r="G383" s="26" t="s">
        <v>184</v>
      </c>
      <c r="H383" s="26" t="s">
        <v>185</v>
      </c>
      <c r="I383">
        <v>1474</v>
      </c>
      <c r="J383" s="27">
        <v>707820.25</v>
      </c>
      <c r="K383" s="28">
        <v>0.89421834767326402</v>
      </c>
      <c r="L383" s="27">
        <v>791551.92</v>
      </c>
      <c r="M383" s="29">
        <v>2.19167442593813E-2</v>
      </c>
      <c r="N383" s="27">
        <v>58.75</v>
      </c>
      <c r="O383">
        <v>32</v>
      </c>
      <c r="P383" s="27">
        <v>1580.26</v>
      </c>
      <c r="Q383" s="27">
        <v>0</v>
      </c>
      <c r="R383" s="30">
        <v>44732.853595219902</v>
      </c>
      <c r="S383" s="27">
        <f t="shared" si="5"/>
        <v>1580.26</v>
      </c>
    </row>
    <row r="384" spans="1:19" x14ac:dyDescent="0.25">
      <c r="A384" s="26" t="s">
        <v>89</v>
      </c>
      <c r="B384" s="26" t="s">
        <v>39</v>
      </c>
      <c r="C384" s="26" t="s">
        <v>214</v>
      </c>
      <c r="D384" s="26" t="s">
        <v>164</v>
      </c>
      <c r="E384" s="26" t="s">
        <v>150</v>
      </c>
      <c r="F384" s="26" t="s">
        <v>16</v>
      </c>
      <c r="G384" s="26" t="s">
        <v>184</v>
      </c>
      <c r="H384" s="26" t="s">
        <v>185</v>
      </c>
      <c r="I384">
        <v>2077</v>
      </c>
      <c r="J384" s="27">
        <v>707820.25</v>
      </c>
      <c r="K384" s="28">
        <v>0.89421834767326402</v>
      </c>
      <c r="L384" s="27">
        <v>791551.92</v>
      </c>
      <c r="M384" s="29">
        <v>2.2004913492473199E-2</v>
      </c>
      <c r="N384" s="27">
        <v>58.69</v>
      </c>
      <c r="O384">
        <v>45</v>
      </c>
      <c r="P384" s="27">
        <v>2219.9699999999998</v>
      </c>
      <c r="Q384" s="27">
        <v>0</v>
      </c>
      <c r="R384" s="30">
        <v>44732.853595219902</v>
      </c>
      <c r="S384" s="27">
        <f t="shared" si="5"/>
        <v>2219.9699999999998</v>
      </c>
    </row>
    <row r="385" spans="1:19" x14ac:dyDescent="0.25">
      <c r="A385" s="26" t="s">
        <v>92</v>
      </c>
      <c r="B385" s="26" t="s">
        <v>28</v>
      </c>
      <c r="C385" s="26" t="s">
        <v>186</v>
      </c>
      <c r="D385" s="26" t="s">
        <v>148</v>
      </c>
      <c r="E385" s="26" t="s">
        <v>150</v>
      </c>
      <c r="F385" s="26" t="s">
        <v>29</v>
      </c>
      <c r="G385" s="26" t="s">
        <v>184</v>
      </c>
      <c r="H385" s="26" t="s">
        <v>185</v>
      </c>
      <c r="I385">
        <v>7092</v>
      </c>
      <c r="J385" s="27">
        <v>2420065.65</v>
      </c>
      <c r="K385" s="28">
        <v>0.65596396257774003</v>
      </c>
      <c r="L385" s="27">
        <v>3689327.14</v>
      </c>
      <c r="M385" s="29">
        <v>1.9993044260101799E-2</v>
      </c>
      <c r="N385" s="27">
        <v>90.77</v>
      </c>
      <c r="O385">
        <v>141</v>
      </c>
      <c r="P385" s="27">
        <v>7891.68</v>
      </c>
      <c r="Q385" s="27">
        <v>0</v>
      </c>
      <c r="R385" s="30">
        <v>44732.853595219902</v>
      </c>
      <c r="S385" s="27">
        <f t="shared" si="5"/>
        <v>7891.68</v>
      </c>
    </row>
    <row r="386" spans="1:19" x14ac:dyDescent="0.25">
      <c r="A386" s="26" t="s">
        <v>90</v>
      </c>
      <c r="B386" s="26" t="s">
        <v>12</v>
      </c>
      <c r="C386" s="26" t="s">
        <v>194</v>
      </c>
      <c r="D386" s="26" t="s">
        <v>161</v>
      </c>
      <c r="E386" s="26" t="s">
        <v>149</v>
      </c>
      <c r="F386" s="26" t="s">
        <v>13</v>
      </c>
      <c r="G386" s="26" t="s">
        <v>184</v>
      </c>
      <c r="H386" s="26" t="s">
        <v>185</v>
      </c>
      <c r="I386">
        <v>5786</v>
      </c>
      <c r="J386" s="27">
        <v>355349.95</v>
      </c>
      <c r="K386" s="28">
        <v>0.84378918123207403</v>
      </c>
      <c r="L386" s="27">
        <v>421135.94</v>
      </c>
      <c r="M386" s="29">
        <v>2.78856264553697E-2</v>
      </c>
      <c r="N386" s="27">
        <v>4.97</v>
      </c>
      <c r="O386">
        <v>161</v>
      </c>
      <c r="P386" s="27">
        <v>636.35</v>
      </c>
      <c r="Q386" s="27">
        <v>15.81</v>
      </c>
      <c r="R386" s="30">
        <v>44732.853595219902</v>
      </c>
      <c r="S386" s="27">
        <f t="shared" ref="S386:S449" si="6">SUM(P386+Q386)</f>
        <v>652.16</v>
      </c>
    </row>
    <row r="387" spans="1:19" x14ac:dyDescent="0.25">
      <c r="A387" s="26" t="s">
        <v>90</v>
      </c>
      <c r="B387" s="26" t="s">
        <v>12</v>
      </c>
      <c r="C387" s="26" t="s">
        <v>195</v>
      </c>
      <c r="D387" s="26" t="s">
        <v>161</v>
      </c>
      <c r="E387" s="26" t="s">
        <v>152</v>
      </c>
      <c r="F387" s="26" t="s">
        <v>13</v>
      </c>
      <c r="G387" s="26" t="s">
        <v>184</v>
      </c>
      <c r="H387" s="26" t="s">
        <v>185</v>
      </c>
      <c r="I387">
        <v>3351</v>
      </c>
      <c r="J387" s="27">
        <v>355349.95</v>
      </c>
      <c r="K387" s="28">
        <v>0.84378918123207403</v>
      </c>
      <c r="L387" s="27">
        <v>421135.94</v>
      </c>
      <c r="M387" s="29">
        <v>2.78856264553697E-2</v>
      </c>
      <c r="N387" s="27">
        <v>57.63</v>
      </c>
      <c r="O387">
        <v>93</v>
      </c>
      <c r="P387" s="27">
        <v>4251.0200000000004</v>
      </c>
      <c r="Q387" s="27">
        <v>0</v>
      </c>
      <c r="R387" s="30">
        <v>44732.853595219902</v>
      </c>
      <c r="S387" s="27">
        <f t="shared" si="6"/>
        <v>4251.0200000000004</v>
      </c>
    </row>
    <row r="388" spans="1:19" x14ac:dyDescent="0.25">
      <c r="A388" s="26" t="s">
        <v>90</v>
      </c>
      <c r="B388" s="26" t="s">
        <v>12</v>
      </c>
      <c r="C388" s="26" t="s">
        <v>196</v>
      </c>
      <c r="D388" s="26" t="s">
        <v>151</v>
      </c>
      <c r="E388" s="26" t="s">
        <v>152</v>
      </c>
      <c r="F388" s="26" t="s">
        <v>13</v>
      </c>
      <c r="G388" s="26" t="s">
        <v>184</v>
      </c>
      <c r="H388" s="26" t="s">
        <v>185</v>
      </c>
      <c r="I388">
        <v>4456</v>
      </c>
      <c r="J388" s="27">
        <v>355349.95</v>
      </c>
      <c r="K388" s="28">
        <v>0.84378918123207403</v>
      </c>
      <c r="L388" s="27">
        <v>421135.94</v>
      </c>
      <c r="M388" s="29">
        <v>2.78856264553697E-2</v>
      </c>
      <c r="N388" s="27">
        <v>57.63</v>
      </c>
      <c r="O388">
        <v>124</v>
      </c>
      <c r="P388" s="27">
        <v>5668.03</v>
      </c>
      <c r="Q388" s="27">
        <v>45.71</v>
      </c>
      <c r="R388" s="30">
        <v>44732.853595219902</v>
      </c>
      <c r="S388" s="27">
        <f t="shared" si="6"/>
        <v>5713.74</v>
      </c>
    </row>
    <row r="389" spans="1:19" x14ac:dyDescent="0.25">
      <c r="A389" s="26" t="s">
        <v>90</v>
      </c>
      <c r="B389" s="26" t="s">
        <v>12</v>
      </c>
      <c r="C389" s="26" t="s">
        <v>197</v>
      </c>
      <c r="D389" s="26" t="s">
        <v>164</v>
      </c>
      <c r="E389" s="26" t="s">
        <v>149</v>
      </c>
      <c r="F389" s="26" t="s">
        <v>198</v>
      </c>
      <c r="G389" s="26" t="s">
        <v>184</v>
      </c>
      <c r="H389" s="26" t="s">
        <v>185</v>
      </c>
      <c r="I389">
        <v>65966</v>
      </c>
      <c r="J389" s="27">
        <v>355349.95</v>
      </c>
      <c r="K389" s="28">
        <v>0.84378918123207403</v>
      </c>
      <c r="L389" s="27">
        <v>421135.94</v>
      </c>
      <c r="M389" s="29">
        <v>2.78856264553697E-2</v>
      </c>
      <c r="N389" s="27">
        <v>4.97</v>
      </c>
      <c r="O389">
        <v>1839</v>
      </c>
      <c r="P389" s="27">
        <v>7268.64</v>
      </c>
      <c r="Q389" s="27">
        <v>71.14</v>
      </c>
      <c r="R389" s="30">
        <v>44732.853595219902</v>
      </c>
      <c r="S389" s="27">
        <f t="shared" si="6"/>
        <v>7339.7800000000007</v>
      </c>
    </row>
    <row r="390" spans="1:19" x14ac:dyDescent="0.25">
      <c r="A390" s="26" t="s">
        <v>90</v>
      </c>
      <c r="B390" s="26" t="s">
        <v>12</v>
      </c>
      <c r="C390" s="26" t="s">
        <v>199</v>
      </c>
      <c r="D390" s="26" t="s">
        <v>159</v>
      </c>
      <c r="E390" s="26" t="s">
        <v>149</v>
      </c>
      <c r="F390" s="26" t="s">
        <v>198</v>
      </c>
      <c r="G390" s="26" t="s">
        <v>184</v>
      </c>
      <c r="H390" s="26" t="s">
        <v>185</v>
      </c>
      <c r="I390">
        <v>95370</v>
      </c>
      <c r="J390" s="27">
        <v>355349.95</v>
      </c>
      <c r="K390" s="28">
        <v>0.84378918123207403</v>
      </c>
      <c r="L390" s="27">
        <v>421135.94</v>
      </c>
      <c r="M390" s="29">
        <v>2.78856264553697E-2</v>
      </c>
      <c r="N390" s="27">
        <v>4.97</v>
      </c>
      <c r="O390">
        <v>2659</v>
      </c>
      <c r="P390" s="27">
        <v>10509.69</v>
      </c>
      <c r="Q390" s="27">
        <v>126.48</v>
      </c>
      <c r="R390" s="30">
        <v>44732.853595219902</v>
      </c>
      <c r="S390" s="27">
        <f t="shared" si="6"/>
        <v>10636.17</v>
      </c>
    </row>
    <row r="391" spans="1:19" x14ac:dyDescent="0.25">
      <c r="A391" s="26" t="s">
        <v>90</v>
      </c>
      <c r="B391" s="26" t="s">
        <v>12</v>
      </c>
      <c r="C391" s="26" t="s">
        <v>200</v>
      </c>
      <c r="D391" s="26" t="s">
        <v>151</v>
      </c>
      <c r="E391" s="26" t="s">
        <v>150</v>
      </c>
      <c r="F391" s="26" t="s">
        <v>198</v>
      </c>
      <c r="G391" s="26" t="s">
        <v>184</v>
      </c>
      <c r="H391" s="26" t="s">
        <v>185</v>
      </c>
      <c r="I391">
        <v>1446</v>
      </c>
      <c r="J391" s="27">
        <v>355349.95</v>
      </c>
      <c r="K391" s="28">
        <v>0.84378918123207403</v>
      </c>
      <c r="L391" s="27">
        <v>421135.94</v>
      </c>
      <c r="M391" s="29">
        <v>2.78856264553697E-2</v>
      </c>
      <c r="N391" s="27">
        <v>27.46</v>
      </c>
      <c r="O391">
        <v>40</v>
      </c>
      <c r="P391" s="27">
        <v>871.21</v>
      </c>
      <c r="Q391" s="27">
        <v>0</v>
      </c>
      <c r="R391" s="30">
        <v>44732.853595219902</v>
      </c>
      <c r="S391" s="27">
        <f t="shared" si="6"/>
        <v>871.21</v>
      </c>
    </row>
    <row r="392" spans="1:19" x14ac:dyDescent="0.25">
      <c r="A392" s="26" t="s">
        <v>90</v>
      </c>
      <c r="B392" s="26" t="s">
        <v>12</v>
      </c>
      <c r="C392" s="26" t="s">
        <v>201</v>
      </c>
      <c r="D392" s="26" t="s">
        <v>164</v>
      </c>
      <c r="E392" s="26" t="s">
        <v>150</v>
      </c>
      <c r="F392" s="26" t="s">
        <v>198</v>
      </c>
      <c r="G392" s="26" t="s">
        <v>184</v>
      </c>
      <c r="H392" s="26" t="s">
        <v>185</v>
      </c>
      <c r="I392">
        <v>3589</v>
      </c>
      <c r="J392" s="27">
        <v>355349.95</v>
      </c>
      <c r="K392" s="28">
        <v>0.84378918123207403</v>
      </c>
      <c r="L392" s="27">
        <v>421135.94</v>
      </c>
      <c r="M392" s="29">
        <v>2.78856264553697E-2</v>
      </c>
      <c r="N392" s="27">
        <v>27.46</v>
      </c>
      <c r="O392">
        <v>100</v>
      </c>
      <c r="P392" s="27">
        <v>2178.02</v>
      </c>
      <c r="Q392" s="27">
        <v>0</v>
      </c>
      <c r="R392" s="30">
        <v>44732.853595219902</v>
      </c>
      <c r="S392" s="27">
        <f t="shared" si="6"/>
        <v>2178.02</v>
      </c>
    </row>
    <row r="393" spans="1:19" x14ac:dyDescent="0.25">
      <c r="A393" s="26" t="s">
        <v>91</v>
      </c>
      <c r="B393" s="26" t="s">
        <v>12</v>
      </c>
      <c r="C393" s="26" t="s">
        <v>194</v>
      </c>
      <c r="D393" s="26" t="s">
        <v>161</v>
      </c>
      <c r="E393" s="26" t="s">
        <v>149</v>
      </c>
      <c r="F393" s="26" t="s">
        <v>13</v>
      </c>
      <c r="G393" s="26" t="s">
        <v>184</v>
      </c>
      <c r="H393" s="26" t="s">
        <v>185</v>
      </c>
      <c r="I393">
        <v>5786</v>
      </c>
      <c r="J393" s="27">
        <v>649075.19999999995</v>
      </c>
      <c r="K393" s="28">
        <v>0.65647607493745797</v>
      </c>
      <c r="L393" s="27">
        <v>988726.36</v>
      </c>
      <c r="M393" s="29">
        <v>6.5468774623076195E-2</v>
      </c>
      <c r="N393" s="27">
        <v>4.97</v>
      </c>
      <c r="O393">
        <v>378</v>
      </c>
      <c r="P393" s="27">
        <v>1162.3800000000001</v>
      </c>
      <c r="Q393" s="27">
        <v>18.45</v>
      </c>
      <c r="R393" s="30">
        <v>44732.853595219902</v>
      </c>
      <c r="S393" s="27">
        <f t="shared" si="6"/>
        <v>1180.8300000000002</v>
      </c>
    </row>
    <row r="394" spans="1:19" x14ac:dyDescent="0.25">
      <c r="A394" s="26" t="s">
        <v>91</v>
      </c>
      <c r="B394" s="26" t="s">
        <v>12</v>
      </c>
      <c r="C394" s="26" t="s">
        <v>195</v>
      </c>
      <c r="D394" s="26" t="s">
        <v>161</v>
      </c>
      <c r="E394" s="26" t="s">
        <v>152</v>
      </c>
      <c r="F394" s="26" t="s">
        <v>13</v>
      </c>
      <c r="G394" s="26" t="s">
        <v>184</v>
      </c>
      <c r="H394" s="26" t="s">
        <v>185</v>
      </c>
      <c r="I394">
        <v>3351</v>
      </c>
      <c r="J394" s="27">
        <v>649075.19999999995</v>
      </c>
      <c r="K394" s="28">
        <v>0.65647607493745797</v>
      </c>
      <c r="L394" s="27">
        <v>988726.36</v>
      </c>
      <c r="M394" s="29">
        <v>6.5468774623076195E-2</v>
      </c>
      <c r="N394" s="27">
        <v>57.63</v>
      </c>
      <c r="O394">
        <v>219</v>
      </c>
      <c r="P394" s="27">
        <v>7788.24</v>
      </c>
      <c r="Q394" s="27">
        <v>71.14</v>
      </c>
      <c r="R394" s="30">
        <v>44732.853595219902</v>
      </c>
      <c r="S394" s="27">
        <f t="shared" si="6"/>
        <v>7859.38</v>
      </c>
    </row>
    <row r="395" spans="1:19" x14ac:dyDescent="0.25">
      <c r="A395" s="26" t="s">
        <v>91</v>
      </c>
      <c r="B395" s="26" t="s">
        <v>12</v>
      </c>
      <c r="C395" s="26" t="s">
        <v>196</v>
      </c>
      <c r="D395" s="26" t="s">
        <v>151</v>
      </c>
      <c r="E395" s="26" t="s">
        <v>152</v>
      </c>
      <c r="F395" s="26" t="s">
        <v>13</v>
      </c>
      <c r="G395" s="26" t="s">
        <v>184</v>
      </c>
      <c r="H395" s="26" t="s">
        <v>185</v>
      </c>
      <c r="I395">
        <v>4456</v>
      </c>
      <c r="J395" s="27">
        <v>649075.19999999995</v>
      </c>
      <c r="K395" s="28">
        <v>0.65647607493745797</v>
      </c>
      <c r="L395" s="27">
        <v>988726.36</v>
      </c>
      <c r="M395" s="29">
        <v>6.5468774623076195E-2</v>
      </c>
      <c r="N395" s="27">
        <v>57.63</v>
      </c>
      <c r="O395">
        <v>291</v>
      </c>
      <c r="P395" s="27">
        <v>10348.76</v>
      </c>
      <c r="Q395" s="27">
        <v>35.56</v>
      </c>
      <c r="R395" s="30">
        <v>44732.853595219902</v>
      </c>
      <c r="S395" s="27">
        <f t="shared" si="6"/>
        <v>10384.32</v>
      </c>
    </row>
    <row r="396" spans="1:19" x14ac:dyDescent="0.25">
      <c r="A396" s="26" t="s">
        <v>91</v>
      </c>
      <c r="B396" s="26" t="s">
        <v>12</v>
      </c>
      <c r="C396" s="26" t="s">
        <v>197</v>
      </c>
      <c r="D396" s="26" t="s">
        <v>164</v>
      </c>
      <c r="E396" s="26" t="s">
        <v>149</v>
      </c>
      <c r="F396" s="26" t="s">
        <v>198</v>
      </c>
      <c r="G396" s="26" t="s">
        <v>184</v>
      </c>
      <c r="H396" s="26" t="s">
        <v>185</v>
      </c>
      <c r="I396">
        <v>65966</v>
      </c>
      <c r="J396" s="27">
        <v>649075.19999999995</v>
      </c>
      <c r="K396" s="28">
        <v>0.65647607493745797</v>
      </c>
      <c r="L396" s="27">
        <v>988726.36</v>
      </c>
      <c r="M396" s="29">
        <v>6.5468774623076195E-2</v>
      </c>
      <c r="N396" s="27">
        <v>4.97</v>
      </c>
      <c r="O396">
        <v>4318</v>
      </c>
      <c r="P396" s="27">
        <v>13278.2</v>
      </c>
      <c r="Q396" s="27">
        <v>126.07</v>
      </c>
      <c r="R396" s="30">
        <v>44732.853595219902</v>
      </c>
      <c r="S396" s="27">
        <f t="shared" si="6"/>
        <v>13404.27</v>
      </c>
    </row>
    <row r="397" spans="1:19" x14ac:dyDescent="0.25">
      <c r="A397" s="26" t="s">
        <v>91</v>
      </c>
      <c r="B397" s="26" t="s">
        <v>12</v>
      </c>
      <c r="C397" s="26" t="s">
        <v>199</v>
      </c>
      <c r="D397" s="26" t="s">
        <v>159</v>
      </c>
      <c r="E397" s="26" t="s">
        <v>149</v>
      </c>
      <c r="F397" s="26" t="s">
        <v>198</v>
      </c>
      <c r="G397" s="26" t="s">
        <v>184</v>
      </c>
      <c r="H397" s="26" t="s">
        <v>185</v>
      </c>
      <c r="I397">
        <v>95370</v>
      </c>
      <c r="J397" s="27">
        <v>649075.19999999995</v>
      </c>
      <c r="K397" s="28">
        <v>0.65647607493745797</v>
      </c>
      <c r="L397" s="27">
        <v>988726.36</v>
      </c>
      <c r="M397" s="29">
        <v>6.5468774623076195E-2</v>
      </c>
      <c r="N397" s="27">
        <v>4.97</v>
      </c>
      <c r="O397">
        <v>6243</v>
      </c>
      <c r="P397" s="27">
        <v>19197.73</v>
      </c>
      <c r="Q397" s="27">
        <v>209.1</v>
      </c>
      <c r="R397" s="30">
        <v>44732.853595219902</v>
      </c>
      <c r="S397" s="27">
        <f t="shared" si="6"/>
        <v>19406.829999999998</v>
      </c>
    </row>
    <row r="398" spans="1:19" x14ac:dyDescent="0.25">
      <c r="A398" s="26" t="s">
        <v>91</v>
      </c>
      <c r="B398" s="26" t="s">
        <v>12</v>
      </c>
      <c r="C398" s="26" t="s">
        <v>200</v>
      </c>
      <c r="D398" s="26" t="s">
        <v>151</v>
      </c>
      <c r="E398" s="26" t="s">
        <v>150</v>
      </c>
      <c r="F398" s="26" t="s">
        <v>198</v>
      </c>
      <c r="G398" s="26" t="s">
        <v>184</v>
      </c>
      <c r="H398" s="26" t="s">
        <v>185</v>
      </c>
      <c r="I398">
        <v>1446</v>
      </c>
      <c r="J398" s="27">
        <v>649075.19999999995</v>
      </c>
      <c r="K398" s="28">
        <v>0.65647607493745797</v>
      </c>
      <c r="L398" s="27">
        <v>988726.36</v>
      </c>
      <c r="M398" s="29">
        <v>6.5468774623076195E-2</v>
      </c>
      <c r="N398" s="27">
        <v>27.46</v>
      </c>
      <c r="O398">
        <v>94</v>
      </c>
      <c r="P398" s="27">
        <v>1592.85</v>
      </c>
      <c r="Q398" s="27">
        <v>16.940000000000001</v>
      </c>
      <c r="R398" s="30">
        <v>44732.853595219902</v>
      </c>
      <c r="S398" s="27">
        <f t="shared" si="6"/>
        <v>1609.79</v>
      </c>
    </row>
    <row r="399" spans="1:19" x14ac:dyDescent="0.25">
      <c r="A399" s="26" t="s">
        <v>91</v>
      </c>
      <c r="B399" s="26" t="s">
        <v>12</v>
      </c>
      <c r="C399" s="26" t="s">
        <v>201</v>
      </c>
      <c r="D399" s="26" t="s">
        <v>164</v>
      </c>
      <c r="E399" s="26" t="s">
        <v>150</v>
      </c>
      <c r="F399" s="26" t="s">
        <v>198</v>
      </c>
      <c r="G399" s="26" t="s">
        <v>184</v>
      </c>
      <c r="H399" s="26" t="s">
        <v>185</v>
      </c>
      <c r="I399">
        <v>3589</v>
      </c>
      <c r="J399" s="27">
        <v>649075.19999999995</v>
      </c>
      <c r="K399" s="28">
        <v>0.65647607493745797</v>
      </c>
      <c r="L399" s="27">
        <v>988726.36</v>
      </c>
      <c r="M399" s="29">
        <v>6.5468774623076195E-2</v>
      </c>
      <c r="N399" s="27">
        <v>27.46</v>
      </c>
      <c r="O399">
        <v>234</v>
      </c>
      <c r="P399" s="27">
        <v>3965.18</v>
      </c>
      <c r="Q399" s="27">
        <v>16.95</v>
      </c>
      <c r="R399" s="30">
        <v>44732.853595219902</v>
      </c>
      <c r="S399" s="27">
        <f t="shared" si="6"/>
        <v>3982.1299999999997</v>
      </c>
    </row>
    <row r="400" spans="1:19" x14ac:dyDescent="0.25">
      <c r="A400" s="26" t="s">
        <v>92</v>
      </c>
      <c r="B400" s="26" t="s">
        <v>28</v>
      </c>
      <c r="C400" s="26" t="s">
        <v>187</v>
      </c>
      <c r="D400" s="26" t="s">
        <v>151</v>
      </c>
      <c r="E400" s="26" t="s">
        <v>149</v>
      </c>
      <c r="F400" s="26" t="s">
        <v>29</v>
      </c>
      <c r="G400" s="26" t="s">
        <v>184</v>
      </c>
      <c r="H400" s="26" t="s">
        <v>185</v>
      </c>
      <c r="I400">
        <v>319094</v>
      </c>
      <c r="J400" s="27">
        <v>2420065.65</v>
      </c>
      <c r="K400" s="28">
        <v>0.65596396257774003</v>
      </c>
      <c r="L400" s="27">
        <v>3689327.14</v>
      </c>
      <c r="M400" s="29">
        <v>1.8991793547002402E-2</v>
      </c>
      <c r="N400" s="27">
        <v>33.78</v>
      </c>
      <c r="O400">
        <v>6060</v>
      </c>
      <c r="P400" s="27">
        <v>126559.17</v>
      </c>
      <c r="Q400" s="27">
        <v>1211.29</v>
      </c>
      <c r="R400" s="30">
        <v>44732.853595219902</v>
      </c>
      <c r="S400" s="27">
        <f t="shared" si="6"/>
        <v>127770.45999999999</v>
      </c>
    </row>
    <row r="401" spans="1:19" x14ac:dyDescent="0.25">
      <c r="A401" s="26" t="s">
        <v>92</v>
      </c>
      <c r="B401" s="26" t="s">
        <v>28</v>
      </c>
      <c r="C401" s="26" t="s">
        <v>188</v>
      </c>
      <c r="D401" s="26" t="s">
        <v>162</v>
      </c>
      <c r="E401" s="26" t="s">
        <v>149</v>
      </c>
      <c r="F401" s="26" t="s">
        <v>29</v>
      </c>
      <c r="G401" s="26" t="s">
        <v>189</v>
      </c>
      <c r="H401" s="26" t="s">
        <v>185</v>
      </c>
      <c r="I401">
        <v>229014</v>
      </c>
      <c r="J401" s="27">
        <v>2420065.65</v>
      </c>
      <c r="K401" s="28">
        <v>0.65596396257774003</v>
      </c>
      <c r="L401" s="27">
        <v>3689327.14</v>
      </c>
      <c r="M401" s="29"/>
      <c r="N401" s="27">
        <v>10.98</v>
      </c>
      <c r="P401" s="27">
        <v>0</v>
      </c>
      <c r="Q401" s="27">
        <v>0</v>
      </c>
      <c r="R401" s="30">
        <v>44732.853595219902</v>
      </c>
      <c r="S401" s="27">
        <f t="shared" si="6"/>
        <v>0</v>
      </c>
    </row>
    <row r="402" spans="1:19" x14ac:dyDescent="0.25">
      <c r="A402" s="26" t="s">
        <v>92</v>
      </c>
      <c r="B402" s="26" t="s">
        <v>28</v>
      </c>
      <c r="C402" s="26" t="s">
        <v>190</v>
      </c>
      <c r="D402" s="26" t="s">
        <v>161</v>
      </c>
      <c r="E402" s="26" t="s">
        <v>149</v>
      </c>
      <c r="F402" s="26" t="s">
        <v>191</v>
      </c>
      <c r="G402" s="26" t="s">
        <v>184</v>
      </c>
      <c r="H402" s="26" t="s">
        <v>185</v>
      </c>
      <c r="I402">
        <v>46260</v>
      </c>
      <c r="J402" s="27">
        <v>2420065.65</v>
      </c>
      <c r="K402" s="28">
        <v>0.65596396257774003</v>
      </c>
      <c r="L402" s="27">
        <v>3689327.14</v>
      </c>
      <c r="M402" s="29">
        <v>1.89892074024949E-2</v>
      </c>
      <c r="N402" s="27">
        <v>33.78</v>
      </c>
      <c r="O402">
        <v>878</v>
      </c>
      <c r="P402" s="27">
        <v>18336.46</v>
      </c>
      <c r="Q402" s="27">
        <v>208.84</v>
      </c>
      <c r="R402" s="30">
        <v>44732.853595219902</v>
      </c>
      <c r="S402" s="27">
        <f t="shared" si="6"/>
        <v>18545.3</v>
      </c>
    </row>
    <row r="403" spans="1:19" x14ac:dyDescent="0.25">
      <c r="A403" s="26" t="s">
        <v>92</v>
      </c>
      <c r="B403" s="26" t="s">
        <v>28</v>
      </c>
      <c r="C403" s="26" t="s">
        <v>192</v>
      </c>
      <c r="D403" s="26" t="s">
        <v>161</v>
      </c>
      <c r="E403" s="26" t="s">
        <v>152</v>
      </c>
      <c r="F403" s="26" t="s">
        <v>191</v>
      </c>
      <c r="G403" s="26" t="s">
        <v>184</v>
      </c>
      <c r="H403" s="26" t="s">
        <v>185</v>
      </c>
      <c r="I403">
        <v>18009</v>
      </c>
      <c r="J403" s="27">
        <v>2420065.65</v>
      </c>
      <c r="K403" s="28">
        <v>0.65596396257774003</v>
      </c>
      <c r="L403" s="27">
        <v>3689327.14</v>
      </c>
      <c r="M403" s="29">
        <v>1.8989207402494799E-2</v>
      </c>
      <c r="N403" s="27">
        <v>135.6</v>
      </c>
      <c r="O403">
        <v>341</v>
      </c>
      <c r="P403" s="27">
        <v>28511.62</v>
      </c>
      <c r="Q403" s="27">
        <v>-83.61</v>
      </c>
      <c r="R403" s="30">
        <v>44732.853595219902</v>
      </c>
      <c r="S403" s="27">
        <f t="shared" si="6"/>
        <v>28428.01</v>
      </c>
    </row>
    <row r="404" spans="1:19" x14ac:dyDescent="0.25">
      <c r="A404" s="26" t="s">
        <v>92</v>
      </c>
      <c r="B404" s="26" t="s">
        <v>28</v>
      </c>
      <c r="C404" s="26" t="s">
        <v>193</v>
      </c>
      <c r="D404" s="26" t="s">
        <v>164</v>
      </c>
      <c r="E404" s="26" t="s">
        <v>152</v>
      </c>
      <c r="F404" s="26" t="s">
        <v>191</v>
      </c>
      <c r="G404" s="26" t="s">
        <v>189</v>
      </c>
      <c r="H404" s="26" t="s">
        <v>185</v>
      </c>
      <c r="I404">
        <v>16082</v>
      </c>
      <c r="J404" s="27">
        <v>2420065.65</v>
      </c>
      <c r="K404" s="28">
        <v>0.65596396257774003</v>
      </c>
      <c r="L404" s="27">
        <v>3689327.14</v>
      </c>
      <c r="M404" s="29"/>
      <c r="N404" s="27">
        <v>30.27</v>
      </c>
      <c r="P404" s="27">
        <v>0</v>
      </c>
      <c r="Q404" s="27">
        <v>0</v>
      </c>
      <c r="R404" s="30">
        <v>44732.853595219902</v>
      </c>
      <c r="S404" s="27">
        <f t="shared" si="6"/>
        <v>0</v>
      </c>
    </row>
    <row r="405" spans="1:19" x14ac:dyDescent="0.25">
      <c r="A405" s="26" t="s">
        <v>92</v>
      </c>
      <c r="B405" s="26" t="s">
        <v>28</v>
      </c>
      <c r="C405" s="26" t="s">
        <v>183</v>
      </c>
      <c r="D405" s="26" t="s">
        <v>151</v>
      </c>
      <c r="E405" s="26" t="s">
        <v>150</v>
      </c>
      <c r="F405" s="26" t="s">
        <v>29</v>
      </c>
      <c r="G405" s="26" t="s">
        <v>184</v>
      </c>
      <c r="H405" s="26" t="s">
        <v>185</v>
      </c>
      <c r="I405">
        <v>15520</v>
      </c>
      <c r="J405" s="27">
        <v>2420065.65</v>
      </c>
      <c r="K405" s="28">
        <v>0.65596396257774003</v>
      </c>
      <c r="L405" s="27">
        <v>3689327.14</v>
      </c>
      <c r="M405" s="29">
        <v>1.8991793547002402E-2</v>
      </c>
      <c r="N405" s="27">
        <v>90.79</v>
      </c>
      <c r="O405">
        <v>294</v>
      </c>
      <c r="P405" s="27">
        <v>16458.61</v>
      </c>
      <c r="Q405" s="27">
        <v>55.98</v>
      </c>
      <c r="R405" s="30">
        <v>44732.853595219902</v>
      </c>
      <c r="S405" s="27">
        <f t="shared" si="6"/>
        <v>16514.59</v>
      </c>
    </row>
    <row r="406" spans="1:19" x14ac:dyDescent="0.25">
      <c r="A406" s="26" t="s">
        <v>93</v>
      </c>
      <c r="B406" s="26" t="s">
        <v>19</v>
      </c>
      <c r="C406" s="26" t="s">
        <v>215</v>
      </c>
      <c r="D406" s="26" t="s">
        <v>151</v>
      </c>
      <c r="E406" s="26" t="s">
        <v>149</v>
      </c>
      <c r="F406" s="26" t="s">
        <v>20</v>
      </c>
      <c r="G406" s="26" t="s">
        <v>184</v>
      </c>
      <c r="H406" s="26" t="s">
        <v>185</v>
      </c>
      <c r="I406">
        <v>113116</v>
      </c>
      <c r="J406" s="27">
        <v>311579.13</v>
      </c>
      <c r="K406" s="28">
        <v>0.72644401142952997</v>
      </c>
      <c r="L406" s="27">
        <v>428910.04</v>
      </c>
      <c r="M406" s="29">
        <v>2.94413510710596E-3</v>
      </c>
      <c r="N406" s="27">
        <v>10.74</v>
      </c>
      <c r="O406">
        <v>333</v>
      </c>
      <c r="P406" s="27">
        <v>2448.6799999999998</v>
      </c>
      <c r="Q406" s="27">
        <v>29.41</v>
      </c>
      <c r="R406" s="30">
        <v>44732.853595219902</v>
      </c>
      <c r="S406" s="27">
        <f t="shared" si="6"/>
        <v>2478.0899999999997</v>
      </c>
    </row>
    <row r="407" spans="1:19" x14ac:dyDescent="0.25">
      <c r="A407" s="26" t="s">
        <v>93</v>
      </c>
      <c r="B407" s="26" t="s">
        <v>19</v>
      </c>
      <c r="C407" s="26" t="s">
        <v>216</v>
      </c>
      <c r="D407" s="26" t="s">
        <v>165</v>
      </c>
      <c r="E407" s="26" t="s">
        <v>149</v>
      </c>
      <c r="F407" s="26" t="s">
        <v>20</v>
      </c>
      <c r="G407" s="26" t="s">
        <v>189</v>
      </c>
      <c r="H407" s="26" t="s">
        <v>185</v>
      </c>
      <c r="I407">
        <v>483948</v>
      </c>
      <c r="J407" s="27">
        <v>311579.13</v>
      </c>
      <c r="K407" s="28">
        <v>0.72644401142952997</v>
      </c>
      <c r="L407" s="27">
        <v>428910.04</v>
      </c>
      <c r="M407" s="29"/>
      <c r="N407" s="27">
        <v>10.86</v>
      </c>
      <c r="P407" s="27">
        <v>0</v>
      </c>
      <c r="Q407" s="27">
        <v>0</v>
      </c>
      <c r="R407" s="30">
        <v>44732.853595219902</v>
      </c>
      <c r="S407" s="27">
        <f t="shared" si="6"/>
        <v>0</v>
      </c>
    </row>
    <row r="408" spans="1:19" x14ac:dyDescent="0.25">
      <c r="A408" s="26" t="s">
        <v>93</v>
      </c>
      <c r="B408" s="26" t="s">
        <v>19</v>
      </c>
      <c r="C408" s="26" t="s">
        <v>217</v>
      </c>
      <c r="D408" s="26" t="s">
        <v>156</v>
      </c>
      <c r="E408" s="26" t="s">
        <v>149</v>
      </c>
      <c r="F408" s="26" t="s">
        <v>20</v>
      </c>
      <c r="G408" s="26" t="s">
        <v>184</v>
      </c>
      <c r="H408" s="26" t="s">
        <v>185</v>
      </c>
      <c r="I408">
        <v>351182</v>
      </c>
      <c r="J408" s="27">
        <v>311579.13</v>
      </c>
      <c r="K408" s="28">
        <v>0.72644401142952997</v>
      </c>
      <c r="L408" s="27">
        <v>428910.04</v>
      </c>
      <c r="M408" s="29">
        <v>3.0400345621200199E-3</v>
      </c>
      <c r="N408" s="27">
        <v>10.15</v>
      </c>
      <c r="O408">
        <v>1067</v>
      </c>
      <c r="P408" s="27">
        <v>7415.05</v>
      </c>
      <c r="Q408" s="27">
        <v>55.6</v>
      </c>
      <c r="R408" s="30">
        <v>44732.853595219902</v>
      </c>
      <c r="S408" s="27">
        <f t="shared" si="6"/>
        <v>7470.6500000000005</v>
      </c>
    </row>
    <row r="409" spans="1:19" x14ac:dyDescent="0.25">
      <c r="A409" s="26" t="s">
        <v>93</v>
      </c>
      <c r="B409" s="26" t="s">
        <v>19</v>
      </c>
      <c r="C409" s="26" t="s">
        <v>218</v>
      </c>
      <c r="D409" s="26" t="s">
        <v>161</v>
      </c>
      <c r="E409" s="26" t="s">
        <v>149</v>
      </c>
      <c r="F409" s="26" t="s">
        <v>20</v>
      </c>
      <c r="G409" s="26" t="s">
        <v>184</v>
      </c>
      <c r="H409" s="26" t="s">
        <v>185</v>
      </c>
      <c r="I409">
        <v>17279</v>
      </c>
      <c r="J409" s="27">
        <v>311579.13</v>
      </c>
      <c r="K409" s="28">
        <v>0.72644401142952997</v>
      </c>
      <c r="L409" s="27">
        <v>428910.04</v>
      </c>
      <c r="M409" s="29">
        <v>2.7856653943903399E-3</v>
      </c>
      <c r="N409" s="27">
        <v>10.9</v>
      </c>
      <c r="O409">
        <v>48</v>
      </c>
      <c r="P409" s="27">
        <v>358.22</v>
      </c>
      <c r="Q409" s="27">
        <v>0</v>
      </c>
      <c r="R409" s="30">
        <v>44732.853595219902</v>
      </c>
      <c r="S409" s="27">
        <f t="shared" si="6"/>
        <v>358.22</v>
      </c>
    </row>
    <row r="410" spans="1:19" x14ac:dyDescent="0.25">
      <c r="A410" s="26" t="s">
        <v>93</v>
      </c>
      <c r="B410" s="26" t="s">
        <v>19</v>
      </c>
      <c r="C410" s="26" t="s">
        <v>219</v>
      </c>
      <c r="D410" s="26" t="s">
        <v>166</v>
      </c>
      <c r="E410" s="26" t="s">
        <v>149</v>
      </c>
      <c r="F410" s="26" t="s">
        <v>220</v>
      </c>
      <c r="G410" s="26" t="s">
        <v>184</v>
      </c>
      <c r="H410" s="26" t="s">
        <v>185</v>
      </c>
      <c r="I410">
        <v>135645</v>
      </c>
      <c r="J410" s="27">
        <v>311579.13</v>
      </c>
      <c r="K410" s="28">
        <v>0.72644401142952997</v>
      </c>
      <c r="L410" s="27">
        <v>428910.04</v>
      </c>
      <c r="M410" s="29">
        <v>2.7856653943903399E-3</v>
      </c>
      <c r="N410" s="27">
        <v>10.9</v>
      </c>
      <c r="O410">
        <v>377</v>
      </c>
      <c r="P410" s="27">
        <v>2813.53</v>
      </c>
      <c r="Q410" s="27">
        <v>44.78</v>
      </c>
      <c r="R410" s="30">
        <v>44732.853595219902</v>
      </c>
      <c r="S410" s="27">
        <f t="shared" si="6"/>
        <v>2858.3100000000004</v>
      </c>
    </row>
    <row r="411" spans="1:19" x14ac:dyDescent="0.25">
      <c r="A411" s="26" t="s">
        <v>93</v>
      </c>
      <c r="B411" s="26" t="s">
        <v>19</v>
      </c>
      <c r="C411" s="26" t="s">
        <v>221</v>
      </c>
      <c r="D411" s="26" t="s">
        <v>151</v>
      </c>
      <c r="E411" s="26" t="s">
        <v>152</v>
      </c>
      <c r="F411" s="26" t="s">
        <v>20</v>
      </c>
      <c r="G411" s="26" t="s">
        <v>184</v>
      </c>
      <c r="H411" s="26" t="s">
        <v>185</v>
      </c>
      <c r="I411">
        <v>17623</v>
      </c>
      <c r="J411" s="27">
        <v>311579.13</v>
      </c>
      <c r="K411" s="28">
        <v>0.72644401142952997</v>
      </c>
      <c r="L411" s="27">
        <v>428910.04</v>
      </c>
      <c r="M411" s="29">
        <v>2.94413510710596E-3</v>
      </c>
      <c r="N411" s="27">
        <v>48.11</v>
      </c>
      <c r="O411">
        <v>51</v>
      </c>
      <c r="P411" s="27">
        <v>1675.47</v>
      </c>
      <c r="Q411" s="27">
        <v>0</v>
      </c>
      <c r="R411" s="30">
        <v>44732.853595219902</v>
      </c>
      <c r="S411" s="27">
        <f t="shared" si="6"/>
        <v>1675.47</v>
      </c>
    </row>
    <row r="412" spans="1:19" x14ac:dyDescent="0.25">
      <c r="A412" s="26" t="s">
        <v>93</v>
      </c>
      <c r="B412" s="26" t="s">
        <v>19</v>
      </c>
      <c r="C412" s="26" t="s">
        <v>222</v>
      </c>
      <c r="D412" s="26" t="s">
        <v>166</v>
      </c>
      <c r="E412" s="26" t="s">
        <v>152</v>
      </c>
      <c r="F412" s="26" t="s">
        <v>20</v>
      </c>
      <c r="G412" s="26" t="s">
        <v>184</v>
      </c>
      <c r="H412" s="26" t="s">
        <v>185</v>
      </c>
      <c r="I412">
        <v>30992</v>
      </c>
      <c r="J412" s="27">
        <v>311579.13</v>
      </c>
      <c r="K412" s="28">
        <v>0.72644401142952997</v>
      </c>
      <c r="L412" s="27">
        <v>428910.04</v>
      </c>
      <c r="M412" s="29">
        <v>2.7856653943903399E-3</v>
      </c>
      <c r="N412" s="27">
        <v>65.03</v>
      </c>
      <c r="O412">
        <v>86</v>
      </c>
      <c r="P412" s="27">
        <v>3818.93</v>
      </c>
      <c r="Q412" s="27">
        <v>-88.82</v>
      </c>
      <c r="R412" s="30">
        <v>44732.853595219902</v>
      </c>
      <c r="S412" s="27">
        <f t="shared" si="6"/>
        <v>3730.1099999999997</v>
      </c>
    </row>
    <row r="413" spans="1:19" x14ac:dyDescent="0.25">
      <c r="A413" s="26" t="s">
        <v>93</v>
      </c>
      <c r="B413" s="26" t="s">
        <v>19</v>
      </c>
      <c r="C413" s="26" t="s">
        <v>223</v>
      </c>
      <c r="D413" s="26" t="s">
        <v>161</v>
      </c>
      <c r="E413" s="26" t="s">
        <v>152</v>
      </c>
      <c r="F413" s="26" t="s">
        <v>220</v>
      </c>
      <c r="G413" s="26" t="s">
        <v>184</v>
      </c>
      <c r="H413" s="26" t="s">
        <v>185</v>
      </c>
      <c r="I413">
        <v>5515</v>
      </c>
      <c r="J413" s="27">
        <v>311579.13</v>
      </c>
      <c r="K413" s="28">
        <v>0.72644401142952997</v>
      </c>
      <c r="L413" s="27">
        <v>428910.04</v>
      </c>
      <c r="M413" s="29">
        <v>2.8616376336627002E-3</v>
      </c>
      <c r="N413" s="27">
        <v>61.83</v>
      </c>
      <c r="O413">
        <v>15</v>
      </c>
      <c r="P413" s="27">
        <v>633.32000000000005</v>
      </c>
      <c r="Q413" s="27">
        <v>0</v>
      </c>
      <c r="R413" s="30">
        <v>44732.853595219902</v>
      </c>
      <c r="S413" s="27">
        <f t="shared" si="6"/>
        <v>633.32000000000005</v>
      </c>
    </row>
    <row r="414" spans="1:19" x14ac:dyDescent="0.25">
      <c r="A414" s="26" t="s">
        <v>93</v>
      </c>
      <c r="B414" s="26" t="s">
        <v>19</v>
      </c>
      <c r="C414" s="26" t="s">
        <v>224</v>
      </c>
      <c r="D414" s="26" t="s">
        <v>151</v>
      </c>
      <c r="E414" s="26" t="s">
        <v>150</v>
      </c>
      <c r="F414" s="26" t="s">
        <v>20</v>
      </c>
      <c r="G414" s="26" t="s">
        <v>184</v>
      </c>
      <c r="H414" s="26" t="s">
        <v>185</v>
      </c>
      <c r="I414">
        <v>7043</v>
      </c>
      <c r="J414" s="27">
        <v>311579.13</v>
      </c>
      <c r="K414" s="28">
        <v>0.72644401142952997</v>
      </c>
      <c r="L414" s="27">
        <v>428910.04</v>
      </c>
      <c r="M414" s="29">
        <v>2.94413510710596E-3</v>
      </c>
      <c r="N414" s="27">
        <v>22.74</v>
      </c>
      <c r="O414">
        <v>20</v>
      </c>
      <c r="P414" s="27">
        <v>310.56</v>
      </c>
      <c r="Q414" s="27">
        <v>0</v>
      </c>
      <c r="R414" s="30">
        <v>44732.853595219902</v>
      </c>
      <c r="S414" s="27">
        <f t="shared" si="6"/>
        <v>310.56</v>
      </c>
    </row>
    <row r="415" spans="1:19" x14ac:dyDescent="0.25">
      <c r="A415" s="26" t="s">
        <v>93</v>
      </c>
      <c r="B415" s="26" t="s">
        <v>19</v>
      </c>
      <c r="C415" s="26" t="s">
        <v>225</v>
      </c>
      <c r="D415" s="26" t="s">
        <v>165</v>
      </c>
      <c r="E415" s="26" t="s">
        <v>150</v>
      </c>
      <c r="F415" s="26" t="s">
        <v>20</v>
      </c>
      <c r="G415" s="26" t="s">
        <v>189</v>
      </c>
      <c r="H415" s="26" t="s">
        <v>185</v>
      </c>
      <c r="I415">
        <v>21968</v>
      </c>
      <c r="J415" s="27">
        <v>311579.13</v>
      </c>
      <c r="K415" s="28">
        <v>0.72644401142952997</v>
      </c>
      <c r="L415" s="27">
        <v>428910.04</v>
      </c>
      <c r="M415" s="29"/>
      <c r="N415" s="27">
        <v>23.79</v>
      </c>
      <c r="P415" s="27">
        <v>0</v>
      </c>
      <c r="Q415" s="27">
        <v>0</v>
      </c>
      <c r="R415" s="30">
        <v>44732.853595219902</v>
      </c>
      <c r="S415" s="27">
        <f t="shared" si="6"/>
        <v>0</v>
      </c>
    </row>
    <row r="416" spans="1:19" x14ac:dyDescent="0.25">
      <c r="A416" s="26" t="s">
        <v>93</v>
      </c>
      <c r="B416" s="26" t="s">
        <v>19</v>
      </c>
      <c r="C416" s="26" t="s">
        <v>226</v>
      </c>
      <c r="D416" s="26" t="s">
        <v>166</v>
      </c>
      <c r="E416" s="26" t="s">
        <v>150</v>
      </c>
      <c r="F416" s="26" t="s">
        <v>20</v>
      </c>
      <c r="G416" s="26" t="s">
        <v>184</v>
      </c>
      <c r="H416" s="26" t="s">
        <v>185</v>
      </c>
      <c r="I416">
        <v>10158</v>
      </c>
      <c r="J416" s="27">
        <v>311579.13</v>
      </c>
      <c r="K416" s="28">
        <v>0.72644401142952997</v>
      </c>
      <c r="L416" s="27">
        <v>428910.04</v>
      </c>
      <c r="M416" s="29">
        <v>2.7856653943903399E-3</v>
      </c>
      <c r="N416" s="27">
        <v>23.86</v>
      </c>
      <c r="O416">
        <v>28</v>
      </c>
      <c r="P416" s="27">
        <v>456.2</v>
      </c>
      <c r="Q416" s="27">
        <v>32.58</v>
      </c>
      <c r="R416" s="30">
        <v>44732.853595219902</v>
      </c>
      <c r="S416" s="27">
        <f t="shared" si="6"/>
        <v>488.78</v>
      </c>
    </row>
    <row r="417" spans="1:19" x14ac:dyDescent="0.25">
      <c r="A417" s="26" t="s">
        <v>94</v>
      </c>
      <c r="B417" s="26" t="s">
        <v>12</v>
      </c>
      <c r="C417" s="26" t="s">
        <v>194</v>
      </c>
      <c r="D417" s="26" t="s">
        <v>161</v>
      </c>
      <c r="E417" s="26" t="s">
        <v>149</v>
      </c>
      <c r="F417" s="26" t="s">
        <v>13</v>
      </c>
      <c r="G417" s="26" t="s">
        <v>184</v>
      </c>
      <c r="H417" s="26" t="s">
        <v>185</v>
      </c>
      <c r="I417">
        <v>5786</v>
      </c>
      <c r="J417" s="27">
        <v>893270.31</v>
      </c>
      <c r="K417" s="28">
        <v>0.80177313808791995</v>
      </c>
      <c r="L417" s="27">
        <v>1114118.53</v>
      </c>
      <c r="M417" s="29">
        <v>7.3771649967907194E-2</v>
      </c>
      <c r="N417" s="27">
        <v>4.97</v>
      </c>
      <c r="O417">
        <v>426</v>
      </c>
      <c r="P417" s="27">
        <v>1599.92</v>
      </c>
      <c r="Q417" s="27">
        <v>33.799999999999997</v>
      </c>
      <c r="R417" s="30">
        <v>44732.853595219902</v>
      </c>
      <c r="S417" s="27">
        <f t="shared" si="6"/>
        <v>1633.72</v>
      </c>
    </row>
    <row r="418" spans="1:19" x14ac:dyDescent="0.25">
      <c r="A418" s="26" t="s">
        <v>94</v>
      </c>
      <c r="B418" s="26" t="s">
        <v>12</v>
      </c>
      <c r="C418" s="26" t="s">
        <v>195</v>
      </c>
      <c r="D418" s="26" t="s">
        <v>161</v>
      </c>
      <c r="E418" s="26" t="s">
        <v>152</v>
      </c>
      <c r="F418" s="26" t="s">
        <v>13</v>
      </c>
      <c r="G418" s="26" t="s">
        <v>184</v>
      </c>
      <c r="H418" s="26" t="s">
        <v>185</v>
      </c>
      <c r="I418">
        <v>3351</v>
      </c>
      <c r="J418" s="27">
        <v>893270.31</v>
      </c>
      <c r="K418" s="28">
        <v>0.80177313808791995</v>
      </c>
      <c r="L418" s="27">
        <v>1114118.53</v>
      </c>
      <c r="M418" s="29">
        <v>7.3771649967907194E-2</v>
      </c>
      <c r="N418" s="27">
        <v>57.63</v>
      </c>
      <c r="O418">
        <v>247</v>
      </c>
      <c r="P418" s="27">
        <v>10728.15</v>
      </c>
      <c r="Q418" s="27">
        <v>43.44</v>
      </c>
      <c r="R418" s="30">
        <v>44732.853595219902</v>
      </c>
      <c r="S418" s="27">
        <f t="shared" si="6"/>
        <v>10771.59</v>
      </c>
    </row>
    <row r="419" spans="1:19" x14ac:dyDescent="0.25">
      <c r="A419" s="26" t="s">
        <v>94</v>
      </c>
      <c r="B419" s="26" t="s">
        <v>12</v>
      </c>
      <c r="C419" s="26" t="s">
        <v>196</v>
      </c>
      <c r="D419" s="26" t="s">
        <v>151</v>
      </c>
      <c r="E419" s="26" t="s">
        <v>152</v>
      </c>
      <c r="F419" s="26" t="s">
        <v>13</v>
      </c>
      <c r="G419" s="26" t="s">
        <v>184</v>
      </c>
      <c r="H419" s="26" t="s">
        <v>185</v>
      </c>
      <c r="I419">
        <v>4456</v>
      </c>
      <c r="J419" s="27">
        <v>893270.31</v>
      </c>
      <c r="K419" s="28">
        <v>0.80177313808791995</v>
      </c>
      <c r="L419" s="27">
        <v>1114118.53</v>
      </c>
      <c r="M419" s="29">
        <v>7.3771649967907194E-2</v>
      </c>
      <c r="N419" s="27">
        <v>57.63</v>
      </c>
      <c r="O419">
        <v>328</v>
      </c>
      <c r="P419" s="27">
        <v>14246.29</v>
      </c>
      <c r="Q419" s="27">
        <v>43.44</v>
      </c>
      <c r="R419" s="30">
        <v>44732.853595219902</v>
      </c>
      <c r="S419" s="27">
        <f t="shared" si="6"/>
        <v>14289.730000000001</v>
      </c>
    </row>
    <row r="420" spans="1:19" x14ac:dyDescent="0.25">
      <c r="A420" s="26" t="s">
        <v>94</v>
      </c>
      <c r="B420" s="26" t="s">
        <v>12</v>
      </c>
      <c r="C420" s="26" t="s">
        <v>197</v>
      </c>
      <c r="D420" s="26" t="s">
        <v>164</v>
      </c>
      <c r="E420" s="26" t="s">
        <v>149</v>
      </c>
      <c r="F420" s="26" t="s">
        <v>198</v>
      </c>
      <c r="G420" s="26" t="s">
        <v>184</v>
      </c>
      <c r="H420" s="26" t="s">
        <v>185</v>
      </c>
      <c r="I420">
        <v>65966</v>
      </c>
      <c r="J420" s="27">
        <v>893270.31</v>
      </c>
      <c r="K420" s="28">
        <v>0.80177313808791995</v>
      </c>
      <c r="L420" s="27">
        <v>1114118.53</v>
      </c>
      <c r="M420" s="29">
        <v>7.3771649967907194E-2</v>
      </c>
      <c r="N420" s="27">
        <v>4.97</v>
      </c>
      <c r="O420">
        <v>4866</v>
      </c>
      <c r="P420" s="27">
        <v>18275.169999999998</v>
      </c>
      <c r="Q420" s="27">
        <v>180.28</v>
      </c>
      <c r="R420" s="30">
        <v>44732.853595219902</v>
      </c>
      <c r="S420" s="27">
        <f t="shared" si="6"/>
        <v>18455.449999999997</v>
      </c>
    </row>
    <row r="421" spans="1:19" x14ac:dyDescent="0.25">
      <c r="A421" s="26" t="s">
        <v>94</v>
      </c>
      <c r="B421" s="26" t="s">
        <v>12</v>
      </c>
      <c r="C421" s="26" t="s">
        <v>199</v>
      </c>
      <c r="D421" s="26" t="s">
        <v>159</v>
      </c>
      <c r="E421" s="26" t="s">
        <v>149</v>
      </c>
      <c r="F421" s="26" t="s">
        <v>198</v>
      </c>
      <c r="G421" s="26" t="s">
        <v>184</v>
      </c>
      <c r="H421" s="26" t="s">
        <v>185</v>
      </c>
      <c r="I421">
        <v>95370</v>
      </c>
      <c r="J421" s="27">
        <v>893270.31</v>
      </c>
      <c r="K421" s="28">
        <v>0.80177313808791995</v>
      </c>
      <c r="L421" s="27">
        <v>1114118.53</v>
      </c>
      <c r="M421" s="29">
        <v>7.3771649967907194E-2</v>
      </c>
      <c r="N421" s="27">
        <v>4.97</v>
      </c>
      <c r="O421">
        <v>7035</v>
      </c>
      <c r="P421" s="27">
        <v>26421.25</v>
      </c>
      <c r="Q421" s="27">
        <v>296.69</v>
      </c>
      <c r="R421" s="30">
        <v>44732.853595219902</v>
      </c>
      <c r="S421" s="27">
        <f t="shared" si="6"/>
        <v>26717.94</v>
      </c>
    </row>
    <row r="422" spans="1:19" x14ac:dyDescent="0.25">
      <c r="A422" s="26" t="s">
        <v>94</v>
      </c>
      <c r="B422" s="26" t="s">
        <v>12</v>
      </c>
      <c r="C422" s="26" t="s">
        <v>200</v>
      </c>
      <c r="D422" s="26" t="s">
        <v>151</v>
      </c>
      <c r="E422" s="26" t="s">
        <v>150</v>
      </c>
      <c r="F422" s="26" t="s">
        <v>198</v>
      </c>
      <c r="G422" s="26" t="s">
        <v>184</v>
      </c>
      <c r="H422" s="26" t="s">
        <v>185</v>
      </c>
      <c r="I422">
        <v>1446</v>
      </c>
      <c r="J422" s="27">
        <v>893270.31</v>
      </c>
      <c r="K422" s="28">
        <v>0.80177313808791995</v>
      </c>
      <c r="L422" s="27">
        <v>1114118.53</v>
      </c>
      <c r="M422" s="29">
        <v>7.3771649967907194E-2</v>
      </c>
      <c r="N422" s="27">
        <v>27.46</v>
      </c>
      <c r="O422">
        <v>106</v>
      </c>
      <c r="P422" s="27">
        <v>2193.7399999999998</v>
      </c>
      <c r="Q422" s="27">
        <v>20.69</v>
      </c>
      <c r="R422" s="30">
        <v>44732.853595219902</v>
      </c>
      <c r="S422" s="27">
        <f t="shared" si="6"/>
        <v>2214.4299999999998</v>
      </c>
    </row>
    <row r="423" spans="1:19" x14ac:dyDescent="0.25">
      <c r="A423" s="26" t="s">
        <v>94</v>
      </c>
      <c r="B423" s="26" t="s">
        <v>12</v>
      </c>
      <c r="C423" s="26" t="s">
        <v>201</v>
      </c>
      <c r="D423" s="26" t="s">
        <v>164</v>
      </c>
      <c r="E423" s="26" t="s">
        <v>150</v>
      </c>
      <c r="F423" s="26" t="s">
        <v>198</v>
      </c>
      <c r="G423" s="26" t="s">
        <v>184</v>
      </c>
      <c r="H423" s="26" t="s">
        <v>185</v>
      </c>
      <c r="I423">
        <v>3589</v>
      </c>
      <c r="J423" s="27">
        <v>893270.31</v>
      </c>
      <c r="K423" s="28">
        <v>0.80177313808791995</v>
      </c>
      <c r="L423" s="27">
        <v>1114118.53</v>
      </c>
      <c r="M423" s="29">
        <v>7.3771649967907194E-2</v>
      </c>
      <c r="N423" s="27">
        <v>27.46</v>
      </c>
      <c r="O423">
        <v>264</v>
      </c>
      <c r="P423" s="27">
        <v>5463.66</v>
      </c>
      <c r="Q423" s="27">
        <v>20.7</v>
      </c>
      <c r="R423" s="30">
        <v>44732.853595219902</v>
      </c>
      <c r="S423" s="27">
        <f t="shared" si="6"/>
        <v>5484.36</v>
      </c>
    </row>
    <row r="424" spans="1:19" x14ac:dyDescent="0.25">
      <c r="A424" s="26" t="s">
        <v>95</v>
      </c>
      <c r="B424" s="26" t="s">
        <v>28</v>
      </c>
      <c r="C424" s="26" t="s">
        <v>187</v>
      </c>
      <c r="D424" s="26" t="s">
        <v>151</v>
      </c>
      <c r="E424" s="26" t="s">
        <v>149</v>
      </c>
      <c r="F424" s="26" t="s">
        <v>29</v>
      </c>
      <c r="G424" s="26" t="s">
        <v>184</v>
      </c>
      <c r="H424" s="26" t="s">
        <v>185</v>
      </c>
      <c r="I424">
        <v>319094</v>
      </c>
      <c r="J424" s="27">
        <v>8279596.3499999996</v>
      </c>
      <c r="K424" s="28">
        <v>0.82555248164405004</v>
      </c>
      <c r="L424" s="27">
        <v>10029158.09</v>
      </c>
      <c r="M424" s="29">
        <v>5.1627761016478597E-2</v>
      </c>
      <c r="N424" s="27">
        <v>33.78</v>
      </c>
      <c r="O424">
        <v>16474</v>
      </c>
      <c r="P424" s="27">
        <v>432996.87</v>
      </c>
      <c r="Q424" s="27">
        <v>4047.66</v>
      </c>
      <c r="R424" s="30">
        <v>44732.853595219902</v>
      </c>
      <c r="S424" s="27">
        <f t="shared" si="6"/>
        <v>437044.52999999997</v>
      </c>
    </row>
    <row r="425" spans="1:19" x14ac:dyDescent="0.25">
      <c r="A425" s="26" t="s">
        <v>95</v>
      </c>
      <c r="B425" s="26" t="s">
        <v>28</v>
      </c>
      <c r="C425" s="26" t="s">
        <v>188</v>
      </c>
      <c r="D425" s="26" t="s">
        <v>162</v>
      </c>
      <c r="E425" s="26" t="s">
        <v>149</v>
      </c>
      <c r="F425" s="26" t="s">
        <v>29</v>
      </c>
      <c r="G425" s="26" t="s">
        <v>189</v>
      </c>
      <c r="H425" s="26" t="s">
        <v>185</v>
      </c>
      <c r="I425">
        <v>229014</v>
      </c>
      <c r="J425" s="27">
        <v>8279596.3499999996</v>
      </c>
      <c r="K425" s="28">
        <v>0.82555248164405004</v>
      </c>
      <c r="L425" s="27">
        <v>10029158.09</v>
      </c>
      <c r="M425" s="29"/>
      <c r="N425" s="27">
        <v>10.98</v>
      </c>
      <c r="P425" s="27">
        <v>0</v>
      </c>
      <c r="Q425" s="27">
        <v>0</v>
      </c>
      <c r="R425" s="30">
        <v>44732.853595219902</v>
      </c>
      <c r="S425" s="27">
        <f t="shared" si="6"/>
        <v>0</v>
      </c>
    </row>
    <row r="426" spans="1:19" x14ac:dyDescent="0.25">
      <c r="A426" s="26" t="s">
        <v>95</v>
      </c>
      <c r="B426" s="26" t="s">
        <v>28</v>
      </c>
      <c r="C426" s="26" t="s">
        <v>190</v>
      </c>
      <c r="D426" s="26" t="s">
        <v>161</v>
      </c>
      <c r="E426" s="26" t="s">
        <v>149</v>
      </c>
      <c r="F426" s="26" t="s">
        <v>191</v>
      </c>
      <c r="G426" s="26" t="s">
        <v>184</v>
      </c>
      <c r="H426" s="26" t="s">
        <v>185</v>
      </c>
      <c r="I426">
        <v>46260</v>
      </c>
      <c r="J426" s="27">
        <v>8279596.3499999996</v>
      </c>
      <c r="K426" s="28">
        <v>0.82555248164405004</v>
      </c>
      <c r="L426" s="27">
        <v>10029158.09</v>
      </c>
      <c r="M426" s="29">
        <v>5.1620730777325201E-2</v>
      </c>
      <c r="N426" s="27">
        <v>33.78</v>
      </c>
      <c r="O426">
        <v>2387</v>
      </c>
      <c r="P426" s="27">
        <v>62739.07</v>
      </c>
      <c r="Q426" s="27">
        <v>788.51</v>
      </c>
      <c r="R426" s="30">
        <v>44732.853595219902</v>
      </c>
      <c r="S426" s="27">
        <f t="shared" si="6"/>
        <v>63527.58</v>
      </c>
    </row>
    <row r="427" spans="1:19" x14ac:dyDescent="0.25">
      <c r="A427" s="26" t="s">
        <v>95</v>
      </c>
      <c r="B427" s="26" t="s">
        <v>28</v>
      </c>
      <c r="C427" s="26" t="s">
        <v>192</v>
      </c>
      <c r="D427" s="26" t="s">
        <v>161</v>
      </c>
      <c r="E427" s="26" t="s">
        <v>152</v>
      </c>
      <c r="F427" s="26" t="s">
        <v>191</v>
      </c>
      <c r="G427" s="26" t="s">
        <v>184</v>
      </c>
      <c r="H427" s="26" t="s">
        <v>185</v>
      </c>
      <c r="I427">
        <v>18009</v>
      </c>
      <c r="J427" s="27">
        <v>8279596.3499999996</v>
      </c>
      <c r="K427" s="28">
        <v>0.82555248164405004</v>
      </c>
      <c r="L427" s="27">
        <v>10029158.09</v>
      </c>
      <c r="M427" s="29">
        <v>5.1620730777325201E-2</v>
      </c>
      <c r="N427" s="27">
        <v>135.6</v>
      </c>
      <c r="O427">
        <v>929</v>
      </c>
      <c r="P427" s="27">
        <v>97757.02</v>
      </c>
      <c r="Q427" s="27">
        <v>210.45</v>
      </c>
      <c r="R427" s="30">
        <v>44732.853595219902</v>
      </c>
      <c r="S427" s="27">
        <f t="shared" si="6"/>
        <v>97967.47</v>
      </c>
    </row>
    <row r="428" spans="1:19" x14ac:dyDescent="0.25">
      <c r="A428" s="26" t="s">
        <v>95</v>
      </c>
      <c r="B428" s="26" t="s">
        <v>28</v>
      </c>
      <c r="C428" s="26" t="s">
        <v>193</v>
      </c>
      <c r="D428" s="26" t="s">
        <v>164</v>
      </c>
      <c r="E428" s="26" t="s">
        <v>152</v>
      </c>
      <c r="F428" s="26" t="s">
        <v>191</v>
      </c>
      <c r="G428" s="26" t="s">
        <v>189</v>
      </c>
      <c r="H428" s="26" t="s">
        <v>185</v>
      </c>
      <c r="I428">
        <v>16082</v>
      </c>
      <c r="J428" s="27">
        <v>8279596.3499999996</v>
      </c>
      <c r="K428" s="28">
        <v>0.82555248164405004</v>
      </c>
      <c r="L428" s="27">
        <v>10029158.09</v>
      </c>
      <c r="M428" s="29"/>
      <c r="N428" s="27">
        <v>30.27</v>
      </c>
      <c r="P428" s="27">
        <v>0</v>
      </c>
      <c r="Q428" s="27">
        <v>0</v>
      </c>
      <c r="R428" s="30">
        <v>44732.853595219902</v>
      </c>
      <c r="S428" s="27">
        <f t="shared" si="6"/>
        <v>0</v>
      </c>
    </row>
    <row r="429" spans="1:19" x14ac:dyDescent="0.25">
      <c r="A429" s="26" t="s">
        <v>95</v>
      </c>
      <c r="B429" s="26" t="s">
        <v>28</v>
      </c>
      <c r="C429" s="26" t="s">
        <v>183</v>
      </c>
      <c r="D429" s="26" t="s">
        <v>151</v>
      </c>
      <c r="E429" s="26" t="s">
        <v>150</v>
      </c>
      <c r="F429" s="26" t="s">
        <v>29</v>
      </c>
      <c r="G429" s="26" t="s">
        <v>184</v>
      </c>
      <c r="H429" s="26" t="s">
        <v>185</v>
      </c>
      <c r="I429">
        <v>15520</v>
      </c>
      <c r="J429" s="27">
        <v>8279596.3499999996</v>
      </c>
      <c r="K429" s="28">
        <v>0.82555248164405004</v>
      </c>
      <c r="L429" s="27">
        <v>10029158.09</v>
      </c>
      <c r="M429" s="29">
        <v>5.1627761016478597E-2</v>
      </c>
      <c r="N429" s="27">
        <v>90.79</v>
      </c>
      <c r="O429">
        <v>801</v>
      </c>
      <c r="P429" s="27">
        <v>56434.29</v>
      </c>
      <c r="Q429" s="27">
        <v>281.83</v>
      </c>
      <c r="R429" s="30">
        <v>44732.853595219902</v>
      </c>
      <c r="S429" s="27">
        <f t="shared" si="6"/>
        <v>56716.12</v>
      </c>
    </row>
    <row r="430" spans="1:19" x14ac:dyDescent="0.25">
      <c r="A430" s="26" t="s">
        <v>95</v>
      </c>
      <c r="B430" s="26" t="s">
        <v>28</v>
      </c>
      <c r="C430" s="26" t="s">
        <v>186</v>
      </c>
      <c r="D430" s="26" t="s">
        <v>148</v>
      </c>
      <c r="E430" s="26" t="s">
        <v>150</v>
      </c>
      <c r="F430" s="26" t="s">
        <v>29</v>
      </c>
      <c r="G430" s="26" t="s">
        <v>184</v>
      </c>
      <c r="H430" s="26" t="s">
        <v>185</v>
      </c>
      <c r="I430">
        <v>7092</v>
      </c>
      <c r="J430" s="27">
        <v>8279596.3499999996</v>
      </c>
      <c r="K430" s="28">
        <v>0.82555248164405004</v>
      </c>
      <c r="L430" s="27">
        <v>10029158.09</v>
      </c>
      <c r="M430" s="29">
        <v>5.4349585703838799E-2</v>
      </c>
      <c r="N430" s="27">
        <v>90.77</v>
      </c>
      <c r="O430">
        <v>385</v>
      </c>
      <c r="P430" s="27">
        <v>27119.119999999999</v>
      </c>
      <c r="Q430" s="27">
        <v>70.44</v>
      </c>
      <c r="R430" s="30">
        <v>44732.853595219902</v>
      </c>
      <c r="S430" s="27">
        <f t="shared" si="6"/>
        <v>27189.559999999998</v>
      </c>
    </row>
    <row r="431" spans="1:19" x14ac:dyDescent="0.25">
      <c r="A431" s="26" t="s">
        <v>96</v>
      </c>
      <c r="B431" s="26" t="s">
        <v>97</v>
      </c>
      <c r="C431" s="26" t="s">
        <v>202</v>
      </c>
      <c r="D431" s="26" t="s">
        <v>165</v>
      </c>
      <c r="E431" s="26" t="s">
        <v>150</v>
      </c>
      <c r="F431" s="26" t="s">
        <v>32</v>
      </c>
      <c r="G431" s="26" t="s">
        <v>184</v>
      </c>
      <c r="H431" s="26" t="s">
        <v>185</v>
      </c>
      <c r="I431">
        <v>5621</v>
      </c>
      <c r="J431" s="27">
        <v>6613425.4900000002</v>
      </c>
      <c r="K431" s="28">
        <v>0.77347366240813098</v>
      </c>
      <c r="L431" s="27">
        <v>8550291.7699999996</v>
      </c>
      <c r="M431" s="29">
        <v>0.47813040371846799</v>
      </c>
      <c r="N431" s="27">
        <v>6.65</v>
      </c>
      <c r="O431">
        <v>2687</v>
      </c>
      <c r="P431" s="27">
        <v>12991.6</v>
      </c>
      <c r="Q431" s="27">
        <v>48.35</v>
      </c>
      <c r="R431" s="30">
        <v>44732.853595219902</v>
      </c>
      <c r="S431" s="27">
        <f t="shared" si="6"/>
        <v>13039.95</v>
      </c>
    </row>
    <row r="432" spans="1:19" x14ac:dyDescent="0.25">
      <c r="A432" s="26" t="s">
        <v>96</v>
      </c>
      <c r="B432" s="26" t="s">
        <v>97</v>
      </c>
      <c r="C432" s="26" t="s">
        <v>203</v>
      </c>
      <c r="D432" s="26" t="s">
        <v>166</v>
      </c>
      <c r="E432" s="26" t="s">
        <v>150</v>
      </c>
      <c r="F432" s="26" t="s">
        <v>32</v>
      </c>
      <c r="G432" s="26" t="s">
        <v>184</v>
      </c>
      <c r="H432" s="26" t="s">
        <v>185</v>
      </c>
      <c r="I432">
        <v>5647</v>
      </c>
      <c r="J432" s="27">
        <v>6613425.4900000002</v>
      </c>
      <c r="K432" s="28">
        <v>0.77347366240813098</v>
      </c>
      <c r="L432" s="27">
        <v>8550291.7699999996</v>
      </c>
      <c r="M432" s="29">
        <v>0.47813040371846799</v>
      </c>
      <c r="N432" s="27">
        <v>6.65</v>
      </c>
      <c r="O432">
        <v>2700</v>
      </c>
      <c r="P432" s="27">
        <v>13054.46</v>
      </c>
      <c r="Q432" s="27">
        <v>53.19</v>
      </c>
      <c r="R432" s="30">
        <v>44732.853595219902</v>
      </c>
      <c r="S432" s="27">
        <f t="shared" si="6"/>
        <v>13107.65</v>
      </c>
    </row>
    <row r="433" spans="1:19" x14ac:dyDescent="0.25">
      <c r="A433" s="26" t="s">
        <v>96</v>
      </c>
      <c r="B433" s="26" t="s">
        <v>97</v>
      </c>
      <c r="C433" s="26" t="s">
        <v>204</v>
      </c>
      <c r="D433" s="26" t="s">
        <v>151</v>
      </c>
      <c r="E433" s="26" t="s">
        <v>149</v>
      </c>
      <c r="F433" s="26" t="s">
        <v>32</v>
      </c>
      <c r="G433" s="26" t="s">
        <v>184</v>
      </c>
      <c r="H433" s="26" t="s">
        <v>185</v>
      </c>
      <c r="I433">
        <v>98881</v>
      </c>
      <c r="J433" s="27">
        <v>6613425.4900000002</v>
      </c>
      <c r="K433" s="28">
        <v>0.77347366240813098</v>
      </c>
      <c r="L433" s="27">
        <v>8550291.7699999996</v>
      </c>
      <c r="M433" s="29">
        <v>0.47814129740026801</v>
      </c>
      <c r="N433" s="27">
        <v>3.92</v>
      </c>
      <c r="O433">
        <v>47279</v>
      </c>
      <c r="P433" s="27">
        <v>135108.04999999999</v>
      </c>
      <c r="Q433" s="27">
        <v>1368.83</v>
      </c>
      <c r="R433" s="30">
        <v>44732.853595219902</v>
      </c>
      <c r="S433" s="27">
        <f t="shared" si="6"/>
        <v>136476.87999999998</v>
      </c>
    </row>
    <row r="434" spans="1:19" x14ac:dyDescent="0.25">
      <c r="A434" s="26" t="s">
        <v>96</v>
      </c>
      <c r="B434" s="26" t="s">
        <v>97</v>
      </c>
      <c r="C434" s="26" t="s">
        <v>205</v>
      </c>
      <c r="D434" s="26" t="s">
        <v>164</v>
      </c>
      <c r="E434" s="26" t="s">
        <v>149</v>
      </c>
      <c r="F434" s="26" t="s">
        <v>32</v>
      </c>
      <c r="G434" s="26" t="s">
        <v>184</v>
      </c>
      <c r="H434" s="26" t="s">
        <v>185</v>
      </c>
      <c r="I434">
        <v>161565</v>
      </c>
      <c r="J434" s="27">
        <v>6613425.4900000002</v>
      </c>
      <c r="K434" s="28">
        <v>0.77347366240813098</v>
      </c>
      <c r="L434" s="27">
        <v>8550291.7699999996</v>
      </c>
      <c r="M434" s="29">
        <v>0.47813040371846799</v>
      </c>
      <c r="N434" s="27">
        <v>3.92</v>
      </c>
      <c r="O434">
        <v>77249</v>
      </c>
      <c r="P434" s="27">
        <v>220752.6</v>
      </c>
      <c r="Q434" s="27">
        <v>2657.63</v>
      </c>
      <c r="R434" s="30">
        <v>44732.853595219902</v>
      </c>
      <c r="S434" s="27">
        <f t="shared" si="6"/>
        <v>223410.23</v>
      </c>
    </row>
    <row r="435" spans="1:19" x14ac:dyDescent="0.25">
      <c r="A435" s="26" t="s">
        <v>96</v>
      </c>
      <c r="B435" s="26" t="s">
        <v>97</v>
      </c>
      <c r="C435" s="26" t="s">
        <v>206</v>
      </c>
      <c r="D435" s="26" t="s">
        <v>154</v>
      </c>
      <c r="E435" s="26" t="s">
        <v>152</v>
      </c>
      <c r="F435" s="26" t="s">
        <v>32</v>
      </c>
      <c r="G435" s="26" t="s">
        <v>184</v>
      </c>
      <c r="H435" s="26" t="s">
        <v>185</v>
      </c>
      <c r="I435">
        <v>0</v>
      </c>
      <c r="J435" s="27">
        <v>6613425.4900000002</v>
      </c>
      <c r="K435" s="28">
        <v>0.77347366240813098</v>
      </c>
      <c r="L435" s="27">
        <v>8550291.7699999996</v>
      </c>
      <c r="M435" s="29">
        <v>0.47813040371846799</v>
      </c>
      <c r="N435" s="27">
        <v>30.45</v>
      </c>
      <c r="O435">
        <v>0</v>
      </c>
      <c r="P435" s="27">
        <v>0</v>
      </c>
      <c r="Q435" s="27">
        <v>-309.94</v>
      </c>
      <c r="R435" s="30">
        <v>44732.853595219902</v>
      </c>
      <c r="S435" s="27">
        <f t="shared" si="6"/>
        <v>-309.94</v>
      </c>
    </row>
    <row r="436" spans="1:19" x14ac:dyDescent="0.25">
      <c r="A436" s="26" t="s">
        <v>96</v>
      </c>
      <c r="B436" s="26" t="s">
        <v>97</v>
      </c>
      <c r="C436" s="26" t="s">
        <v>235</v>
      </c>
      <c r="D436" s="26" t="s">
        <v>166</v>
      </c>
      <c r="E436" s="26" t="s">
        <v>152</v>
      </c>
      <c r="F436" s="26" t="s">
        <v>32</v>
      </c>
      <c r="G436" s="26" t="s">
        <v>184</v>
      </c>
      <c r="H436" s="26" t="s">
        <v>185</v>
      </c>
      <c r="I436">
        <v>13874</v>
      </c>
      <c r="J436" s="27">
        <v>6613425.4900000002</v>
      </c>
      <c r="K436" s="28">
        <v>0.77347366240813098</v>
      </c>
      <c r="L436" s="27">
        <v>8550291.7699999996</v>
      </c>
      <c r="M436" s="29">
        <v>0.47813040371846799</v>
      </c>
      <c r="N436" s="27">
        <v>30.45</v>
      </c>
      <c r="O436">
        <v>6633</v>
      </c>
      <c r="P436" s="27">
        <v>146848.89000000001</v>
      </c>
      <c r="Q436" s="27">
        <v>-619.91999999999996</v>
      </c>
      <c r="R436" s="30">
        <v>44732.853595219902</v>
      </c>
      <c r="S436" s="27">
        <f t="shared" si="6"/>
        <v>146228.97</v>
      </c>
    </row>
    <row r="437" spans="1:19" x14ac:dyDescent="0.25">
      <c r="A437" s="26" t="s">
        <v>98</v>
      </c>
      <c r="B437" s="26" t="s">
        <v>28</v>
      </c>
      <c r="C437" s="26" t="s">
        <v>187</v>
      </c>
      <c r="D437" s="26" t="s">
        <v>151</v>
      </c>
      <c r="E437" s="26" t="s">
        <v>149</v>
      </c>
      <c r="F437" s="26" t="s">
        <v>29</v>
      </c>
      <c r="G437" s="26" t="s">
        <v>184</v>
      </c>
      <c r="H437" s="26" t="s">
        <v>185</v>
      </c>
      <c r="I437">
        <v>319094</v>
      </c>
      <c r="J437" s="27">
        <v>899029.63</v>
      </c>
      <c r="K437" s="28">
        <v>0.68376050376292397</v>
      </c>
      <c r="L437" s="27">
        <v>1314831.18</v>
      </c>
      <c r="M437" s="29">
        <v>6.7684435053166599E-3</v>
      </c>
      <c r="N437" s="27">
        <v>33.78</v>
      </c>
      <c r="O437">
        <v>2159</v>
      </c>
      <c r="P437" s="27">
        <v>46999.98</v>
      </c>
      <c r="Q437" s="27">
        <v>413.62</v>
      </c>
      <c r="R437" s="30">
        <v>44732.853595219902</v>
      </c>
      <c r="S437" s="27">
        <f t="shared" si="6"/>
        <v>47413.600000000006</v>
      </c>
    </row>
    <row r="438" spans="1:19" x14ac:dyDescent="0.25">
      <c r="A438" s="26" t="s">
        <v>98</v>
      </c>
      <c r="B438" s="26" t="s">
        <v>28</v>
      </c>
      <c r="C438" s="26" t="s">
        <v>188</v>
      </c>
      <c r="D438" s="26" t="s">
        <v>162</v>
      </c>
      <c r="E438" s="26" t="s">
        <v>149</v>
      </c>
      <c r="F438" s="26" t="s">
        <v>29</v>
      </c>
      <c r="G438" s="26" t="s">
        <v>184</v>
      </c>
      <c r="H438" s="26" t="s">
        <v>185</v>
      </c>
      <c r="I438">
        <v>229014</v>
      </c>
      <c r="J438" s="27">
        <v>899029.63</v>
      </c>
      <c r="K438" s="28">
        <v>0.68376050376292397</v>
      </c>
      <c r="L438" s="27">
        <v>1314831.18</v>
      </c>
      <c r="M438" s="29">
        <v>1.57514047452905E-2</v>
      </c>
      <c r="N438" s="27">
        <v>10.98</v>
      </c>
      <c r="O438">
        <v>3607</v>
      </c>
      <c r="P438" s="27">
        <v>25523.13</v>
      </c>
      <c r="Q438" s="27">
        <v>261.81</v>
      </c>
      <c r="R438" s="30">
        <v>44732.853595219902</v>
      </c>
      <c r="S438" s="27">
        <f t="shared" si="6"/>
        <v>25784.940000000002</v>
      </c>
    </row>
    <row r="439" spans="1:19" x14ac:dyDescent="0.25">
      <c r="A439" s="26" t="s">
        <v>98</v>
      </c>
      <c r="B439" s="26" t="s">
        <v>28</v>
      </c>
      <c r="C439" s="26" t="s">
        <v>190</v>
      </c>
      <c r="D439" s="26" t="s">
        <v>161</v>
      </c>
      <c r="E439" s="26" t="s">
        <v>149</v>
      </c>
      <c r="F439" s="26" t="s">
        <v>191</v>
      </c>
      <c r="G439" s="26" t="s">
        <v>184</v>
      </c>
      <c r="H439" s="26" t="s">
        <v>185</v>
      </c>
      <c r="I439">
        <v>46260</v>
      </c>
      <c r="J439" s="27">
        <v>899029.63</v>
      </c>
      <c r="K439" s="28">
        <v>0.68376050376292397</v>
      </c>
      <c r="L439" s="27">
        <v>1314831.18</v>
      </c>
      <c r="M439" s="29">
        <v>6.7675218349671903E-3</v>
      </c>
      <c r="N439" s="27">
        <v>33.78</v>
      </c>
      <c r="O439">
        <v>313</v>
      </c>
      <c r="P439" s="27">
        <v>6813.8</v>
      </c>
      <c r="Q439" s="27">
        <v>65.3</v>
      </c>
      <c r="R439" s="30">
        <v>44732.853595219902</v>
      </c>
      <c r="S439" s="27">
        <f t="shared" si="6"/>
        <v>6879.1</v>
      </c>
    </row>
    <row r="440" spans="1:19" x14ac:dyDescent="0.25">
      <c r="A440" s="26" t="s">
        <v>98</v>
      </c>
      <c r="B440" s="26" t="s">
        <v>28</v>
      </c>
      <c r="C440" s="26" t="s">
        <v>192</v>
      </c>
      <c r="D440" s="26" t="s">
        <v>161</v>
      </c>
      <c r="E440" s="26" t="s">
        <v>152</v>
      </c>
      <c r="F440" s="26" t="s">
        <v>191</v>
      </c>
      <c r="G440" s="26" t="s">
        <v>184</v>
      </c>
      <c r="H440" s="26" t="s">
        <v>185</v>
      </c>
      <c r="I440">
        <v>18009</v>
      </c>
      <c r="J440" s="27">
        <v>899029.63</v>
      </c>
      <c r="K440" s="28">
        <v>0.68376050376292397</v>
      </c>
      <c r="L440" s="27">
        <v>1314831.18</v>
      </c>
      <c r="M440" s="29">
        <v>6.7675218349671903E-3</v>
      </c>
      <c r="N440" s="27">
        <v>135.6</v>
      </c>
      <c r="O440">
        <v>121</v>
      </c>
      <c r="P440" s="27">
        <v>10545.74</v>
      </c>
      <c r="Q440" s="27">
        <v>87.15</v>
      </c>
      <c r="R440" s="30">
        <v>44732.853595219902</v>
      </c>
      <c r="S440" s="27">
        <f t="shared" si="6"/>
        <v>10632.89</v>
      </c>
    </row>
    <row r="441" spans="1:19" x14ac:dyDescent="0.25">
      <c r="A441" s="26" t="s">
        <v>98</v>
      </c>
      <c r="B441" s="26" t="s">
        <v>28</v>
      </c>
      <c r="C441" s="26" t="s">
        <v>193</v>
      </c>
      <c r="D441" s="26" t="s">
        <v>164</v>
      </c>
      <c r="E441" s="26" t="s">
        <v>152</v>
      </c>
      <c r="F441" s="26" t="s">
        <v>191</v>
      </c>
      <c r="G441" s="26" t="s">
        <v>189</v>
      </c>
      <c r="H441" s="26" t="s">
        <v>185</v>
      </c>
      <c r="I441">
        <v>16082</v>
      </c>
      <c r="J441" s="27">
        <v>899029.63</v>
      </c>
      <c r="K441" s="28">
        <v>0.68376050376292397</v>
      </c>
      <c r="L441" s="27">
        <v>1314831.18</v>
      </c>
      <c r="M441" s="29"/>
      <c r="N441" s="27">
        <v>30.27</v>
      </c>
      <c r="P441" s="27">
        <v>0</v>
      </c>
      <c r="Q441" s="27">
        <v>0</v>
      </c>
      <c r="R441" s="30">
        <v>44732.853595219902</v>
      </c>
      <c r="S441" s="27">
        <f t="shared" si="6"/>
        <v>0</v>
      </c>
    </row>
    <row r="442" spans="1:19" x14ac:dyDescent="0.25">
      <c r="A442" s="26" t="s">
        <v>98</v>
      </c>
      <c r="B442" s="26" t="s">
        <v>28</v>
      </c>
      <c r="C442" s="26" t="s">
        <v>183</v>
      </c>
      <c r="D442" s="26" t="s">
        <v>151</v>
      </c>
      <c r="E442" s="26" t="s">
        <v>150</v>
      </c>
      <c r="F442" s="26" t="s">
        <v>29</v>
      </c>
      <c r="G442" s="26" t="s">
        <v>184</v>
      </c>
      <c r="H442" s="26" t="s">
        <v>185</v>
      </c>
      <c r="I442">
        <v>15520</v>
      </c>
      <c r="J442" s="27">
        <v>899029.63</v>
      </c>
      <c r="K442" s="28">
        <v>0.68376050376292397</v>
      </c>
      <c r="L442" s="27">
        <v>1314831.18</v>
      </c>
      <c r="M442" s="29">
        <v>6.7684435053166599E-3</v>
      </c>
      <c r="N442" s="27">
        <v>90.79</v>
      </c>
      <c r="O442">
        <v>105</v>
      </c>
      <c r="P442" s="27">
        <v>6127.16</v>
      </c>
      <c r="Q442" s="27">
        <v>0</v>
      </c>
      <c r="R442" s="30">
        <v>44732.853595219902</v>
      </c>
      <c r="S442" s="27">
        <f t="shared" si="6"/>
        <v>6127.16</v>
      </c>
    </row>
    <row r="443" spans="1:19" x14ac:dyDescent="0.25">
      <c r="A443" s="26" t="s">
        <v>98</v>
      </c>
      <c r="B443" s="26" t="s">
        <v>28</v>
      </c>
      <c r="C443" s="26" t="s">
        <v>186</v>
      </c>
      <c r="D443" s="26" t="s">
        <v>148</v>
      </c>
      <c r="E443" s="26" t="s">
        <v>150</v>
      </c>
      <c r="F443" s="26" t="s">
        <v>29</v>
      </c>
      <c r="G443" s="26" t="s">
        <v>184</v>
      </c>
      <c r="H443" s="26" t="s">
        <v>185</v>
      </c>
      <c r="I443">
        <v>7092</v>
      </c>
      <c r="J443" s="27">
        <v>899029.63</v>
      </c>
      <c r="K443" s="28">
        <v>0.68376050376292397</v>
      </c>
      <c r="L443" s="27">
        <v>1314831.18</v>
      </c>
      <c r="M443" s="29">
        <v>7.1252770434182596E-3</v>
      </c>
      <c r="N443" s="27">
        <v>90.77</v>
      </c>
      <c r="O443">
        <v>50</v>
      </c>
      <c r="P443" s="27">
        <v>2917.05</v>
      </c>
      <c r="Q443" s="27">
        <v>0</v>
      </c>
      <c r="R443" s="30">
        <v>44732.853595219902</v>
      </c>
      <c r="S443" s="27">
        <f t="shared" si="6"/>
        <v>2917.05</v>
      </c>
    </row>
    <row r="444" spans="1:19" x14ac:dyDescent="0.25">
      <c r="A444" s="26" t="s">
        <v>99</v>
      </c>
      <c r="B444" s="26" t="s">
        <v>25</v>
      </c>
      <c r="C444" s="26" t="s">
        <v>227</v>
      </c>
      <c r="D444" s="26" t="s">
        <v>151</v>
      </c>
      <c r="E444" s="26" t="s">
        <v>149</v>
      </c>
      <c r="F444" s="26" t="s">
        <v>26</v>
      </c>
      <c r="G444" s="26" t="s">
        <v>189</v>
      </c>
      <c r="H444" s="26" t="s">
        <v>185</v>
      </c>
      <c r="I444">
        <v>180654</v>
      </c>
      <c r="J444" s="27">
        <v>202728.01</v>
      </c>
      <c r="K444" s="28">
        <v>0.90488217133859705</v>
      </c>
      <c r="L444" s="27">
        <v>224038.02</v>
      </c>
      <c r="M444" s="29"/>
      <c r="N444" s="27">
        <v>0.97</v>
      </c>
      <c r="P444" s="27">
        <v>0</v>
      </c>
      <c r="Q444" s="27">
        <v>0</v>
      </c>
      <c r="R444" s="30">
        <v>44732.853595219902</v>
      </c>
      <c r="S444" s="27">
        <f t="shared" si="6"/>
        <v>0</v>
      </c>
    </row>
    <row r="445" spans="1:19" x14ac:dyDescent="0.25">
      <c r="A445" s="26" t="s">
        <v>99</v>
      </c>
      <c r="B445" s="26" t="s">
        <v>25</v>
      </c>
      <c r="C445" s="26" t="s">
        <v>228</v>
      </c>
      <c r="D445" s="26" t="s">
        <v>157</v>
      </c>
      <c r="E445" s="26" t="s">
        <v>149</v>
      </c>
      <c r="F445" s="26" t="s">
        <v>26</v>
      </c>
      <c r="G445" s="26" t="s">
        <v>184</v>
      </c>
      <c r="H445" s="26" t="s">
        <v>185</v>
      </c>
      <c r="I445">
        <v>160404</v>
      </c>
      <c r="J445" s="27">
        <v>202728.01</v>
      </c>
      <c r="K445" s="28">
        <v>0.90488217133859705</v>
      </c>
      <c r="L445" s="27">
        <v>224038.02</v>
      </c>
      <c r="M445" s="29">
        <v>2.1321116574512099E-2</v>
      </c>
      <c r="N445" s="27">
        <v>2.06</v>
      </c>
      <c r="O445">
        <v>3419</v>
      </c>
      <c r="P445" s="27">
        <v>6006.75</v>
      </c>
      <c r="Q445" s="27">
        <v>54.47</v>
      </c>
      <c r="R445" s="30">
        <v>44732.853595219902</v>
      </c>
      <c r="S445" s="27">
        <f t="shared" si="6"/>
        <v>6061.22</v>
      </c>
    </row>
    <row r="446" spans="1:19" x14ac:dyDescent="0.25">
      <c r="A446" s="26" t="s">
        <v>99</v>
      </c>
      <c r="B446" s="26" t="s">
        <v>25</v>
      </c>
      <c r="C446" s="26" t="s">
        <v>229</v>
      </c>
      <c r="D446" s="26" t="s">
        <v>148</v>
      </c>
      <c r="E446" s="26" t="s">
        <v>149</v>
      </c>
      <c r="F446" s="26" t="s">
        <v>26</v>
      </c>
      <c r="G446" s="26" t="s">
        <v>184</v>
      </c>
      <c r="H446" s="26" t="s">
        <v>185</v>
      </c>
      <c r="I446">
        <v>92669</v>
      </c>
      <c r="J446" s="27">
        <v>202728.01</v>
      </c>
      <c r="K446" s="28">
        <v>0.90488217133859705</v>
      </c>
      <c r="L446" s="27">
        <v>224038.02</v>
      </c>
      <c r="M446" s="29">
        <v>2.0358949591631301E-2</v>
      </c>
      <c r="N446" s="27">
        <v>2.09</v>
      </c>
      <c r="O446">
        <v>1886</v>
      </c>
      <c r="P446" s="27">
        <v>3361.72</v>
      </c>
      <c r="Q446" s="27">
        <v>57.03</v>
      </c>
      <c r="R446" s="30">
        <v>44732.853595219902</v>
      </c>
      <c r="S446" s="27">
        <f t="shared" si="6"/>
        <v>3418.75</v>
      </c>
    </row>
    <row r="447" spans="1:19" x14ac:dyDescent="0.25">
      <c r="A447" s="26" t="s">
        <v>99</v>
      </c>
      <c r="B447" s="26" t="s">
        <v>25</v>
      </c>
      <c r="C447" s="26" t="s">
        <v>230</v>
      </c>
      <c r="D447" s="26" t="s">
        <v>151</v>
      </c>
      <c r="E447" s="26" t="s">
        <v>152</v>
      </c>
      <c r="F447" s="26" t="s">
        <v>231</v>
      </c>
      <c r="G447" s="26" t="s">
        <v>189</v>
      </c>
      <c r="H447" s="26" t="s">
        <v>185</v>
      </c>
      <c r="I447">
        <v>17042</v>
      </c>
      <c r="J447" s="27">
        <v>202728.01</v>
      </c>
      <c r="K447" s="28">
        <v>0.90488217133859705</v>
      </c>
      <c r="L447" s="27">
        <v>224038.02</v>
      </c>
      <c r="M447" s="29"/>
      <c r="N447" s="27">
        <v>22.13</v>
      </c>
      <c r="P447" s="27">
        <v>0</v>
      </c>
      <c r="Q447" s="27">
        <v>0</v>
      </c>
      <c r="R447" s="30">
        <v>44732.853595219902</v>
      </c>
      <c r="S447" s="27">
        <f t="shared" si="6"/>
        <v>0</v>
      </c>
    </row>
    <row r="448" spans="1:19" x14ac:dyDescent="0.25">
      <c r="A448" s="26" t="s">
        <v>99</v>
      </c>
      <c r="B448" s="26" t="s">
        <v>25</v>
      </c>
      <c r="C448" s="26" t="s">
        <v>232</v>
      </c>
      <c r="D448" s="26" t="s">
        <v>154</v>
      </c>
      <c r="E448" s="26" t="s">
        <v>152</v>
      </c>
      <c r="F448" s="26" t="s">
        <v>26</v>
      </c>
      <c r="G448" s="26" t="s">
        <v>184</v>
      </c>
      <c r="H448" s="26" t="s">
        <v>185</v>
      </c>
      <c r="I448">
        <v>0</v>
      </c>
      <c r="J448" s="27">
        <v>202728.01</v>
      </c>
      <c r="K448" s="28">
        <v>0.90488217133859705</v>
      </c>
      <c r="L448" s="27">
        <v>224038.02</v>
      </c>
      <c r="M448" s="29">
        <v>5.0483028995349802E-2</v>
      </c>
      <c r="N448" s="27">
        <v>5.93</v>
      </c>
      <c r="O448">
        <v>0</v>
      </c>
      <c r="P448" s="27">
        <v>0</v>
      </c>
      <c r="Q448" s="27">
        <v>-5.04</v>
      </c>
      <c r="R448" s="30">
        <v>44732.853595219902</v>
      </c>
      <c r="S448" s="27">
        <f t="shared" si="6"/>
        <v>-5.04</v>
      </c>
    </row>
    <row r="449" spans="1:19" x14ac:dyDescent="0.25">
      <c r="A449" s="26" t="s">
        <v>99</v>
      </c>
      <c r="B449" s="26" t="s">
        <v>25</v>
      </c>
      <c r="C449" s="26" t="s">
        <v>233</v>
      </c>
      <c r="D449" s="26" t="s">
        <v>148</v>
      </c>
      <c r="E449" s="26" t="s">
        <v>150</v>
      </c>
      <c r="F449" s="26" t="s">
        <v>26</v>
      </c>
      <c r="G449" s="26" t="s">
        <v>184</v>
      </c>
      <c r="H449" s="26" t="s">
        <v>185</v>
      </c>
      <c r="I449">
        <v>5808</v>
      </c>
      <c r="J449" s="27">
        <v>202728.01</v>
      </c>
      <c r="K449" s="28">
        <v>0.90488217133859705</v>
      </c>
      <c r="L449" s="27">
        <v>224038.02</v>
      </c>
      <c r="M449" s="29">
        <v>2.0358949591631301E-2</v>
      </c>
      <c r="N449" s="27">
        <v>2.58</v>
      </c>
      <c r="O449">
        <v>118</v>
      </c>
      <c r="P449" s="27">
        <v>258.95</v>
      </c>
      <c r="Q449" s="27">
        <v>0</v>
      </c>
      <c r="R449" s="30">
        <v>44732.853595219902</v>
      </c>
      <c r="S449" s="27">
        <f t="shared" si="6"/>
        <v>258.95</v>
      </c>
    </row>
    <row r="450" spans="1:19" x14ac:dyDescent="0.25">
      <c r="A450" s="26" t="s">
        <v>99</v>
      </c>
      <c r="B450" s="26" t="s">
        <v>25</v>
      </c>
      <c r="C450" s="26" t="s">
        <v>234</v>
      </c>
      <c r="D450" s="26" t="s">
        <v>157</v>
      </c>
      <c r="E450" s="26" t="s">
        <v>150</v>
      </c>
      <c r="F450" s="26" t="s">
        <v>26</v>
      </c>
      <c r="G450" s="26" t="s">
        <v>184</v>
      </c>
      <c r="H450" s="26" t="s">
        <v>185</v>
      </c>
      <c r="I450">
        <v>9789</v>
      </c>
      <c r="J450" s="27">
        <v>202728.01</v>
      </c>
      <c r="K450" s="28">
        <v>0.90488217133859705</v>
      </c>
      <c r="L450" s="27">
        <v>224038.02</v>
      </c>
      <c r="M450" s="29">
        <v>2.1321116574512099E-2</v>
      </c>
      <c r="N450" s="27">
        <v>2.54</v>
      </c>
      <c r="O450">
        <v>208</v>
      </c>
      <c r="P450" s="27">
        <v>449.38</v>
      </c>
      <c r="Q450" s="27">
        <v>0</v>
      </c>
      <c r="R450" s="30">
        <v>44732.853595219902</v>
      </c>
      <c r="S450" s="27">
        <f t="shared" ref="S450:S513" si="7">SUM(P450+Q450)</f>
        <v>449.38</v>
      </c>
    </row>
    <row r="451" spans="1:19" x14ac:dyDescent="0.25">
      <c r="A451" s="26" t="s">
        <v>100</v>
      </c>
      <c r="B451" s="26" t="s">
        <v>28</v>
      </c>
      <c r="C451" s="26" t="s">
        <v>187</v>
      </c>
      <c r="D451" s="26" t="s">
        <v>151</v>
      </c>
      <c r="E451" s="26" t="s">
        <v>149</v>
      </c>
      <c r="F451" s="26" t="s">
        <v>29</v>
      </c>
      <c r="G451" s="26" t="s">
        <v>184</v>
      </c>
      <c r="H451" s="26" t="s">
        <v>185</v>
      </c>
      <c r="I451">
        <v>319094</v>
      </c>
      <c r="J451" s="27">
        <v>2107910.59</v>
      </c>
      <c r="K451" s="28">
        <v>0.92467003441273898</v>
      </c>
      <c r="L451" s="27">
        <v>2279635.4500000002</v>
      </c>
      <c r="M451" s="29">
        <v>1.1735030314722301E-2</v>
      </c>
      <c r="N451" s="27">
        <v>33.78</v>
      </c>
      <c r="O451">
        <v>3744</v>
      </c>
      <c r="P451" s="27">
        <v>110220.82</v>
      </c>
      <c r="Q451" s="27">
        <v>1000.95</v>
      </c>
      <c r="R451" s="30">
        <v>44732.853595219902</v>
      </c>
      <c r="S451" s="27">
        <f t="shared" si="7"/>
        <v>111221.77</v>
      </c>
    </row>
    <row r="452" spans="1:19" x14ac:dyDescent="0.25">
      <c r="A452" s="26" t="s">
        <v>100</v>
      </c>
      <c r="B452" s="26" t="s">
        <v>28</v>
      </c>
      <c r="C452" s="26" t="s">
        <v>188</v>
      </c>
      <c r="D452" s="26" t="s">
        <v>162</v>
      </c>
      <c r="E452" s="26" t="s">
        <v>149</v>
      </c>
      <c r="F452" s="26" t="s">
        <v>29</v>
      </c>
      <c r="G452" s="26" t="s">
        <v>189</v>
      </c>
      <c r="H452" s="26" t="s">
        <v>185</v>
      </c>
      <c r="I452">
        <v>229014</v>
      </c>
      <c r="J452" s="27">
        <v>2107910.59</v>
      </c>
      <c r="K452" s="28">
        <v>0.92467003441273898</v>
      </c>
      <c r="L452" s="27">
        <v>2279635.4500000002</v>
      </c>
      <c r="M452" s="29"/>
      <c r="N452" s="27">
        <v>10.98</v>
      </c>
      <c r="P452" s="27">
        <v>0</v>
      </c>
      <c r="Q452" s="27">
        <v>0</v>
      </c>
      <c r="R452" s="30">
        <v>44732.853595219902</v>
      </c>
      <c r="S452" s="27">
        <f t="shared" si="7"/>
        <v>0</v>
      </c>
    </row>
    <row r="453" spans="1:19" x14ac:dyDescent="0.25">
      <c r="A453" s="26" t="s">
        <v>100</v>
      </c>
      <c r="B453" s="26" t="s">
        <v>28</v>
      </c>
      <c r="C453" s="26" t="s">
        <v>190</v>
      </c>
      <c r="D453" s="26" t="s">
        <v>161</v>
      </c>
      <c r="E453" s="26" t="s">
        <v>149</v>
      </c>
      <c r="F453" s="26" t="s">
        <v>191</v>
      </c>
      <c r="G453" s="26" t="s">
        <v>184</v>
      </c>
      <c r="H453" s="26" t="s">
        <v>185</v>
      </c>
      <c r="I453">
        <v>46260</v>
      </c>
      <c r="J453" s="27">
        <v>2107910.59</v>
      </c>
      <c r="K453" s="28">
        <v>0.92467003441273898</v>
      </c>
      <c r="L453" s="27">
        <v>2279635.4500000002</v>
      </c>
      <c r="M453" s="29">
        <v>1.17334323358838E-2</v>
      </c>
      <c r="N453" s="27">
        <v>33.78</v>
      </c>
      <c r="O453">
        <v>542</v>
      </c>
      <c r="P453" s="27">
        <v>15956.11</v>
      </c>
      <c r="Q453" s="27">
        <v>176.63</v>
      </c>
      <c r="R453" s="30">
        <v>44732.853595219902</v>
      </c>
      <c r="S453" s="27">
        <f t="shared" si="7"/>
        <v>16132.74</v>
      </c>
    </row>
    <row r="454" spans="1:19" x14ac:dyDescent="0.25">
      <c r="A454" s="26" t="s">
        <v>100</v>
      </c>
      <c r="B454" s="26" t="s">
        <v>28</v>
      </c>
      <c r="C454" s="26" t="s">
        <v>192</v>
      </c>
      <c r="D454" s="26" t="s">
        <v>161</v>
      </c>
      <c r="E454" s="26" t="s">
        <v>152</v>
      </c>
      <c r="F454" s="26" t="s">
        <v>191</v>
      </c>
      <c r="G454" s="26" t="s">
        <v>184</v>
      </c>
      <c r="H454" s="26" t="s">
        <v>185</v>
      </c>
      <c r="I454">
        <v>18009</v>
      </c>
      <c r="J454" s="27">
        <v>2107910.59</v>
      </c>
      <c r="K454" s="28">
        <v>0.92467003441273898</v>
      </c>
      <c r="L454" s="27">
        <v>2279635.4500000002</v>
      </c>
      <c r="M454" s="29">
        <v>1.17334323358838E-2</v>
      </c>
      <c r="N454" s="27">
        <v>135.6</v>
      </c>
      <c r="O454">
        <v>211</v>
      </c>
      <c r="P454" s="27">
        <v>24868.91</v>
      </c>
      <c r="Q454" s="27">
        <v>0</v>
      </c>
      <c r="R454" s="30">
        <v>44732.853595219902</v>
      </c>
      <c r="S454" s="27">
        <f t="shared" si="7"/>
        <v>24868.91</v>
      </c>
    </row>
    <row r="455" spans="1:19" x14ac:dyDescent="0.25">
      <c r="A455" s="26" t="s">
        <v>100</v>
      </c>
      <c r="B455" s="26" t="s">
        <v>28</v>
      </c>
      <c r="C455" s="26" t="s">
        <v>193</v>
      </c>
      <c r="D455" s="26" t="s">
        <v>164</v>
      </c>
      <c r="E455" s="26" t="s">
        <v>152</v>
      </c>
      <c r="F455" s="26" t="s">
        <v>191</v>
      </c>
      <c r="G455" s="26" t="s">
        <v>189</v>
      </c>
      <c r="H455" s="26" t="s">
        <v>185</v>
      </c>
      <c r="I455">
        <v>16082</v>
      </c>
      <c r="J455" s="27">
        <v>2107910.59</v>
      </c>
      <c r="K455" s="28">
        <v>0.92467003441273898</v>
      </c>
      <c r="L455" s="27">
        <v>2279635.4500000002</v>
      </c>
      <c r="M455" s="29"/>
      <c r="N455" s="27">
        <v>30.27</v>
      </c>
      <c r="P455" s="27">
        <v>0</v>
      </c>
      <c r="Q455" s="27">
        <v>0</v>
      </c>
      <c r="R455" s="30">
        <v>44732.853595219902</v>
      </c>
      <c r="S455" s="27">
        <f t="shared" si="7"/>
        <v>0</v>
      </c>
    </row>
    <row r="456" spans="1:19" x14ac:dyDescent="0.25">
      <c r="A456" s="26" t="s">
        <v>100</v>
      </c>
      <c r="B456" s="26" t="s">
        <v>28</v>
      </c>
      <c r="C456" s="26" t="s">
        <v>183</v>
      </c>
      <c r="D456" s="26" t="s">
        <v>151</v>
      </c>
      <c r="E456" s="26" t="s">
        <v>150</v>
      </c>
      <c r="F456" s="26" t="s">
        <v>29</v>
      </c>
      <c r="G456" s="26" t="s">
        <v>184</v>
      </c>
      <c r="H456" s="26" t="s">
        <v>185</v>
      </c>
      <c r="I456">
        <v>15520</v>
      </c>
      <c r="J456" s="27">
        <v>2107910.59</v>
      </c>
      <c r="K456" s="28">
        <v>0.92467003441273898</v>
      </c>
      <c r="L456" s="27">
        <v>2279635.4500000002</v>
      </c>
      <c r="M456" s="29">
        <v>1.1735030314722301E-2</v>
      </c>
      <c r="N456" s="27">
        <v>90.79</v>
      </c>
      <c r="O456">
        <v>182</v>
      </c>
      <c r="P456" s="27">
        <v>14362.3</v>
      </c>
      <c r="Q456" s="27">
        <v>78.91</v>
      </c>
      <c r="R456" s="30">
        <v>44732.853595219902</v>
      </c>
      <c r="S456" s="27">
        <f t="shared" si="7"/>
        <v>14441.21</v>
      </c>
    </row>
    <row r="457" spans="1:19" x14ac:dyDescent="0.25">
      <c r="A457" s="26" t="s">
        <v>100</v>
      </c>
      <c r="B457" s="26" t="s">
        <v>28</v>
      </c>
      <c r="C457" s="26" t="s">
        <v>186</v>
      </c>
      <c r="D457" s="26" t="s">
        <v>148</v>
      </c>
      <c r="E457" s="26" t="s">
        <v>150</v>
      </c>
      <c r="F457" s="26" t="s">
        <v>29</v>
      </c>
      <c r="G457" s="26" t="s">
        <v>184</v>
      </c>
      <c r="H457" s="26" t="s">
        <v>185</v>
      </c>
      <c r="I457">
        <v>7092</v>
      </c>
      <c r="J457" s="27">
        <v>2107910.59</v>
      </c>
      <c r="K457" s="28">
        <v>0.92467003441273898</v>
      </c>
      <c r="L457" s="27">
        <v>2279635.4500000002</v>
      </c>
      <c r="M457" s="29">
        <v>1.2353703187391299E-2</v>
      </c>
      <c r="N457" s="27">
        <v>90.77</v>
      </c>
      <c r="O457">
        <v>87</v>
      </c>
      <c r="P457" s="27">
        <v>6863.98</v>
      </c>
      <c r="Q457" s="27">
        <v>0</v>
      </c>
      <c r="R457" s="30">
        <v>44732.853595219902</v>
      </c>
      <c r="S457" s="27">
        <f t="shared" si="7"/>
        <v>6863.98</v>
      </c>
    </row>
    <row r="458" spans="1:19" x14ac:dyDescent="0.25">
      <c r="A458" s="26" t="s">
        <v>101</v>
      </c>
      <c r="B458" s="26" t="s">
        <v>46</v>
      </c>
      <c r="C458" s="26" t="s">
        <v>202</v>
      </c>
      <c r="D458" s="26" t="s">
        <v>165</v>
      </c>
      <c r="E458" s="26" t="s">
        <v>150</v>
      </c>
      <c r="F458" s="26" t="s">
        <v>32</v>
      </c>
      <c r="G458" s="26" t="s">
        <v>184</v>
      </c>
      <c r="H458" s="26" t="s">
        <v>185</v>
      </c>
      <c r="I458">
        <v>5621</v>
      </c>
      <c r="J458" s="27">
        <v>4477754.67</v>
      </c>
      <c r="K458" s="28">
        <v>0.90927817752864903</v>
      </c>
      <c r="L458" s="27">
        <v>4924515.71</v>
      </c>
      <c r="M458" s="29">
        <v>0.275377817257836</v>
      </c>
      <c r="N458" s="27">
        <v>6.65</v>
      </c>
      <c r="O458">
        <v>1547</v>
      </c>
      <c r="P458" s="27">
        <v>8792.99</v>
      </c>
      <c r="Q458" s="27">
        <v>22.74</v>
      </c>
      <c r="R458" s="30">
        <v>44732.853595219902</v>
      </c>
      <c r="S458" s="27">
        <f t="shared" si="7"/>
        <v>8815.73</v>
      </c>
    </row>
    <row r="459" spans="1:19" x14ac:dyDescent="0.25">
      <c r="A459" s="26" t="s">
        <v>101</v>
      </c>
      <c r="B459" s="26" t="s">
        <v>46</v>
      </c>
      <c r="C459" s="26" t="s">
        <v>203</v>
      </c>
      <c r="D459" s="26" t="s">
        <v>166</v>
      </c>
      <c r="E459" s="26" t="s">
        <v>150</v>
      </c>
      <c r="F459" s="26" t="s">
        <v>32</v>
      </c>
      <c r="G459" s="26" t="s">
        <v>184</v>
      </c>
      <c r="H459" s="26" t="s">
        <v>185</v>
      </c>
      <c r="I459">
        <v>5647</v>
      </c>
      <c r="J459" s="27">
        <v>4477754.67</v>
      </c>
      <c r="K459" s="28">
        <v>0.90927817752864903</v>
      </c>
      <c r="L459" s="27">
        <v>4924515.71</v>
      </c>
      <c r="M459" s="29">
        <v>0.275377817257836</v>
      </c>
      <c r="N459" s="27">
        <v>6.65</v>
      </c>
      <c r="O459">
        <v>1555</v>
      </c>
      <c r="P459" s="27">
        <v>8838.4599999999991</v>
      </c>
      <c r="Q459" s="27">
        <v>28.41</v>
      </c>
      <c r="R459" s="30">
        <v>44732.853595219902</v>
      </c>
      <c r="S459" s="27">
        <f t="shared" si="7"/>
        <v>8866.869999999999</v>
      </c>
    </row>
    <row r="460" spans="1:19" x14ac:dyDescent="0.25">
      <c r="A460" s="26" t="s">
        <v>101</v>
      </c>
      <c r="B460" s="26" t="s">
        <v>46</v>
      </c>
      <c r="C460" s="26" t="s">
        <v>204</v>
      </c>
      <c r="D460" s="26" t="s">
        <v>151</v>
      </c>
      <c r="E460" s="26" t="s">
        <v>149</v>
      </c>
      <c r="F460" s="26" t="s">
        <v>32</v>
      </c>
      <c r="G460" s="26" t="s">
        <v>184</v>
      </c>
      <c r="H460" s="26" t="s">
        <v>185</v>
      </c>
      <c r="I460">
        <v>98881</v>
      </c>
      <c r="J460" s="27">
        <v>4477754.67</v>
      </c>
      <c r="K460" s="28">
        <v>0.90927817752864903</v>
      </c>
      <c r="L460" s="27">
        <v>4924515.71</v>
      </c>
      <c r="M460" s="29">
        <v>0.27538409144222697</v>
      </c>
      <c r="N460" s="27">
        <v>3.92</v>
      </c>
      <c r="O460">
        <v>27230</v>
      </c>
      <c r="P460" s="27">
        <v>91476.98</v>
      </c>
      <c r="Q460" s="27">
        <v>917.12</v>
      </c>
      <c r="R460" s="30">
        <v>44732.853595219902</v>
      </c>
      <c r="S460" s="27">
        <f t="shared" si="7"/>
        <v>92394.099999999991</v>
      </c>
    </row>
    <row r="461" spans="1:19" x14ac:dyDescent="0.25">
      <c r="A461" s="26" t="s">
        <v>101</v>
      </c>
      <c r="B461" s="26" t="s">
        <v>46</v>
      </c>
      <c r="C461" s="26" t="s">
        <v>205</v>
      </c>
      <c r="D461" s="26" t="s">
        <v>164</v>
      </c>
      <c r="E461" s="26" t="s">
        <v>149</v>
      </c>
      <c r="F461" s="26" t="s">
        <v>32</v>
      </c>
      <c r="G461" s="26" t="s">
        <v>184</v>
      </c>
      <c r="H461" s="26" t="s">
        <v>185</v>
      </c>
      <c r="I461">
        <v>161565</v>
      </c>
      <c r="J461" s="27">
        <v>4477754.67</v>
      </c>
      <c r="K461" s="28">
        <v>0.90927817752864903</v>
      </c>
      <c r="L461" s="27">
        <v>4924515.71</v>
      </c>
      <c r="M461" s="29">
        <v>0.275377817257836</v>
      </c>
      <c r="N461" s="27">
        <v>3.92</v>
      </c>
      <c r="O461">
        <v>44491</v>
      </c>
      <c r="P461" s="27">
        <v>149463.92000000001</v>
      </c>
      <c r="Q461" s="27">
        <v>1807.35</v>
      </c>
      <c r="R461" s="30">
        <v>44732.853595219902</v>
      </c>
      <c r="S461" s="27">
        <f t="shared" si="7"/>
        <v>151271.27000000002</v>
      </c>
    </row>
    <row r="462" spans="1:19" x14ac:dyDescent="0.25">
      <c r="A462" s="26" t="s">
        <v>101</v>
      </c>
      <c r="B462" s="26" t="s">
        <v>46</v>
      </c>
      <c r="C462" s="26" t="s">
        <v>206</v>
      </c>
      <c r="D462" s="26" t="s">
        <v>154</v>
      </c>
      <c r="E462" s="26" t="s">
        <v>152</v>
      </c>
      <c r="F462" s="26" t="s">
        <v>32</v>
      </c>
      <c r="G462" s="26" t="s">
        <v>184</v>
      </c>
      <c r="H462" s="26" t="s">
        <v>185</v>
      </c>
      <c r="I462">
        <v>0</v>
      </c>
      <c r="J462" s="27">
        <v>4477754.67</v>
      </c>
      <c r="K462" s="28">
        <v>0.90927817752864903</v>
      </c>
      <c r="L462" s="27">
        <v>4924515.71</v>
      </c>
      <c r="M462" s="29">
        <v>0.275377817257836</v>
      </c>
      <c r="N462" s="27">
        <v>30.45</v>
      </c>
      <c r="O462">
        <v>0</v>
      </c>
      <c r="P462" s="27">
        <v>0</v>
      </c>
      <c r="Q462" s="27">
        <v>-182.19</v>
      </c>
      <c r="R462" s="30">
        <v>44732.853595219902</v>
      </c>
      <c r="S462" s="27">
        <f t="shared" si="7"/>
        <v>-182.19</v>
      </c>
    </row>
    <row r="463" spans="1:19" x14ac:dyDescent="0.25">
      <c r="A463" s="26" t="s">
        <v>101</v>
      </c>
      <c r="B463" s="26" t="s">
        <v>46</v>
      </c>
      <c r="C463" s="26" t="s">
        <v>235</v>
      </c>
      <c r="D463" s="26" t="s">
        <v>166</v>
      </c>
      <c r="E463" s="26" t="s">
        <v>152</v>
      </c>
      <c r="F463" s="26" t="s">
        <v>32</v>
      </c>
      <c r="G463" s="26" t="s">
        <v>184</v>
      </c>
      <c r="H463" s="26" t="s">
        <v>185</v>
      </c>
      <c r="I463">
        <v>13874</v>
      </c>
      <c r="J463" s="27">
        <v>4477754.67</v>
      </c>
      <c r="K463" s="28">
        <v>0.90927817752864903</v>
      </c>
      <c r="L463" s="27">
        <v>4924515.71</v>
      </c>
      <c r="M463" s="29">
        <v>0.275377817257836</v>
      </c>
      <c r="N463" s="27">
        <v>30.45</v>
      </c>
      <c r="O463">
        <v>3820</v>
      </c>
      <c r="P463" s="27">
        <v>99420.35</v>
      </c>
      <c r="Q463" s="27">
        <v>-442.44</v>
      </c>
      <c r="R463" s="30">
        <v>44732.853595219902</v>
      </c>
      <c r="S463" s="27">
        <f t="shared" si="7"/>
        <v>98977.91</v>
      </c>
    </row>
    <row r="464" spans="1:19" x14ac:dyDescent="0.25">
      <c r="A464" s="26" t="s">
        <v>102</v>
      </c>
      <c r="B464" s="26" t="s">
        <v>53</v>
      </c>
      <c r="C464" s="26" t="s">
        <v>270</v>
      </c>
      <c r="D464" s="26" t="s">
        <v>158</v>
      </c>
      <c r="E464" s="26" t="s">
        <v>149</v>
      </c>
      <c r="F464" s="26" t="s">
        <v>103</v>
      </c>
      <c r="G464" s="26" t="s">
        <v>184</v>
      </c>
      <c r="H464" s="26" t="s">
        <v>185</v>
      </c>
      <c r="I464">
        <v>94121</v>
      </c>
      <c r="J464" s="27">
        <v>1748.71</v>
      </c>
      <c r="K464" s="28">
        <v>0.66846968069449797</v>
      </c>
      <c r="L464" s="27">
        <v>2615.9899999999998</v>
      </c>
      <c r="M464" s="29">
        <v>1</v>
      </c>
      <c r="N464" s="27">
        <v>0</v>
      </c>
      <c r="O464">
        <v>94121</v>
      </c>
      <c r="P464" s="27">
        <v>0</v>
      </c>
      <c r="Q464" s="27">
        <v>0</v>
      </c>
      <c r="R464" s="30">
        <v>44732.853595219902</v>
      </c>
      <c r="S464" s="27">
        <f t="shared" si="7"/>
        <v>0</v>
      </c>
    </row>
    <row r="465" spans="1:19" x14ac:dyDescent="0.25">
      <c r="A465" s="26" t="s">
        <v>102</v>
      </c>
      <c r="B465" s="26" t="s">
        <v>53</v>
      </c>
      <c r="C465" s="26" t="s">
        <v>271</v>
      </c>
      <c r="D465" s="26" t="s">
        <v>164</v>
      </c>
      <c r="E465" s="26" t="s">
        <v>149</v>
      </c>
      <c r="F465" s="26" t="s">
        <v>103</v>
      </c>
      <c r="G465" s="26" t="s">
        <v>184</v>
      </c>
      <c r="H465" s="26" t="s">
        <v>185</v>
      </c>
      <c r="I465">
        <v>29143</v>
      </c>
      <c r="J465" s="27">
        <v>1748.71</v>
      </c>
      <c r="K465" s="28">
        <v>0.66846968069449797</v>
      </c>
      <c r="L465" s="27">
        <v>2615.9899999999998</v>
      </c>
      <c r="M465" s="29">
        <v>1</v>
      </c>
      <c r="N465" s="27">
        <v>0</v>
      </c>
      <c r="O465">
        <v>29143</v>
      </c>
      <c r="P465" s="27">
        <v>0</v>
      </c>
      <c r="Q465" s="27">
        <v>0</v>
      </c>
      <c r="R465" s="30">
        <v>44732.853595219902</v>
      </c>
      <c r="S465" s="27">
        <f t="shared" si="7"/>
        <v>0</v>
      </c>
    </row>
    <row r="466" spans="1:19" x14ac:dyDescent="0.25">
      <c r="A466" s="26" t="s">
        <v>102</v>
      </c>
      <c r="B466" s="26" t="s">
        <v>53</v>
      </c>
      <c r="C466" s="26" t="s">
        <v>272</v>
      </c>
      <c r="D466" s="26" t="s">
        <v>166</v>
      </c>
      <c r="E466" s="26" t="s">
        <v>152</v>
      </c>
      <c r="F466" s="26" t="s">
        <v>103</v>
      </c>
      <c r="G466" s="26" t="s">
        <v>184</v>
      </c>
      <c r="H466" s="26" t="s">
        <v>185</v>
      </c>
      <c r="I466">
        <v>4514</v>
      </c>
      <c r="J466" s="27">
        <v>1748.71</v>
      </c>
      <c r="K466" s="28">
        <v>0.66846968069449797</v>
      </c>
      <c r="L466" s="27">
        <v>2615.9899999999998</v>
      </c>
      <c r="M466" s="29">
        <v>1</v>
      </c>
      <c r="N466" s="27">
        <v>0</v>
      </c>
      <c r="O466">
        <v>4514</v>
      </c>
      <c r="P466" s="27">
        <v>0</v>
      </c>
      <c r="Q466" s="27">
        <v>0</v>
      </c>
      <c r="R466" s="30">
        <v>44732.853595219902</v>
      </c>
      <c r="S466" s="27">
        <f t="shared" si="7"/>
        <v>0</v>
      </c>
    </row>
    <row r="467" spans="1:19" x14ac:dyDescent="0.25">
      <c r="A467" s="26" t="s">
        <v>102</v>
      </c>
      <c r="B467" s="26" t="s">
        <v>53</v>
      </c>
      <c r="C467" s="26" t="s">
        <v>273</v>
      </c>
      <c r="D467" s="26" t="s">
        <v>164</v>
      </c>
      <c r="E467" s="26" t="s">
        <v>152</v>
      </c>
      <c r="F467" s="26" t="s">
        <v>274</v>
      </c>
      <c r="G467" s="26" t="s">
        <v>184</v>
      </c>
      <c r="H467" s="26" t="s">
        <v>185</v>
      </c>
      <c r="I467">
        <v>4637</v>
      </c>
      <c r="J467" s="27">
        <v>1748.71</v>
      </c>
      <c r="K467" s="28">
        <v>0.66846968069449797</v>
      </c>
      <c r="L467" s="27">
        <v>2615.9899999999998</v>
      </c>
      <c r="M467" s="29">
        <v>1</v>
      </c>
      <c r="N467" s="27">
        <v>0</v>
      </c>
      <c r="O467">
        <v>4637</v>
      </c>
      <c r="P467" s="27">
        <v>0</v>
      </c>
      <c r="Q467" s="27">
        <v>0</v>
      </c>
      <c r="R467" s="30">
        <v>44732.853595219902</v>
      </c>
      <c r="S467" s="27">
        <f t="shared" si="7"/>
        <v>0</v>
      </c>
    </row>
    <row r="468" spans="1:19" x14ac:dyDescent="0.25">
      <c r="A468" s="26" t="s">
        <v>102</v>
      </c>
      <c r="B468" s="26" t="s">
        <v>53</v>
      </c>
      <c r="C468" s="26" t="s">
        <v>275</v>
      </c>
      <c r="D468" s="26" t="s">
        <v>166</v>
      </c>
      <c r="E468" s="26" t="s">
        <v>149</v>
      </c>
      <c r="F468" s="26" t="s">
        <v>103</v>
      </c>
      <c r="G468" s="26" t="s">
        <v>184</v>
      </c>
      <c r="H468" s="26" t="s">
        <v>185</v>
      </c>
      <c r="I468">
        <v>4494</v>
      </c>
      <c r="J468" s="27">
        <v>1748.71</v>
      </c>
      <c r="K468" s="28">
        <v>0.66846968069449797</v>
      </c>
      <c r="L468" s="27">
        <v>2615.9899999999998</v>
      </c>
      <c r="M468" s="29">
        <v>1</v>
      </c>
      <c r="N468" s="27">
        <v>0</v>
      </c>
      <c r="O468">
        <v>4494</v>
      </c>
      <c r="P468" s="27">
        <v>0</v>
      </c>
      <c r="Q468" s="27">
        <v>0</v>
      </c>
      <c r="R468" s="30">
        <v>44732.853595219902</v>
      </c>
      <c r="S468" s="27">
        <f t="shared" si="7"/>
        <v>0</v>
      </c>
    </row>
    <row r="469" spans="1:19" x14ac:dyDescent="0.25">
      <c r="A469" s="26" t="s">
        <v>102</v>
      </c>
      <c r="B469" s="26" t="s">
        <v>53</v>
      </c>
      <c r="C469" s="26" t="s">
        <v>276</v>
      </c>
      <c r="D469" s="26" t="s">
        <v>158</v>
      </c>
      <c r="E469" s="26" t="s">
        <v>150</v>
      </c>
      <c r="F469" s="26" t="s">
        <v>103</v>
      </c>
      <c r="G469" s="26" t="s">
        <v>184</v>
      </c>
      <c r="H469" s="26" t="s">
        <v>185</v>
      </c>
      <c r="I469">
        <v>4098</v>
      </c>
      <c r="J469" s="27">
        <v>1748.71</v>
      </c>
      <c r="K469" s="28">
        <v>0.66846968069449797</v>
      </c>
      <c r="L469" s="27">
        <v>2615.9899999999998</v>
      </c>
      <c r="M469" s="29">
        <v>1</v>
      </c>
      <c r="N469" s="27">
        <v>0</v>
      </c>
      <c r="O469">
        <v>4098</v>
      </c>
      <c r="P469" s="27">
        <v>0</v>
      </c>
      <c r="Q469" s="27">
        <v>0</v>
      </c>
      <c r="R469" s="30">
        <v>44732.853595219902</v>
      </c>
      <c r="S469" s="27">
        <f t="shared" si="7"/>
        <v>0</v>
      </c>
    </row>
    <row r="470" spans="1:19" x14ac:dyDescent="0.25">
      <c r="A470" s="26" t="s">
        <v>102</v>
      </c>
      <c r="B470" s="26" t="s">
        <v>53</v>
      </c>
      <c r="C470" s="26" t="s">
        <v>277</v>
      </c>
      <c r="D470" s="26" t="s">
        <v>164</v>
      </c>
      <c r="E470" s="26" t="s">
        <v>150</v>
      </c>
      <c r="F470" s="26" t="s">
        <v>103</v>
      </c>
      <c r="G470" s="26" t="s">
        <v>184</v>
      </c>
      <c r="H470" s="26" t="s">
        <v>185</v>
      </c>
      <c r="I470">
        <v>1276</v>
      </c>
      <c r="J470" s="27">
        <v>1748.71</v>
      </c>
      <c r="K470" s="28">
        <v>0.66846968069449797</v>
      </c>
      <c r="L470" s="27">
        <v>2615.9899999999998</v>
      </c>
      <c r="M470" s="29">
        <v>1</v>
      </c>
      <c r="N470" s="27">
        <v>0</v>
      </c>
      <c r="O470">
        <v>1276</v>
      </c>
      <c r="P470" s="27">
        <v>0</v>
      </c>
      <c r="Q470" s="27">
        <v>0</v>
      </c>
      <c r="R470" s="30">
        <v>44732.853595219902</v>
      </c>
      <c r="S470" s="27">
        <f t="shared" si="7"/>
        <v>0</v>
      </c>
    </row>
    <row r="471" spans="1:19" x14ac:dyDescent="0.25">
      <c r="A471" s="26" t="s">
        <v>104</v>
      </c>
      <c r="B471" s="26" t="s">
        <v>25</v>
      </c>
      <c r="C471" s="26" t="s">
        <v>227</v>
      </c>
      <c r="D471" s="26" t="s">
        <v>151</v>
      </c>
      <c r="E471" s="26" t="s">
        <v>149</v>
      </c>
      <c r="F471" s="26" t="s">
        <v>26</v>
      </c>
      <c r="G471" s="26" t="s">
        <v>184</v>
      </c>
      <c r="H471" s="26" t="s">
        <v>185</v>
      </c>
      <c r="I471">
        <v>180654</v>
      </c>
      <c r="J471" s="27">
        <v>1499726.55</v>
      </c>
      <c r="K471" s="28">
        <v>0.85295977689328695</v>
      </c>
      <c r="L471" s="27">
        <v>1758261.75</v>
      </c>
      <c r="M471" s="29">
        <v>0.21077953188519499</v>
      </c>
      <c r="N471" s="27">
        <v>0.97</v>
      </c>
      <c r="O471">
        <v>38078</v>
      </c>
      <c r="P471" s="27">
        <v>29693.119999999999</v>
      </c>
      <c r="Q471" s="27">
        <v>287.75</v>
      </c>
      <c r="R471" s="30">
        <v>44732.853595219902</v>
      </c>
      <c r="S471" s="27">
        <f t="shared" si="7"/>
        <v>29980.87</v>
      </c>
    </row>
    <row r="472" spans="1:19" x14ac:dyDescent="0.25">
      <c r="A472" s="26" t="s">
        <v>104</v>
      </c>
      <c r="B472" s="26" t="s">
        <v>25</v>
      </c>
      <c r="C472" s="26" t="s">
        <v>228</v>
      </c>
      <c r="D472" s="26" t="s">
        <v>157</v>
      </c>
      <c r="E472" s="26" t="s">
        <v>149</v>
      </c>
      <c r="F472" s="26" t="s">
        <v>26</v>
      </c>
      <c r="G472" s="26" t="s">
        <v>184</v>
      </c>
      <c r="H472" s="26" t="s">
        <v>185</v>
      </c>
      <c r="I472">
        <v>160404</v>
      </c>
      <c r="J472" s="27">
        <v>1499726.55</v>
      </c>
      <c r="K472" s="28">
        <v>0.85295977689328695</v>
      </c>
      <c r="L472" s="27">
        <v>1758261.75</v>
      </c>
      <c r="M472" s="29">
        <v>0.167329204838784</v>
      </c>
      <c r="N472" s="27">
        <v>2.06</v>
      </c>
      <c r="O472">
        <v>26840</v>
      </c>
      <c r="P472" s="27">
        <v>44448.76</v>
      </c>
      <c r="Q472" s="27">
        <v>425.6</v>
      </c>
      <c r="R472" s="30">
        <v>44732.853595219902</v>
      </c>
      <c r="S472" s="27">
        <f t="shared" si="7"/>
        <v>44874.36</v>
      </c>
    </row>
    <row r="473" spans="1:19" x14ac:dyDescent="0.25">
      <c r="A473" s="26" t="s">
        <v>104</v>
      </c>
      <c r="B473" s="26" t="s">
        <v>25</v>
      </c>
      <c r="C473" s="26" t="s">
        <v>229</v>
      </c>
      <c r="D473" s="26" t="s">
        <v>148</v>
      </c>
      <c r="E473" s="26" t="s">
        <v>149</v>
      </c>
      <c r="F473" s="26" t="s">
        <v>26</v>
      </c>
      <c r="G473" s="26" t="s">
        <v>184</v>
      </c>
      <c r="H473" s="26" t="s">
        <v>185</v>
      </c>
      <c r="I473">
        <v>92669</v>
      </c>
      <c r="J473" s="27">
        <v>1499726.55</v>
      </c>
      <c r="K473" s="28">
        <v>0.85295977689328695</v>
      </c>
      <c r="L473" s="27">
        <v>1758261.75</v>
      </c>
      <c r="M473" s="29">
        <v>0.159778069530982</v>
      </c>
      <c r="N473" s="27">
        <v>2.09</v>
      </c>
      <c r="O473">
        <v>14806</v>
      </c>
      <c r="P473" s="27">
        <v>24876.77</v>
      </c>
      <c r="Q473" s="27">
        <v>443.57</v>
      </c>
      <c r="R473" s="30">
        <v>44732.853595219902</v>
      </c>
      <c r="S473" s="27">
        <f t="shared" si="7"/>
        <v>25320.34</v>
      </c>
    </row>
    <row r="474" spans="1:19" x14ac:dyDescent="0.25">
      <c r="A474" s="26" t="s">
        <v>104</v>
      </c>
      <c r="B474" s="26" t="s">
        <v>25</v>
      </c>
      <c r="C474" s="26" t="s">
        <v>230</v>
      </c>
      <c r="D474" s="26" t="s">
        <v>151</v>
      </c>
      <c r="E474" s="26" t="s">
        <v>152</v>
      </c>
      <c r="F474" s="26" t="s">
        <v>231</v>
      </c>
      <c r="G474" s="26" t="s">
        <v>184</v>
      </c>
      <c r="H474" s="26" t="s">
        <v>185</v>
      </c>
      <c r="I474">
        <v>17042</v>
      </c>
      <c r="J474" s="27">
        <v>1499726.55</v>
      </c>
      <c r="K474" s="28">
        <v>0.85295977689328695</v>
      </c>
      <c r="L474" s="27">
        <v>1758261.75</v>
      </c>
      <c r="M474" s="29">
        <v>0.21077953188519499</v>
      </c>
      <c r="N474" s="27">
        <v>22.13</v>
      </c>
      <c r="O474">
        <v>3592</v>
      </c>
      <c r="P474" s="27">
        <v>63734.44</v>
      </c>
      <c r="Q474" s="27">
        <v>35.49</v>
      </c>
      <c r="R474" s="30">
        <v>44732.853595219902</v>
      </c>
      <c r="S474" s="27">
        <f t="shared" si="7"/>
        <v>63769.93</v>
      </c>
    </row>
    <row r="475" spans="1:19" x14ac:dyDescent="0.25">
      <c r="A475" s="26" t="s">
        <v>104</v>
      </c>
      <c r="B475" s="26" t="s">
        <v>25</v>
      </c>
      <c r="C475" s="26" t="s">
        <v>232</v>
      </c>
      <c r="D475" s="26" t="s">
        <v>154</v>
      </c>
      <c r="E475" s="26" t="s">
        <v>152</v>
      </c>
      <c r="F475" s="26" t="s">
        <v>26</v>
      </c>
      <c r="G475" s="26" t="s">
        <v>184</v>
      </c>
      <c r="H475" s="26" t="s">
        <v>185</v>
      </c>
      <c r="I475">
        <v>0</v>
      </c>
      <c r="J475" s="27">
        <v>1499726.55</v>
      </c>
      <c r="K475" s="28">
        <v>0.85295977689328695</v>
      </c>
      <c r="L475" s="27">
        <v>1758261.75</v>
      </c>
      <c r="M475" s="29">
        <v>0.39619337336879001</v>
      </c>
      <c r="N475" s="27">
        <v>5.93</v>
      </c>
      <c r="O475">
        <v>0</v>
      </c>
      <c r="P475" s="27">
        <v>0</v>
      </c>
      <c r="Q475" s="27">
        <v>-19.010000000000002</v>
      </c>
      <c r="R475" s="30">
        <v>44732.853595219902</v>
      </c>
      <c r="S475" s="27">
        <f t="shared" si="7"/>
        <v>-19.010000000000002</v>
      </c>
    </row>
    <row r="476" spans="1:19" x14ac:dyDescent="0.25">
      <c r="A476" s="26" t="s">
        <v>104</v>
      </c>
      <c r="B476" s="26" t="s">
        <v>25</v>
      </c>
      <c r="C476" s="26" t="s">
        <v>233</v>
      </c>
      <c r="D476" s="26" t="s">
        <v>148</v>
      </c>
      <c r="E476" s="26" t="s">
        <v>150</v>
      </c>
      <c r="F476" s="26" t="s">
        <v>26</v>
      </c>
      <c r="G476" s="26" t="s">
        <v>184</v>
      </c>
      <c r="H476" s="26" t="s">
        <v>185</v>
      </c>
      <c r="I476">
        <v>5808</v>
      </c>
      <c r="J476" s="27">
        <v>1499726.55</v>
      </c>
      <c r="K476" s="28">
        <v>0.85295977689328695</v>
      </c>
      <c r="L476" s="27">
        <v>1758261.75</v>
      </c>
      <c r="M476" s="29">
        <v>0.159778069530982</v>
      </c>
      <c r="N476" s="27">
        <v>2.58</v>
      </c>
      <c r="O476">
        <v>927</v>
      </c>
      <c r="P476" s="27">
        <v>1917.59</v>
      </c>
      <c r="Q476" s="27">
        <v>8.2799999999999994</v>
      </c>
      <c r="R476" s="30">
        <v>44732.853595219902</v>
      </c>
      <c r="S476" s="27">
        <f t="shared" si="7"/>
        <v>1925.87</v>
      </c>
    </row>
    <row r="477" spans="1:19" x14ac:dyDescent="0.25">
      <c r="A477" s="26" t="s">
        <v>104</v>
      </c>
      <c r="B477" s="26" t="s">
        <v>25</v>
      </c>
      <c r="C477" s="26" t="s">
        <v>234</v>
      </c>
      <c r="D477" s="26" t="s">
        <v>157</v>
      </c>
      <c r="E477" s="26" t="s">
        <v>150</v>
      </c>
      <c r="F477" s="26" t="s">
        <v>26</v>
      </c>
      <c r="G477" s="26" t="s">
        <v>184</v>
      </c>
      <c r="H477" s="26" t="s">
        <v>185</v>
      </c>
      <c r="I477">
        <v>9789</v>
      </c>
      <c r="J477" s="27">
        <v>1499726.55</v>
      </c>
      <c r="K477" s="28">
        <v>0.85295977689328695</v>
      </c>
      <c r="L477" s="27">
        <v>1758261.75</v>
      </c>
      <c r="M477" s="29">
        <v>0.167329204838784</v>
      </c>
      <c r="N477" s="27">
        <v>2.54</v>
      </c>
      <c r="O477">
        <v>1637</v>
      </c>
      <c r="P477" s="27">
        <v>3333.79</v>
      </c>
      <c r="Q477" s="27">
        <v>8.14</v>
      </c>
      <c r="R477" s="30">
        <v>44732.853595219902</v>
      </c>
      <c r="S477" s="27">
        <f t="shared" si="7"/>
        <v>3341.93</v>
      </c>
    </row>
    <row r="478" spans="1:19" x14ac:dyDescent="0.25">
      <c r="A478" s="26" t="s">
        <v>105</v>
      </c>
      <c r="B478" s="26" t="s">
        <v>28</v>
      </c>
      <c r="C478" s="26" t="s">
        <v>187</v>
      </c>
      <c r="D478" s="26" t="s">
        <v>151</v>
      </c>
      <c r="E478" s="26" t="s">
        <v>149</v>
      </c>
      <c r="F478" s="26" t="s">
        <v>29</v>
      </c>
      <c r="G478" s="26" t="s">
        <v>184</v>
      </c>
      <c r="H478" s="26" t="s">
        <v>185</v>
      </c>
      <c r="I478">
        <v>319094</v>
      </c>
      <c r="J478" s="27">
        <v>2546194.73</v>
      </c>
      <c r="K478" s="28">
        <v>0.82377795569574996</v>
      </c>
      <c r="L478" s="27">
        <v>3090875.05</v>
      </c>
      <c r="M478" s="29">
        <v>1.59111021065973E-2</v>
      </c>
      <c r="N478" s="27">
        <v>33.78</v>
      </c>
      <c r="O478">
        <v>5077</v>
      </c>
      <c r="P478" s="27">
        <v>133155.26</v>
      </c>
      <c r="Q478" s="27">
        <v>1311.38</v>
      </c>
      <c r="R478" s="30">
        <v>44732.853595219902</v>
      </c>
      <c r="S478" s="27">
        <f t="shared" si="7"/>
        <v>134466.64000000001</v>
      </c>
    </row>
    <row r="479" spans="1:19" x14ac:dyDescent="0.25">
      <c r="A479" s="26" t="s">
        <v>105</v>
      </c>
      <c r="B479" s="26" t="s">
        <v>28</v>
      </c>
      <c r="C479" s="26" t="s">
        <v>188</v>
      </c>
      <c r="D479" s="26" t="s">
        <v>162</v>
      </c>
      <c r="E479" s="26" t="s">
        <v>149</v>
      </c>
      <c r="F479" s="26" t="s">
        <v>29</v>
      </c>
      <c r="G479" s="26" t="s">
        <v>189</v>
      </c>
      <c r="H479" s="26" t="s">
        <v>185</v>
      </c>
      <c r="I479">
        <v>229014</v>
      </c>
      <c r="J479" s="27">
        <v>2546194.73</v>
      </c>
      <c r="K479" s="28">
        <v>0.82377795569574996</v>
      </c>
      <c r="L479" s="27">
        <v>3090875.05</v>
      </c>
      <c r="M479" s="29"/>
      <c r="N479" s="27">
        <v>10.98</v>
      </c>
      <c r="P479" s="27">
        <v>0</v>
      </c>
      <c r="Q479" s="27">
        <v>0</v>
      </c>
      <c r="R479" s="30">
        <v>44732.853595219902</v>
      </c>
      <c r="S479" s="27">
        <f t="shared" si="7"/>
        <v>0</v>
      </c>
    </row>
    <row r="480" spans="1:19" x14ac:dyDescent="0.25">
      <c r="A480" s="26" t="s">
        <v>105</v>
      </c>
      <c r="B480" s="26" t="s">
        <v>28</v>
      </c>
      <c r="C480" s="26" t="s">
        <v>190</v>
      </c>
      <c r="D480" s="26" t="s">
        <v>161</v>
      </c>
      <c r="E480" s="26" t="s">
        <v>149</v>
      </c>
      <c r="F480" s="26" t="s">
        <v>191</v>
      </c>
      <c r="G480" s="26" t="s">
        <v>184</v>
      </c>
      <c r="H480" s="26" t="s">
        <v>185</v>
      </c>
      <c r="I480">
        <v>46260</v>
      </c>
      <c r="J480" s="27">
        <v>2546194.73</v>
      </c>
      <c r="K480" s="28">
        <v>0.82377795569574996</v>
      </c>
      <c r="L480" s="27">
        <v>3090875.05</v>
      </c>
      <c r="M480" s="29">
        <v>1.5908935465030801E-2</v>
      </c>
      <c r="N480" s="27">
        <v>33.78</v>
      </c>
      <c r="O480">
        <v>735</v>
      </c>
      <c r="P480" s="27">
        <v>19276.96</v>
      </c>
      <c r="Q480" s="27">
        <v>236.04</v>
      </c>
      <c r="R480" s="30">
        <v>44732.853595219902</v>
      </c>
      <c r="S480" s="27">
        <f t="shared" si="7"/>
        <v>19513</v>
      </c>
    </row>
    <row r="481" spans="1:19" x14ac:dyDescent="0.25">
      <c r="A481" s="26" t="s">
        <v>105</v>
      </c>
      <c r="B481" s="26" t="s">
        <v>28</v>
      </c>
      <c r="C481" s="26" t="s">
        <v>192</v>
      </c>
      <c r="D481" s="26" t="s">
        <v>161</v>
      </c>
      <c r="E481" s="26" t="s">
        <v>152</v>
      </c>
      <c r="F481" s="26" t="s">
        <v>191</v>
      </c>
      <c r="G481" s="26" t="s">
        <v>184</v>
      </c>
      <c r="H481" s="26" t="s">
        <v>185</v>
      </c>
      <c r="I481">
        <v>18009</v>
      </c>
      <c r="J481" s="27">
        <v>2546194.73</v>
      </c>
      <c r="K481" s="28">
        <v>0.82377795569574996</v>
      </c>
      <c r="L481" s="27">
        <v>3090875.05</v>
      </c>
      <c r="M481" s="29">
        <v>1.5908935465030801E-2</v>
      </c>
      <c r="N481" s="27">
        <v>135.6</v>
      </c>
      <c r="O481">
        <v>286</v>
      </c>
      <c r="P481" s="27">
        <v>30030.58</v>
      </c>
      <c r="Q481" s="27">
        <v>0</v>
      </c>
      <c r="R481" s="30">
        <v>44732.853595219902</v>
      </c>
      <c r="S481" s="27">
        <f t="shared" si="7"/>
        <v>30030.58</v>
      </c>
    </row>
    <row r="482" spans="1:19" x14ac:dyDescent="0.25">
      <c r="A482" s="26" t="s">
        <v>105</v>
      </c>
      <c r="B482" s="26" t="s">
        <v>28</v>
      </c>
      <c r="C482" s="26" t="s">
        <v>193</v>
      </c>
      <c r="D482" s="26" t="s">
        <v>164</v>
      </c>
      <c r="E482" s="26" t="s">
        <v>152</v>
      </c>
      <c r="F482" s="26" t="s">
        <v>191</v>
      </c>
      <c r="G482" s="26" t="s">
        <v>189</v>
      </c>
      <c r="H482" s="26" t="s">
        <v>185</v>
      </c>
      <c r="I482">
        <v>16082</v>
      </c>
      <c r="J482" s="27">
        <v>2546194.73</v>
      </c>
      <c r="K482" s="28">
        <v>0.82377795569574996</v>
      </c>
      <c r="L482" s="27">
        <v>3090875.05</v>
      </c>
      <c r="M482" s="29"/>
      <c r="N482" s="27">
        <v>30.27</v>
      </c>
      <c r="P482" s="27">
        <v>0</v>
      </c>
      <c r="Q482" s="27">
        <v>0</v>
      </c>
      <c r="R482" s="30">
        <v>44732.853595219902</v>
      </c>
      <c r="S482" s="27">
        <f t="shared" si="7"/>
        <v>0</v>
      </c>
    </row>
    <row r="483" spans="1:19" x14ac:dyDescent="0.25">
      <c r="A483" s="26" t="s">
        <v>105</v>
      </c>
      <c r="B483" s="26" t="s">
        <v>28</v>
      </c>
      <c r="C483" s="26" t="s">
        <v>183</v>
      </c>
      <c r="D483" s="26" t="s">
        <v>151</v>
      </c>
      <c r="E483" s="26" t="s">
        <v>150</v>
      </c>
      <c r="F483" s="26" t="s">
        <v>29</v>
      </c>
      <c r="G483" s="26" t="s">
        <v>184</v>
      </c>
      <c r="H483" s="26" t="s">
        <v>185</v>
      </c>
      <c r="I483">
        <v>15520</v>
      </c>
      <c r="J483" s="27">
        <v>2546194.73</v>
      </c>
      <c r="K483" s="28">
        <v>0.82377795569574996</v>
      </c>
      <c r="L483" s="27">
        <v>3090875.05</v>
      </c>
      <c r="M483" s="29">
        <v>1.59111021065973E-2</v>
      </c>
      <c r="N483" s="27">
        <v>90.79</v>
      </c>
      <c r="O483">
        <v>246</v>
      </c>
      <c r="P483" s="27">
        <v>17294.62</v>
      </c>
      <c r="Q483" s="27">
        <v>70.3</v>
      </c>
      <c r="R483" s="30">
        <v>44732.853595219902</v>
      </c>
      <c r="S483" s="27">
        <f t="shared" si="7"/>
        <v>17364.919999999998</v>
      </c>
    </row>
    <row r="484" spans="1:19" x14ac:dyDescent="0.25">
      <c r="A484" s="26" t="s">
        <v>105</v>
      </c>
      <c r="B484" s="26" t="s">
        <v>28</v>
      </c>
      <c r="C484" s="26" t="s">
        <v>186</v>
      </c>
      <c r="D484" s="26" t="s">
        <v>148</v>
      </c>
      <c r="E484" s="26" t="s">
        <v>150</v>
      </c>
      <c r="F484" s="26" t="s">
        <v>29</v>
      </c>
      <c r="G484" s="26" t="s">
        <v>184</v>
      </c>
      <c r="H484" s="26" t="s">
        <v>185</v>
      </c>
      <c r="I484">
        <v>7092</v>
      </c>
      <c r="J484" s="27">
        <v>2546194.73</v>
      </c>
      <c r="K484" s="28">
        <v>0.82377795569574996</v>
      </c>
      <c r="L484" s="27">
        <v>3090875.05</v>
      </c>
      <c r="M484" s="29">
        <v>1.6749938222365E-2</v>
      </c>
      <c r="N484" s="27">
        <v>90.77</v>
      </c>
      <c r="O484">
        <v>118</v>
      </c>
      <c r="P484" s="27">
        <v>8293.9699999999993</v>
      </c>
      <c r="Q484" s="27">
        <v>0</v>
      </c>
      <c r="R484" s="30">
        <v>44732.853595219902</v>
      </c>
      <c r="S484" s="27">
        <f t="shared" si="7"/>
        <v>8293.9699999999993</v>
      </c>
    </row>
    <row r="485" spans="1:19" x14ac:dyDescent="0.25">
      <c r="A485" s="26" t="s">
        <v>106</v>
      </c>
      <c r="B485" s="26" t="s">
        <v>28</v>
      </c>
      <c r="C485" s="26" t="s">
        <v>187</v>
      </c>
      <c r="D485" s="26" t="s">
        <v>151</v>
      </c>
      <c r="E485" s="26" t="s">
        <v>149</v>
      </c>
      <c r="F485" s="26" t="s">
        <v>29</v>
      </c>
      <c r="G485" s="26" t="s">
        <v>184</v>
      </c>
      <c r="H485" s="26" t="s">
        <v>185</v>
      </c>
      <c r="I485">
        <v>319094</v>
      </c>
      <c r="J485" s="27">
        <v>5319306.6100000003</v>
      </c>
      <c r="K485" s="28">
        <v>0.66894025880962504</v>
      </c>
      <c r="L485" s="27">
        <v>7951841.0499999998</v>
      </c>
      <c r="M485" s="29">
        <v>4.0934218574116103E-2</v>
      </c>
      <c r="N485" s="27">
        <v>33.78</v>
      </c>
      <c r="O485">
        <v>13061</v>
      </c>
      <c r="P485" s="27">
        <v>278166.46000000002</v>
      </c>
      <c r="Q485" s="27">
        <v>2619.6</v>
      </c>
      <c r="R485" s="30">
        <v>44732.853595219902</v>
      </c>
      <c r="S485" s="27">
        <f t="shared" si="7"/>
        <v>280786.06</v>
      </c>
    </row>
    <row r="486" spans="1:19" x14ac:dyDescent="0.25">
      <c r="A486" s="26" t="s">
        <v>106</v>
      </c>
      <c r="B486" s="26" t="s">
        <v>28</v>
      </c>
      <c r="C486" s="26" t="s">
        <v>188</v>
      </c>
      <c r="D486" s="26" t="s">
        <v>162</v>
      </c>
      <c r="E486" s="26" t="s">
        <v>149</v>
      </c>
      <c r="F486" s="26" t="s">
        <v>29</v>
      </c>
      <c r="G486" s="26" t="s">
        <v>184</v>
      </c>
      <c r="H486" s="26" t="s">
        <v>185</v>
      </c>
      <c r="I486">
        <v>229014</v>
      </c>
      <c r="J486" s="27">
        <v>5319306.6100000003</v>
      </c>
      <c r="K486" s="28">
        <v>0.66894025880962504</v>
      </c>
      <c r="L486" s="27">
        <v>7951841.0499999998</v>
      </c>
      <c r="M486" s="29">
        <v>9.5261405991882597E-2</v>
      </c>
      <c r="N486" s="27">
        <v>10.98</v>
      </c>
      <c r="O486">
        <v>21816</v>
      </c>
      <c r="P486" s="27">
        <v>151024.07</v>
      </c>
      <c r="Q486" s="27">
        <v>1592.23</v>
      </c>
      <c r="R486" s="30">
        <v>44732.853595219902</v>
      </c>
      <c r="S486" s="27">
        <f t="shared" si="7"/>
        <v>152616.30000000002</v>
      </c>
    </row>
    <row r="487" spans="1:19" x14ac:dyDescent="0.25">
      <c r="A487" s="26" t="s">
        <v>106</v>
      </c>
      <c r="B487" s="26" t="s">
        <v>28</v>
      </c>
      <c r="C487" s="26" t="s">
        <v>190</v>
      </c>
      <c r="D487" s="26" t="s">
        <v>161</v>
      </c>
      <c r="E487" s="26" t="s">
        <v>149</v>
      </c>
      <c r="F487" s="26" t="s">
        <v>191</v>
      </c>
      <c r="G487" s="26" t="s">
        <v>184</v>
      </c>
      <c r="H487" s="26" t="s">
        <v>185</v>
      </c>
      <c r="I487">
        <v>46260</v>
      </c>
      <c r="J487" s="27">
        <v>5319306.6100000003</v>
      </c>
      <c r="K487" s="28">
        <v>0.66894025880962504</v>
      </c>
      <c r="L487" s="27">
        <v>7951841.0499999998</v>
      </c>
      <c r="M487" s="29">
        <v>4.0928644492643801E-2</v>
      </c>
      <c r="N487" s="27">
        <v>33.78</v>
      </c>
      <c r="O487">
        <v>1893</v>
      </c>
      <c r="P487" s="27">
        <v>40316.14</v>
      </c>
      <c r="Q487" s="27">
        <v>511.14</v>
      </c>
      <c r="R487" s="30">
        <v>44732.853595219902</v>
      </c>
      <c r="S487" s="27">
        <f t="shared" si="7"/>
        <v>40827.279999999999</v>
      </c>
    </row>
    <row r="488" spans="1:19" x14ac:dyDescent="0.25">
      <c r="A488" s="26" t="s">
        <v>106</v>
      </c>
      <c r="B488" s="26" t="s">
        <v>28</v>
      </c>
      <c r="C488" s="26" t="s">
        <v>192</v>
      </c>
      <c r="D488" s="26" t="s">
        <v>161</v>
      </c>
      <c r="E488" s="26" t="s">
        <v>152</v>
      </c>
      <c r="F488" s="26" t="s">
        <v>191</v>
      </c>
      <c r="G488" s="26" t="s">
        <v>184</v>
      </c>
      <c r="H488" s="26" t="s">
        <v>185</v>
      </c>
      <c r="I488">
        <v>18009</v>
      </c>
      <c r="J488" s="27">
        <v>5319306.6100000003</v>
      </c>
      <c r="K488" s="28">
        <v>0.66894025880962504</v>
      </c>
      <c r="L488" s="27">
        <v>7951841.0499999998</v>
      </c>
      <c r="M488" s="29">
        <v>4.0928644492643801E-2</v>
      </c>
      <c r="N488" s="27">
        <v>135.6</v>
      </c>
      <c r="O488">
        <v>737</v>
      </c>
      <c r="P488" s="27">
        <v>62840.9</v>
      </c>
      <c r="Q488" s="27">
        <v>170.53</v>
      </c>
      <c r="R488" s="30">
        <v>44732.853595219902</v>
      </c>
      <c r="S488" s="27">
        <f t="shared" si="7"/>
        <v>63011.43</v>
      </c>
    </row>
    <row r="489" spans="1:19" x14ac:dyDescent="0.25">
      <c r="A489" s="26" t="s">
        <v>106</v>
      </c>
      <c r="B489" s="26" t="s">
        <v>28</v>
      </c>
      <c r="C489" s="26" t="s">
        <v>193</v>
      </c>
      <c r="D489" s="26" t="s">
        <v>164</v>
      </c>
      <c r="E489" s="26" t="s">
        <v>152</v>
      </c>
      <c r="F489" s="26" t="s">
        <v>191</v>
      </c>
      <c r="G489" s="26" t="s">
        <v>189</v>
      </c>
      <c r="H489" s="26" t="s">
        <v>185</v>
      </c>
      <c r="I489">
        <v>16082</v>
      </c>
      <c r="J489" s="27">
        <v>5319306.6100000003</v>
      </c>
      <c r="K489" s="28">
        <v>0.66894025880962504</v>
      </c>
      <c r="L489" s="27">
        <v>7951841.0499999998</v>
      </c>
      <c r="M489" s="29"/>
      <c r="N489" s="27">
        <v>30.27</v>
      </c>
      <c r="P489" s="27">
        <v>0</v>
      </c>
      <c r="Q489" s="27">
        <v>0</v>
      </c>
      <c r="R489" s="30">
        <v>44732.853595219902</v>
      </c>
      <c r="S489" s="27">
        <f t="shared" si="7"/>
        <v>0</v>
      </c>
    </row>
    <row r="490" spans="1:19" x14ac:dyDescent="0.25">
      <c r="A490" s="26" t="s">
        <v>106</v>
      </c>
      <c r="B490" s="26" t="s">
        <v>28</v>
      </c>
      <c r="C490" s="26" t="s">
        <v>183</v>
      </c>
      <c r="D490" s="26" t="s">
        <v>151</v>
      </c>
      <c r="E490" s="26" t="s">
        <v>150</v>
      </c>
      <c r="F490" s="26" t="s">
        <v>29</v>
      </c>
      <c r="G490" s="26" t="s">
        <v>184</v>
      </c>
      <c r="H490" s="26" t="s">
        <v>185</v>
      </c>
      <c r="I490">
        <v>15520</v>
      </c>
      <c r="J490" s="27">
        <v>5319306.6100000003</v>
      </c>
      <c r="K490" s="28">
        <v>0.66894025880962504</v>
      </c>
      <c r="L490" s="27">
        <v>7951841.0499999998</v>
      </c>
      <c r="M490" s="29">
        <v>4.0934218574116103E-2</v>
      </c>
      <c r="N490" s="27">
        <v>90.79</v>
      </c>
      <c r="O490">
        <v>635</v>
      </c>
      <c r="P490" s="27">
        <v>36251.58</v>
      </c>
      <c r="Q490" s="27">
        <v>114.17</v>
      </c>
      <c r="R490" s="30">
        <v>44732.853595219902</v>
      </c>
      <c r="S490" s="27">
        <f t="shared" si="7"/>
        <v>36365.75</v>
      </c>
    </row>
    <row r="491" spans="1:19" x14ac:dyDescent="0.25">
      <c r="A491" s="26" t="s">
        <v>106</v>
      </c>
      <c r="B491" s="26" t="s">
        <v>28</v>
      </c>
      <c r="C491" s="26" t="s">
        <v>186</v>
      </c>
      <c r="D491" s="26" t="s">
        <v>148</v>
      </c>
      <c r="E491" s="26" t="s">
        <v>150</v>
      </c>
      <c r="F491" s="26" t="s">
        <v>29</v>
      </c>
      <c r="G491" s="26" t="s">
        <v>184</v>
      </c>
      <c r="H491" s="26" t="s">
        <v>185</v>
      </c>
      <c r="I491">
        <v>7092</v>
      </c>
      <c r="J491" s="27">
        <v>5319306.6100000003</v>
      </c>
      <c r="K491" s="28">
        <v>0.66894025880962504</v>
      </c>
      <c r="L491" s="27">
        <v>7951841.0499999998</v>
      </c>
      <c r="M491" s="29">
        <v>4.3092277813548602E-2</v>
      </c>
      <c r="N491" s="27">
        <v>90.77</v>
      </c>
      <c r="O491">
        <v>305</v>
      </c>
      <c r="P491" s="27">
        <v>17408.34</v>
      </c>
      <c r="Q491" s="27">
        <v>-57.08</v>
      </c>
      <c r="R491" s="30">
        <v>44732.853595219902</v>
      </c>
      <c r="S491" s="27">
        <f t="shared" si="7"/>
        <v>17351.259999999998</v>
      </c>
    </row>
    <row r="492" spans="1:19" x14ac:dyDescent="0.25">
      <c r="A492" s="26" t="s">
        <v>107</v>
      </c>
      <c r="B492" s="26" t="s">
        <v>12</v>
      </c>
      <c r="C492" s="26" t="s">
        <v>194</v>
      </c>
      <c r="D492" s="26" t="s">
        <v>161</v>
      </c>
      <c r="E492" s="26" t="s">
        <v>149</v>
      </c>
      <c r="F492" s="26" t="s">
        <v>13</v>
      </c>
      <c r="G492" s="26" t="s">
        <v>184</v>
      </c>
      <c r="H492" s="26" t="s">
        <v>185</v>
      </c>
      <c r="I492">
        <v>5786</v>
      </c>
      <c r="J492" s="27">
        <v>93300.96</v>
      </c>
      <c r="K492" s="28">
        <v>0.916796872428291</v>
      </c>
      <c r="L492" s="27">
        <v>101768.41</v>
      </c>
      <c r="M492" s="29">
        <v>6.7386218953834898E-3</v>
      </c>
      <c r="N492" s="27">
        <v>4.97</v>
      </c>
      <c r="O492">
        <v>38</v>
      </c>
      <c r="P492" s="27">
        <v>163.19</v>
      </c>
      <c r="Q492" s="27">
        <v>4.3</v>
      </c>
      <c r="R492" s="30">
        <v>44732.853595219902</v>
      </c>
      <c r="S492" s="27">
        <f t="shared" si="7"/>
        <v>167.49</v>
      </c>
    </row>
    <row r="493" spans="1:19" x14ac:dyDescent="0.25">
      <c r="A493" s="26" t="s">
        <v>107</v>
      </c>
      <c r="B493" s="26" t="s">
        <v>12</v>
      </c>
      <c r="C493" s="26" t="s">
        <v>195</v>
      </c>
      <c r="D493" s="26" t="s">
        <v>161</v>
      </c>
      <c r="E493" s="26" t="s">
        <v>152</v>
      </c>
      <c r="F493" s="26" t="s">
        <v>13</v>
      </c>
      <c r="G493" s="26" t="s">
        <v>184</v>
      </c>
      <c r="H493" s="26" t="s">
        <v>185</v>
      </c>
      <c r="I493">
        <v>3351</v>
      </c>
      <c r="J493" s="27">
        <v>93300.96</v>
      </c>
      <c r="K493" s="28">
        <v>0.916796872428291</v>
      </c>
      <c r="L493" s="27">
        <v>101768.41</v>
      </c>
      <c r="M493" s="29">
        <v>6.7386218953834802E-3</v>
      </c>
      <c r="N493" s="27">
        <v>57.63</v>
      </c>
      <c r="O493">
        <v>22</v>
      </c>
      <c r="P493" s="27">
        <v>1092.6300000000001</v>
      </c>
      <c r="Q493" s="27">
        <v>0</v>
      </c>
      <c r="R493" s="30">
        <v>44732.853595219902</v>
      </c>
      <c r="S493" s="27">
        <f t="shared" si="7"/>
        <v>1092.6300000000001</v>
      </c>
    </row>
    <row r="494" spans="1:19" x14ac:dyDescent="0.25">
      <c r="A494" s="26" t="s">
        <v>107</v>
      </c>
      <c r="B494" s="26" t="s">
        <v>12</v>
      </c>
      <c r="C494" s="26" t="s">
        <v>196</v>
      </c>
      <c r="D494" s="26" t="s">
        <v>151</v>
      </c>
      <c r="E494" s="26" t="s">
        <v>152</v>
      </c>
      <c r="F494" s="26" t="s">
        <v>13</v>
      </c>
      <c r="G494" s="26" t="s">
        <v>184</v>
      </c>
      <c r="H494" s="26" t="s">
        <v>185</v>
      </c>
      <c r="I494">
        <v>4456</v>
      </c>
      <c r="J494" s="27">
        <v>93300.96</v>
      </c>
      <c r="K494" s="28">
        <v>0.916796872428291</v>
      </c>
      <c r="L494" s="27">
        <v>101768.41</v>
      </c>
      <c r="M494" s="29">
        <v>6.7386218953834898E-3</v>
      </c>
      <c r="N494" s="27">
        <v>57.63</v>
      </c>
      <c r="O494">
        <v>30</v>
      </c>
      <c r="P494" s="27">
        <v>1489.95</v>
      </c>
      <c r="Q494" s="27">
        <v>49.67</v>
      </c>
      <c r="R494" s="30">
        <v>44732.853595219902</v>
      </c>
      <c r="S494" s="27">
        <f t="shared" si="7"/>
        <v>1539.6200000000001</v>
      </c>
    </row>
    <row r="495" spans="1:19" x14ac:dyDescent="0.25">
      <c r="A495" s="26" t="s">
        <v>107</v>
      </c>
      <c r="B495" s="26" t="s">
        <v>12</v>
      </c>
      <c r="C495" s="26" t="s">
        <v>197</v>
      </c>
      <c r="D495" s="26" t="s">
        <v>164</v>
      </c>
      <c r="E495" s="26" t="s">
        <v>149</v>
      </c>
      <c r="F495" s="26" t="s">
        <v>198</v>
      </c>
      <c r="G495" s="26" t="s">
        <v>184</v>
      </c>
      <c r="H495" s="26" t="s">
        <v>185</v>
      </c>
      <c r="I495">
        <v>65966</v>
      </c>
      <c r="J495" s="27">
        <v>93300.96</v>
      </c>
      <c r="K495" s="28">
        <v>0.916796872428291</v>
      </c>
      <c r="L495" s="27">
        <v>101768.41</v>
      </c>
      <c r="M495" s="29">
        <v>6.7386218953834802E-3</v>
      </c>
      <c r="N495" s="27">
        <v>4.97</v>
      </c>
      <c r="O495">
        <v>444</v>
      </c>
      <c r="P495" s="27">
        <v>1906.75</v>
      </c>
      <c r="Q495" s="27">
        <v>17.18</v>
      </c>
      <c r="R495" s="30">
        <v>44732.853595219902</v>
      </c>
      <c r="S495" s="27">
        <f t="shared" si="7"/>
        <v>1923.93</v>
      </c>
    </row>
    <row r="496" spans="1:19" x14ac:dyDescent="0.25">
      <c r="A496" s="26" t="s">
        <v>107</v>
      </c>
      <c r="B496" s="26" t="s">
        <v>12</v>
      </c>
      <c r="C496" s="26" t="s">
        <v>199</v>
      </c>
      <c r="D496" s="26" t="s">
        <v>159</v>
      </c>
      <c r="E496" s="26" t="s">
        <v>149</v>
      </c>
      <c r="F496" s="26" t="s">
        <v>198</v>
      </c>
      <c r="G496" s="26" t="s">
        <v>184</v>
      </c>
      <c r="H496" s="26" t="s">
        <v>185</v>
      </c>
      <c r="I496">
        <v>95370</v>
      </c>
      <c r="J496" s="27">
        <v>93300.96</v>
      </c>
      <c r="K496" s="28">
        <v>0.916796872428291</v>
      </c>
      <c r="L496" s="27">
        <v>101768.41</v>
      </c>
      <c r="M496" s="29">
        <v>6.7386218953834898E-3</v>
      </c>
      <c r="N496" s="27">
        <v>4.97</v>
      </c>
      <c r="O496">
        <v>642</v>
      </c>
      <c r="P496" s="27">
        <v>2757.06</v>
      </c>
      <c r="Q496" s="27">
        <v>25.76</v>
      </c>
      <c r="R496" s="30">
        <v>44732.853595219902</v>
      </c>
      <c r="S496" s="27">
        <f t="shared" si="7"/>
        <v>2782.82</v>
      </c>
    </row>
    <row r="497" spans="1:19" x14ac:dyDescent="0.25">
      <c r="A497" s="26" t="s">
        <v>107</v>
      </c>
      <c r="B497" s="26" t="s">
        <v>12</v>
      </c>
      <c r="C497" s="26" t="s">
        <v>200</v>
      </c>
      <c r="D497" s="26" t="s">
        <v>151</v>
      </c>
      <c r="E497" s="26" t="s">
        <v>150</v>
      </c>
      <c r="F497" s="26" t="s">
        <v>198</v>
      </c>
      <c r="G497" s="26" t="s">
        <v>184</v>
      </c>
      <c r="H497" s="26" t="s">
        <v>185</v>
      </c>
      <c r="I497">
        <v>1446</v>
      </c>
      <c r="J497" s="27">
        <v>93300.96</v>
      </c>
      <c r="K497" s="28">
        <v>0.916796872428291</v>
      </c>
      <c r="L497" s="27">
        <v>101768.41</v>
      </c>
      <c r="M497" s="29">
        <v>6.7386218953834898E-3</v>
      </c>
      <c r="N497" s="27">
        <v>27.46</v>
      </c>
      <c r="O497">
        <v>9</v>
      </c>
      <c r="P497" s="27">
        <v>212.98</v>
      </c>
      <c r="Q497" s="27">
        <v>0</v>
      </c>
      <c r="R497" s="30">
        <v>44732.853595219902</v>
      </c>
      <c r="S497" s="27">
        <f t="shared" si="7"/>
        <v>212.98</v>
      </c>
    </row>
    <row r="498" spans="1:19" x14ac:dyDescent="0.25">
      <c r="A498" s="26" t="s">
        <v>107</v>
      </c>
      <c r="B498" s="26" t="s">
        <v>12</v>
      </c>
      <c r="C498" s="26" t="s">
        <v>201</v>
      </c>
      <c r="D498" s="26" t="s">
        <v>164</v>
      </c>
      <c r="E498" s="26" t="s">
        <v>150</v>
      </c>
      <c r="F498" s="26" t="s">
        <v>198</v>
      </c>
      <c r="G498" s="26" t="s">
        <v>184</v>
      </c>
      <c r="H498" s="26" t="s">
        <v>185</v>
      </c>
      <c r="I498">
        <v>3589</v>
      </c>
      <c r="J498" s="27">
        <v>93300.96</v>
      </c>
      <c r="K498" s="28">
        <v>0.916796872428291</v>
      </c>
      <c r="L498" s="27">
        <v>101768.41</v>
      </c>
      <c r="M498" s="29">
        <v>6.7386218953834898E-3</v>
      </c>
      <c r="N498" s="27">
        <v>27.46</v>
      </c>
      <c r="O498">
        <v>24</v>
      </c>
      <c r="P498" s="27">
        <v>567.95000000000005</v>
      </c>
      <c r="Q498" s="27">
        <v>0</v>
      </c>
      <c r="R498" s="30">
        <v>44732.853595219902</v>
      </c>
      <c r="S498" s="27">
        <f t="shared" si="7"/>
        <v>567.95000000000005</v>
      </c>
    </row>
    <row r="499" spans="1:19" x14ac:dyDescent="0.25">
      <c r="A499" s="26" t="s">
        <v>108</v>
      </c>
      <c r="B499" s="26" t="s">
        <v>109</v>
      </c>
      <c r="C499" s="26" t="s">
        <v>243</v>
      </c>
      <c r="D499" s="26" t="s">
        <v>164</v>
      </c>
      <c r="E499" s="26" t="s">
        <v>149</v>
      </c>
      <c r="F499" s="26" t="s">
        <v>54</v>
      </c>
      <c r="G499" s="26" t="s">
        <v>184</v>
      </c>
      <c r="H499" s="26" t="s">
        <v>185</v>
      </c>
      <c r="I499">
        <v>175772</v>
      </c>
      <c r="J499" s="27">
        <v>19964101.82</v>
      </c>
      <c r="K499" s="28">
        <v>0.63770109788701401</v>
      </c>
      <c r="L499" s="27">
        <v>31306362.629999999</v>
      </c>
      <c r="M499" s="29">
        <v>0.46031021769182201</v>
      </c>
      <c r="N499" s="27">
        <v>12.15</v>
      </c>
      <c r="O499">
        <v>80909</v>
      </c>
      <c r="P499" s="27">
        <v>590842.37</v>
      </c>
      <c r="Q499" s="27">
        <v>6404.33</v>
      </c>
      <c r="R499" s="30">
        <v>44732.853595219902</v>
      </c>
      <c r="S499" s="27">
        <f t="shared" si="7"/>
        <v>597246.69999999995</v>
      </c>
    </row>
    <row r="500" spans="1:19" x14ac:dyDescent="0.25">
      <c r="A500" s="26" t="s">
        <v>108</v>
      </c>
      <c r="B500" s="26" t="s">
        <v>109</v>
      </c>
      <c r="C500" s="26" t="s">
        <v>244</v>
      </c>
      <c r="D500" s="26" t="s">
        <v>155</v>
      </c>
      <c r="E500" s="26" t="s">
        <v>149</v>
      </c>
      <c r="F500" s="26" t="s">
        <v>54</v>
      </c>
      <c r="G500" s="26" t="s">
        <v>184</v>
      </c>
      <c r="H500" s="26" t="s">
        <v>185</v>
      </c>
      <c r="I500">
        <v>165456</v>
      </c>
      <c r="J500" s="27">
        <v>19964101.82</v>
      </c>
      <c r="K500" s="28">
        <v>0.63770109788701401</v>
      </c>
      <c r="L500" s="27">
        <v>31306362.629999999</v>
      </c>
      <c r="M500" s="29">
        <v>0.46031021769182201</v>
      </c>
      <c r="N500" s="27">
        <v>12.15</v>
      </c>
      <c r="O500">
        <v>76161</v>
      </c>
      <c r="P500" s="27">
        <v>556169.85</v>
      </c>
      <c r="Q500" s="27">
        <v>5389.29</v>
      </c>
      <c r="R500" s="30">
        <v>44732.853595219902</v>
      </c>
      <c r="S500" s="27">
        <f t="shared" si="7"/>
        <v>561559.14</v>
      </c>
    </row>
    <row r="501" spans="1:19" x14ac:dyDescent="0.25">
      <c r="A501" s="26" t="s">
        <v>108</v>
      </c>
      <c r="B501" s="26" t="s">
        <v>109</v>
      </c>
      <c r="C501" s="26" t="s">
        <v>245</v>
      </c>
      <c r="D501" s="26" t="s">
        <v>148</v>
      </c>
      <c r="E501" s="26" t="s">
        <v>149</v>
      </c>
      <c r="F501" s="26" t="s">
        <v>54</v>
      </c>
      <c r="G501" s="26" t="s">
        <v>184</v>
      </c>
      <c r="H501" s="26" t="s">
        <v>185</v>
      </c>
      <c r="I501">
        <v>37309</v>
      </c>
      <c r="J501" s="27">
        <v>19964101.82</v>
      </c>
      <c r="K501" s="28">
        <v>0.63770109788701401</v>
      </c>
      <c r="L501" s="27">
        <v>31306362.629999999</v>
      </c>
      <c r="M501" s="29">
        <v>0.46031021769182201</v>
      </c>
      <c r="N501" s="27">
        <v>12.15</v>
      </c>
      <c r="O501">
        <v>17173</v>
      </c>
      <c r="P501" s="27">
        <v>125406.77</v>
      </c>
      <c r="Q501" s="27">
        <v>1591.96</v>
      </c>
      <c r="R501" s="30">
        <v>44732.853595219902</v>
      </c>
      <c r="S501" s="27">
        <f t="shared" si="7"/>
        <v>126998.73000000001</v>
      </c>
    </row>
    <row r="502" spans="1:19" x14ac:dyDescent="0.25">
      <c r="A502" s="26" t="s">
        <v>108</v>
      </c>
      <c r="B502" s="26" t="s">
        <v>109</v>
      </c>
      <c r="C502" s="26" t="s">
        <v>246</v>
      </c>
      <c r="D502" s="26" t="s">
        <v>151</v>
      </c>
      <c r="E502" s="26" t="s">
        <v>149</v>
      </c>
      <c r="F502" s="26" t="s">
        <v>247</v>
      </c>
      <c r="G502" s="26" t="s">
        <v>184</v>
      </c>
      <c r="H502" s="26" t="s">
        <v>185</v>
      </c>
      <c r="I502">
        <v>15984</v>
      </c>
      <c r="J502" s="27">
        <v>19964101.82</v>
      </c>
      <c r="K502" s="28">
        <v>0.63770109788701401</v>
      </c>
      <c r="L502" s="27">
        <v>31306362.629999999</v>
      </c>
      <c r="M502" s="29">
        <v>0.48429282723096201</v>
      </c>
      <c r="N502" s="27">
        <v>11.3</v>
      </c>
      <c r="O502">
        <v>7740</v>
      </c>
      <c r="P502" s="27">
        <v>52567.57</v>
      </c>
      <c r="Q502" s="27">
        <v>645.20000000000005</v>
      </c>
      <c r="R502" s="30">
        <v>44732.853595219902</v>
      </c>
      <c r="S502" s="27">
        <f t="shared" si="7"/>
        <v>53212.77</v>
      </c>
    </row>
    <row r="503" spans="1:19" x14ac:dyDescent="0.25">
      <c r="A503" s="26" t="s">
        <v>108</v>
      </c>
      <c r="B503" s="26" t="s">
        <v>109</v>
      </c>
      <c r="C503" s="26" t="s">
        <v>248</v>
      </c>
      <c r="D503" s="26" t="s">
        <v>151</v>
      </c>
      <c r="E503" s="26" t="s">
        <v>152</v>
      </c>
      <c r="F503" s="26" t="s">
        <v>54</v>
      </c>
      <c r="G503" s="26" t="s">
        <v>184</v>
      </c>
      <c r="H503" s="26" t="s">
        <v>185</v>
      </c>
      <c r="I503">
        <v>4965</v>
      </c>
      <c r="J503" s="27">
        <v>19964101.82</v>
      </c>
      <c r="K503" s="28">
        <v>0.63770109788701401</v>
      </c>
      <c r="L503" s="27">
        <v>31306362.629999999</v>
      </c>
      <c r="M503" s="29">
        <v>0.48429282723096201</v>
      </c>
      <c r="N503" s="27">
        <v>49.27</v>
      </c>
      <c r="O503">
        <v>2404</v>
      </c>
      <c r="P503" s="27">
        <v>71000.600000000006</v>
      </c>
      <c r="Q503" s="27">
        <v>-147.69</v>
      </c>
      <c r="R503" s="30">
        <v>44732.853595219902</v>
      </c>
      <c r="S503" s="27">
        <f t="shared" si="7"/>
        <v>70852.91</v>
      </c>
    </row>
    <row r="504" spans="1:19" x14ac:dyDescent="0.25">
      <c r="A504" s="26" t="s">
        <v>108</v>
      </c>
      <c r="B504" s="26" t="s">
        <v>109</v>
      </c>
      <c r="C504" s="26" t="s">
        <v>249</v>
      </c>
      <c r="D504" s="26" t="s">
        <v>161</v>
      </c>
      <c r="E504" s="26" t="s">
        <v>152</v>
      </c>
      <c r="F504" s="26" t="s">
        <v>247</v>
      </c>
      <c r="G504" s="26" t="s">
        <v>184</v>
      </c>
      <c r="H504" s="26" t="s">
        <v>185</v>
      </c>
      <c r="I504">
        <v>3119</v>
      </c>
      <c r="J504" s="27">
        <v>19964101.82</v>
      </c>
      <c r="K504" s="28">
        <v>0.63770109788701401</v>
      </c>
      <c r="L504" s="27">
        <v>31306362.629999999</v>
      </c>
      <c r="M504" s="29">
        <v>0.46031021769182201</v>
      </c>
      <c r="N504" s="27">
        <v>50</v>
      </c>
      <c r="O504">
        <v>1435</v>
      </c>
      <c r="P504" s="27">
        <v>43009.75</v>
      </c>
      <c r="Q504" s="27">
        <v>-239.77</v>
      </c>
      <c r="R504" s="30">
        <v>44732.853595219902</v>
      </c>
      <c r="S504" s="27">
        <f t="shared" si="7"/>
        <v>42769.98</v>
      </c>
    </row>
    <row r="505" spans="1:19" x14ac:dyDescent="0.25">
      <c r="A505" s="26" t="s">
        <v>108</v>
      </c>
      <c r="B505" s="26" t="s">
        <v>109</v>
      </c>
      <c r="C505" s="26" t="s">
        <v>250</v>
      </c>
      <c r="D505" s="26" t="s">
        <v>164</v>
      </c>
      <c r="E505" s="26" t="s">
        <v>152</v>
      </c>
      <c r="F505" s="26" t="s">
        <v>247</v>
      </c>
      <c r="G505" s="26" t="s">
        <v>184</v>
      </c>
      <c r="H505" s="26" t="s">
        <v>185</v>
      </c>
      <c r="I505">
        <v>16736</v>
      </c>
      <c r="J505" s="27">
        <v>19964101.82</v>
      </c>
      <c r="K505" s="28">
        <v>0.63770109788701401</v>
      </c>
      <c r="L505" s="27">
        <v>31306362.629999999</v>
      </c>
      <c r="M505" s="29">
        <v>0.46031021769182201</v>
      </c>
      <c r="N505" s="27">
        <v>50</v>
      </c>
      <c r="O505">
        <v>7703</v>
      </c>
      <c r="P505" s="27">
        <v>230873.94</v>
      </c>
      <c r="Q505" s="27">
        <v>59.94</v>
      </c>
      <c r="R505" s="30">
        <v>44732.853595219902</v>
      </c>
      <c r="S505" s="27">
        <f t="shared" si="7"/>
        <v>230933.88</v>
      </c>
    </row>
    <row r="506" spans="1:19" x14ac:dyDescent="0.25">
      <c r="A506" s="26" t="s">
        <v>108</v>
      </c>
      <c r="B506" s="26" t="s">
        <v>109</v>
      </c>
      <c r="C506" s="26" t="s">
        <v>251</v>
      </c>
      <c r="D506" s="26" t="s">
        <v>155</v>
      </c>
      <c r="E506" s="26" t="s">
        <v>150</v>
      </c>
      <c r="F506" s="26" t="s">
        <v>54</v>
      </c>
      <c r="G506" s="26" t="s">
        <v>184</v>
      </c>
      <c r="H506" s="26" t="s">
        <v>185</v>
      </c>
      <c r="I506">
        <v>7807</v>
      </c>
      <c r="J506" s="27">
        <v>19964101.82</v>
      </c>
      <c r="K506" s="28">
        <v>0.63770109788701401</v>
      </c>
      <c r="L506" s="27">
        <v>31306362.629999999</v>
      </c>
      <c r="M506" s="29">
        <v>0.46031021769182201</v>
      </c>
      <c r="N506" s="27">
        <v>51.02</v>
      </c>
      <c r="O506">
        <v>3593</v>
      </c>
      <c r="P506" s="27">
        <v>109886.08</v>
      </c>
      <c r="Q506" s="27">
        <v>519.91</v>
      </c>
      <c r="R506" s="30">
        <v>44732.853595219902</v>
      </c>
      <c r="S506" s="27">
        <f t="shared" si="7"/>
        <v>110405.99</v>
      </c>
    </row>
    <row r="507" spans="1:19" x14ac:dyDescent="0.25">
      <c r="A507" s="26" t="s">
        <v>108</v>
      </c>
      <c r="B507" s="26" t="s">
        <v>109</v>
      </c>
      <c r="C507" s="26" t="s">
        <v>252</v>
      </c>
      <c r="D507" s="26" t="s">
        <v>164</v>
      </c>
      <c r="E507" s="26" t="s">
        <v>150</v>
      </c>
      <c r="F507" s="26" t="s">
        <v>54</v>
      </c>
      <c r="G507" s="26" t="s">
        <v>184</v>
      </c>
      <c r="H507" s="26" t="s">
        <v>185</v>
      </c>
      <c r="I507">
        <v>7085</v>
      </c>
      <c r="J507" s="27">
        <v>19964101.82</v>
      </c>
      <c r="K507" s="28">
        <v>0.63770109788701401</v>
      </c>
      <c r="L507" s="27">
        <v>31306362.629999999</v>
      </c>
      <c r="M507" s="29">
        <v>0.46031021769182201</v>
      </c>
      <c r="N507" s="27">
        <v>51.02</v>
      </c>
      <c r="O507">
        <v>3261</v>
      </c>
      <c r="P507" s="27">
        <v>99732.4</v>
      </c>
      <c r="Q507" s="27">
        <v>244.67</v>
      </c>
      <c r="R507" s="30">
        <v>44732.853595219902</v>
      </c>
      <c r="S507" s="27">
        <f t="shared" si="7"/>
        <v>99977.069999999992</v>
      </c>
    </row>
    <row r="508" spans="1:19" x14ac:dyDescent="0.25">
      <c r="A508" s="26" t="s">
        <v>110</v>
      </c>
      <c r="B508" s="26" t="s">
        <v>28</v>
      </c>
      <c r="C508" s="26" t="s">
        <v>187</v>
      </c>
      <c r="D508" s="26" t="s">
        <v>151</v>
      </c>
      <c r="E508" s="26" t="s">
        <v>149</v>
      </c>
      <c r="F508" s="26" t="s">
        <v>29</v>
      </c>
      <c r="G508" s="26" t="s">
        <v>184</v>
      </c>
      <c r="H508" s="26" t="s">
        <v>185</v>
      </c>
      <c r="I508">
        <v>319094</v>
      </c>
      <c r="J508" s="27">
        <v>666353.16</v>
      </c>
      <c r="K508" s="28">
        <v>0.56161044721451103</v>
      </c>
      <c r="L508" s="27">
        <v>1186504.21</v>
      </c>
      <c r="M508" s="29">
        <v>6.1078462667772896E-3</v>
      </c>
      <c r="N508" s="27">
        <v>33.78</v>
      </c>
      <c r="O508">
        <v>1948</v>
      </c>
      <c r="P508" s="27">
        <v>34830.94</v>
      </c>
      <c r="Q508" s="27">
        <v>339.72</v>
      </c>
      <c r="R508" s="30">
        <v>44732.853595219902</v>
      </c>
      <c r="S508" s="27">
        <f t="shared" si="7"/>
        <v>35170.660000000003</v>
      </c>
    </row>
    <row r="509" spans="1:19" x14ac:dyDescent="0.25">
      <c r="A509" s="26" t="s">
        <v>110</v>
      </c>
      <c r="B509" s="26" t="s">
        <v>28</v>
      </c>
      <c r="C509" s="26" t="s">
        <v>188</v>
      </c>
      <c r="D509" s="26" t="s">
        <v>162</v>
      </c>
      <c r="E509" s="26" t="s">
        <v>149</v>
      </c>
      <c r="F509" s="26" t="s">
        <v>29</v>
      </c>
      <c r="G509" s="26" t="s">
        <v>189</v>
      </c>
      <c r="H509" s="26" t="s">
        <v>185</v>
      </c>
      <c r="I509">
        <v>229014</v>
      </c>
      <c r="J509" s="27">
        <v>666353.16</v>
      </c>
      <c r="K509" s="28">
        <v>0.56161044721451103</v>
      </c>
      <c r="L509" s="27">
        <v>1186504.21</v>
      </c>
      <c r="M509" s="29"/>
      <c r="N509" s="27">
        <v>10.98</v>
      </c>
      <c r="P509" s="27">
        <v>0</v>
      </c>
      <c r="Q509" s="27">
        <v>0</v>
      </c>
      <c r="R509" s="30">
        <v>44732.853595219902</v>
      </c>
      <c r="S509" s="27">
        <f t="shared" si="7"/>
        <v>0</v>
      </c>
    </row>
    <row r="510" spans="1:19" x14ac:dyDescent="0.25">
      <c r="A510" s="26" t="s">
        <v>110</v>
      </c>
      <c r="B510" s="26" t="s">
        <v>28</v>
      </c>
      <c r="C510" s="26" t="s">
        <v>190</v>
      </c>
      <c r="D510" s="26" t="s">
        <v>161</v>
      </c>
      <c r="E510" s="26" t="s">
        <v>149</v>
      </c>
      <c r="F510" s="26" t="s">
        <v>191</v>
      </c>
      <c r="G510" s="26" t="s">
        <v>184</v>
      </c>
      <c r="H510" s="26" t="s">
        <v>185</v>
      </c>
      <c r="I510">
        <v>46260</v>
      </c>
      <c r="J510" s="27">
        <v>666353.16</v>
      </c>
      <c r="K510" s="28">
        <v>0.56161044721451103</v>
      </c>
      <c r="L510" s="27">
        <v>1186504.21</v>
      </c>
      <c r="M510" s="29">
        <v>6.1070145510661597E-3</v>
      </c>
      <c r="N510" s="27">
        <v>33.78</v>
      </c>
      <c r="O510">
        <v>282</v>
      </c>
      <c r="P510" s="27">
        <v>5042.26</v>
      </c>
      <c r="Q510" s="27">
        <v>53.64</v>
      </c>
      <c r="R510" s="30">
        <v>44732.853595219902</v>
      </c>
      <c r="S510" s="27">
        <f t="shared" si="7"/>
        <v>5095.9000000000005</v>
      </c>
    </row>
    <row r="511" spans="1:19" x14ac:dyDescent="0.25">
      <c r="A511" s="26" t="s">
        <v>110</v>
      </c>
      <c r="B511" s="26" t="s">
        <v>28</v>
      </c>
      <c r="C511" s="26" t="s">
        <v>192</v>
      </c>
      <c r="D511" s="26" t="s">
        <v>161</v>
      </c>
      <c r="E511" s="26" t="s">
        <v>152</v>
      </c>
      <c r="F511" s="26" t="s">
        <v>191</v>
      </c>
      <c r="G511" s="26" t="s">
        <v>184</v>
      </c>
      <c r="H511" s="26" t="s">
        <v>185</v>
      </c>
      <c r="I511">
        <v>18009</v>
      </c>
      <c r="J511" s="27">
        <v>666353.16</v>
      </c>
      <c r="K511" s="28">
        <v>0.56161044721451103</v>
      </c>
      <c r="L511" s="27">
        <v>1186504.21</v>
      </c>
      <c r="M511" s="29">
        <v>6.1070145510661597E-3</v>
      </c>
      <c r="N511" s="27">
        <v>135.6</v>
      </c>
      <c r="O511">
        <v>109</v>
      </c>
      <c r="P511" s="27">
        <v>7802.78</v>
      </c>
      <c r="Q511" s="27">
        <v>-143.16</v>
      </c>
      <c r="R511" s="30">
        <v>44732.853595219902</v>
      </c>
      <c r="S511" s="27">
        <f t="shared" si="7"/>
        <v>7659.62</v>
      </c>
    </row>
    <row r="512" spans="1:19" x14ac:dyDescent="0.25">
      <c r="A512" s="26" t="s">
        <v>110</v>
      </c>
      <c r="B512" s="26" t="s">
        <v>28</v>
      </c>
      <c r="C512" s="26" t="s">
        <v>193</v>
      </c>
      <c r="D512" s="26" t="s">
        <v>164</v>
      </c>
      <c r="E512" s="26" t="s">
        <v>152</v>
      </c>
      <c r="F512" s="26" t="s">
        <v>191</v>
      </c>
      <c r="G512" s="26" t="s">
        <v>189</v>
      </c>
      <c r="H512" s="26" t="s">
        <v>185</v>
      </c>
      <c r="I512">
        <v>16082</v>
      </c>
      <c r="J512" s="27">
        <v>666353.16</v>
      </c>
      <c r="K512" s="28">
        <v>0.56161044721451103</v>
      </c>
      <c r="L512" s="27">
        <v>1186504.21</v>
      </c>
      <c r="M512" s="29"/>
      <c r="N512" s="27">
        <v>30.27</v>
      </c>
      <c r="P512" s="27">
        <v>0</v>
      </c>
      <c r="Q512" s="27">
        <v>0</v>
      </c>
      <c r="R512" s="30">
        <v>44732.853595219902</v>
      </c>
      <c r="S512" s="27">
        <f t="shared" si="7"/>
        <v>0</v>
      </c>
    </row>
    <row r="513" spans="1:19" x14ac:dyDescent="0.25">
      <c r="A513" s="26" t="s">
        <v>110</v>
      </c>
      <c r="B513" s="26" t="s">
        <v>28</v>
      </c>
      <c r="C513" s="26" t="s">
        <v>183</v>
      </c>
      <c r="D513" s="26" t="s">
        <v>151</v>
      </c>
      <c r="E513" s="26" t="s">
        <v>150</v>
      </c>
      <c r="F513" s="26" t="s">
        <v>29</v>
      </c>
      <c r="G513" s="26" t="s">
        <v>184</v>
      </c>
      <c r="H513" s="26" t="s">
        <v>185</v>
      </c>
      <c r="I513">
        <v>15520</v>
      </c>
      <c r="J513" s="27">
        <v>666353.16</v>
      </c>
      <c r="K513" s="28">
        <v>0.56161044721451103</v>
      </c>
      <c r="L513" s="27">
        <v>1186504.21</v>
      </c>
      <c r="M513" s="29">
        <v>6.1078462667772896E-3</v>
      </c>
      <c r="N513" s="27">
        <v>90.79</v>
      </c>
      <c r="O513">
        <v>94</v>
      </c>
      <c r="P513" s="27">
        <v>4505.3500000000004</v>
      </c>
      <c r="Q513" s="27">
        <v>0</v>
      </c>
      <c r="R513" s="30">
        <v>44732.853595219902</v>
      </c>
      <c r="S513" s="27">
        <f t="shared" si="7"/>
        <v>4505.3500000000004</v>
      </c>
    </row>
    <row r="514" spans="1:19" x14ac:dyDescent="0.25">
      <c r="A514" s="26" t="s">
        <v>110</v>
      </c>
      <c r="B514" s="26" t="s">
        <v>28</v>
      </c>
      <c r="C514" s="26" t="s">
        <v>186</v>
      </c>
      <c r="D514" s="26" t="s">
        <v>148</v>
      </c>
      <c r="E514" s="26" t="s">
        <v>150</v>
      </c>
      <c r="F514" s="26" t="s">
        <v>29</v>
      </c>
      <c r="G514" s="26" t="s">
        <v>184</v>
      </c>
      <c r="H514" s="26" t="s">
        <v>185</v>
      </c>
      <c r="I514">
        <v>7092</v>
      </c>
      <c r="J514" s="27">
        <v>666353.16</v>
      </c>
      <c r="K514" s="28">
        <v>0.56161044721451103</v>
      </c>
      <c r="L514" s="27">
        <v>1186504.21</v>
      </c>
      <c r="M514" s="29">
        <v>6.4298530016850602E-3</v>
      </c>
      <c r="N514" s="27">
        <v>90.77</v>
      </c>
      <c r="O514">
        <v>45</v>
      </c>
      <c r="P514" s="27">
        <v>2156.34</v>
      </c>
      <c r="Q514" s="27">
        <v>0</v>
      </c>
      <c r="R514" s="30">
        <v>44732.853595219902</v>
      </c>
      <c r="S514" s="27">
        <f t="shared" ref="S514:S577" si="8">SUM(P514+Q514)</f>
        <v>2156.34</v>
      </c>
    </row>
    <row r="515" spans="1:19" x14ac:dyDescent="0.25">
      <c r="A515" s="26" t="s">
        <v>111</v>
      </c>
      <c r="B515" s="26" t="s">
        <v>28</v>
      </c>
      <c r="C515" s="26" t="s">
        <v>187</v>
      </c>
      <c r="D515" s="26" t="s">
        <v>151</v>
      </c>
      <c r="E515" s="26" t="s">
        <v>149</v>
      </c>
      <c r="F515" s="26" t="s">
        <v>29</v>
      </c>
      <c r="G515" s="26" t="s">
        <v>184</v>
      </c>
      <c r="H515" s="26" t="s">
        <v>185</v>
      </c>
      <c r="I515">
        <v>319094</v>
      </c>
      <c r="J515" s="27">
        <v>32942477.73</v>
      </c>
      <c r="K515" s="28">
        <v>0.64171785770406597</v>
      </c>
      <c r="L515" s="27">
        <v>51334830.93</v>
      </c>
      <c r="M515" s="29">
        <v>0.26425970747414701</v>
      </c>
      <c r="N515" s="27">
        <v>33.78</v>
      </c>
      <c r="O515">
        <v>84323</v>
      </c>
      <c r="P515" s="27">
        <v>1722785.38</v>
      </c>
      <c r="Q515" s="27">
        <v>16201.59</v>
      </c>
      <c r="R515" s="30">
        <v>44732.853595219902</v>
      </c>
      <c r="S515" s="27">
        <f t="shared" si="8"/>
        <v>1738986.97</v>
      </c>
    </row>
    <row r="516" spans="1:19" x14ac:dyDescent="0.25">
      <c r="A516" s="26" t="s">
        <v>111</v>
      </c>
      <c r="B516" s="26" t="s">
        <v>28</v>
      </c>
      <c r="C516" s="26" t="s">
        <v>188</v>
      </c>
      <c r="D516" s="26" t="s">
        <v>162</v>
      </c>
      <c r="E516" s="26" t="s">
        <v>149</v>
      </c>
      <c r="F516" s="26" t="s">
        <v>29</v>
      </c>
      <c r="G516" s="26" t="s">
        <v>189</v>
      </c>
      <c r="H516" s="26" t="s">
        <v>185</v>
      </c>
      <c r="I516">
        <v>229014</v>
      </c>
      <c r="J516" s="27">
        <v>32942477.73</v>
      </c>
      <c r="K516" s="28">
        <v>0.64171785770406597</v>
      </c>
      <c r="L516" s="27">
        <v>51334830.93</v>
      </c>
      <c r="M516" s="29"/>
      <c r="N516" s="27">
        <v>10.98</v>
      </c>
      <c r="P516" s="27">
        <v>0</v>
      </c>
      <c r="Q516" s="27">
        <v>0</v>
      </c>
      <c r="R516" s="30">
        <v>44732.853595219902</v>
      </c>
      <c r="S516" s="27">
        <f t="shared" si="8"/>
        <v>0</v>
      </c>
    </row>
    <row r="517" spans="1:19" x14ac:dyDescent="0.25">
      <c r="A517" s="26" t="s">
        <v>111</v>
      </c>
      <c r="B517" s="26" t="s">
        <v>28</v>
      </c>
      <c r="C517" s="26" t="s">
        <v>190</v>
      </c>
      <c r="D517" s="26" t="s">
        <v>161</v>
      </c>
      <c r="E517" s="26" t="s">
        <v>149</v>
      </c>
      <c r="F517" s="26" t="s">
        <v>191</v>
      </c>
      <c r="G517" s="26" t="s">
        <v>184</v>
      </c>
      <c r="H517" s="26" t="s">
        <v>185</v>
      </c>
      <c r="I517">
        <v>46260</v>
      </c>
      <c r="J517" s="27">
        <v>32942477.73</v>
      </c>
      <c r="K517" s="28">
        <v>0.64171785770406597</v>
      </c>
      <c r="L517" s="27">
        <v>51334830.93</v>
      </c>
      <c r="M517" s="29">
        <v>0.264223722784794</v>
      </c>
      <c r="N517" s="27">
        <v>33.78</v>
      </c>
      <c r="O517">
        <v>12222</v>
      </c>
      <c r="P517" s="27">
        <v>249705.1</v>
      </c>
      <c r="Q517" s="27">
        <v>3105.46</v>
      </c>
      <c r="R517" s="30">
        <v>44732.853595219902</v>
      </c>
      <c r="S517" s="27">
        <f t="shared" si="8"/>
        <v>252810.56</v>
      </c>
    </row>
    <row r="518" spans="1:19" x14ac:dyDescent="0.25">
      <c r="A518" s="26" t="s">
        <v>111</v>
      </c>
      <c r="B518" s="26" t="s">
        <v>28</v>
      </c>
      <c r="C518" s="26" t="s">
        <v>192</v>
      </c>
      <c r="D518" s="26" t="s">
        <v>161</v>
      </c>
      <c r="E518" s="26" t="s">
        <v>152</v>
      </c>
      <c r="F518" s="26" t="s">
        <v>191</v>
      </c>
      <c r="G518" s="26" t="s">
        <v>184</v>
      </c>
      <c r="H518" s="26" t="s">
        <v>185</v>
      </c>
      <c r="I518">
        <v>18009</v>
      </c>
      <c r="J518" s="27">
        <v>32942477.73</v>
      </c>
      <c r="K518" s="28">
        <v>0.64171785770406597</v>
      </c>
      <c r="L518" s="27">
        <v>51334830.93</v>
      </c>
      <c r="M518" s="29">
        <v>0.264223722784794</v>
      </c>
      <c r="N518" s="27">
        <v>135.6</v>
      </c>
      <c r="O518">
        <v>4758</v>
      </c>
      <c r="P518" s="27">
        <v>389185.01</v>
      </c>
      <c r="Q518" s="27">
        <v>408.99</v>
      </c>
      <c r="R518" s="30">
        <v>44732.853595219902</v>
      </c>
      <c r="S518" s="27">
        <f t="shared" si="8"/>
        <v>389594</v>
      </c>
    </row>
    <row r="519" spans="1:19" x14ac:dyDescent="0.25">
      <c r="A519" s="26" t="s">
        <v>111</v>
      </c>
      <c r="B519" s="26" t="s">
        <v>28</v>
      </c>
      <c r="C519" s="26" t="s">
        <v>193</v>
      </c>
      <c r="D519" s="26" t="s">
        <v>164</v>
      </c>
      <c r="E519" s="26" t="s">
        <v>152</v>
      </c>
      <c r="F519" s="26" t="s">
        <v>191</v>
      </c>
      <c r="G519" s="26" t="s">
        <v>189</v>
      </c>
      <c r="H519" s="26" t="s">
        <v>185</v>
      </c>
      <c r="I519">
        <v>16082</v>
      </c>
      <c r="J519" s="27">
        <v>32942477.73</v>
      </c>
      <c r="K519" s="28">
        <v>0.64171785770406597</v>
      </c>
      <c r="L519" s="27">
        <v>51334830.93</v>
      </c>
      <c r="M519" s="29"/>
      <c r="N519" s="27">
        <v>30.27</v>
      </c>
      <c r="P519" s="27">
        <v>0</v>
      </c>
      <c r="Q519" s="27">
        <v>0</v>
      </c>
      <c r="R519" s="30">
        <v>44732.853595219902</v>
      </c>
      <c r="S519" s="27">
        <f t="shared" si="8"/>
        <v>0</v>
      </c>
    </row>
    <row r="520" spans="1:19" x14ac:dyDescent="0.25">
      <c r="A520" s="26" t="s">
        <v>111</v>
      </c>
      <c r="B520" s="26" t="s">
        <v>28</v>
      </c>
      <c r="C520" s="26" t="s">
        <v>183</v>
      </c>
      <c r="D520" s="26" t="s">
        <v>151</v>
      </c>
      <c r="E520" s="26" t="s">
        <v>150</v>
      </c>
      <c r="F520" s="26" t="s">
        <v>29</v>
      </c>
      <c r="G520" s="26" t="s">
        <v>184</v>
      </c>
      <c r="H520" s="26" t="s">
        <v>185</v>
      </c>
      <c r="I520">
        <v>15520</v>
      </c>
      <c r="J520" s="27">
        <v>32942477.73</v>
      </c>
      <c r="K520" s="28">
        <v>0.64171785770406597</v>
      </c>
      <c r="L520" s="27">
        <v>51334830.93</v>
      </c>
      <c r="M520" s="29">
        <v>0.26425970747414701</v>
      </c>
      <c r="N520" s="27">
        <v>90.79</v>
      </c>
      <c r="O520">
        <v>4101</v>
      </c>
      <c r="P520" s="27">
        <v>224594.83</v>
      </c>
      <c r="Q520" s="27">
        <v>766.75</v>
      </c>
      <c r="R520" s="30">
        <v>44732.853595219902</v>
      </c>
      <c r="S520" s="27">
        <f t="shared" si="8"/>
        <v>225361.58</v>
      </c>
    </row>
    <row r="521" spans="1:19" x14ac:dyDescent="0.25">
      <c r="A521" s="26" t="s">
        <v>111</v>
      </c>
      <c r="B521" s="26" t="s">
        <v>28</v>
      </c>
      <c r="C521" s="26" t="s">
        <v>186</v>
      </c>
      <c r="D521" s="26" t="s">
        <v>148</v>
      </c>
      <c r="E521" s="26" t="s">
        <v>150</v>
      </c>
      <c r="F521" s="26" t="s">
        <v>29</v>
      </c>
      <c r="G521" s="26" t="s">
        <v>184</v>
      </c>
      <c r="H521" s="26" t="s">
        <v>185</v>
      </c>
      <c r="I521">
        <v>7092</v>
      </c>
      <c r="J521" s="27">
        <v>32942477.73</v>
      </c>
      <c r="K521" s="28">
        <v>0.64171785770406597</v>
      </c>
      <c r="L521" s="27">
        <v>51334830.93</v>
      </c>
      <c r="M521" s="29">
        <v>0.27819152596707197</v>
      </c>
      <c r="N521" s="27">
        <v>90.77</v>
      </c>
      <c r="O521">
        <v>1972</v>
      </c>
      <c r="P521" s="27">
        <v>107974.51</v>
      </c>
      <c r="Q521" s="27">
        <v>54.75</v>
      </c>
      <c r="R521" s="30">
        <v>44732.853595219902</v>
      </c>
      <c r="S521" s="27">
        <f t="shared" si="8"/>
        <v>108029.26</v>
      </c>
    </row>
    <row r="522" spans="1:19" x14ac:dyDescent="0.25">
      <c r="A522" s="26" t="s">
        <v>112</v>
      </c>
      <c r="B522" s="26" t="s">
        <v>28</v>
      </c>
      <c r="C522" s="26" t="s">
        <v>187</v>
      </c>
      <c r="D522" s="26" t="s">
        <v>151</v>
      </c>
      <c r="E522" s="26" t="s">
        <v>149</v>
      </c>
      <c r="F522" s="26" t="s">
        <v>29</v>
      </c>
      <c r="G522" s="26" t="s">
        <v>189</v>
      </c>
      <c r="H522" s="26" t="s">
        <v>185</v>
      </c>
      <c r="I522">
        <v>319094</v>
      </c>
      <c r="J522" s="27">
        <v>24189.14</v>
      </c>
      <c r="K522" s="28">
        <v>0.92168205525259295</v>
      </c>
      <c r="L522" s="27">
        <v>26244.560000000001</v>
      </c>
      <c r="M522" s="29"/>
      <c r="N522" s="27">
        <v>33.78</v>
      </c>
      <c r="P522" s="27">
        <v>0</v>
      </c>
      <c r="Q522" s="27">
        <v>0</v>
      </c>
      <c r="R522" s="30">
        <v>44732.853595219902</v>
      </c>
      <c r="S522" s="27">
        <f t="shared" si="8"/>
        <v>0</v>
      </c>
    </row>
    <row r="523" spans="1:19" x14ac:dyDescent="0.25">
      <c r="A523" s="26" t="s">
        <v>112</v>
      </c>
      <c r="B523" s="26" t="s">
        <v>28</v>
      </c>
      <c r="C523" s="26" t="s">
        <v>188</v>
      </c>
      <c r="D523" s="26" t="s">
        <v>162</v>
      </c>
      <c r="E523" s="26" t="s">
        <v>149</v>
      </c>
      <c r="F523" s="26" t="s">
        <v>29</v>
      </c>
      <c r="G523" s="26" t="s">
        <v>184</v>
      </c>
      <c r="H523" s="26" t="s">
        <v>185</v>
      </c>
      <c r="I523">
        <v>229014</v>
      </c>
      <c r="J523" s="27">
        <v>24189.14</v>
      </c>
      <c r="K523" s="28">
        <v>0.92168205525259295</v>
      </c>
      <c r="L523" s="27">
        <v>26244.560000000001</v>
      </c>
      <c r="M523" s="29">
        <v>3.1440438377956797E-4</v>
      </c>
      <c r="N523" s="27">
        <v>10.98</v>
      </c>
      <c r="O523">
        <v>72</v>
      </c>
      <c r="P523" s="27">
        <v>686.75</v>
      </c>
      <c r="Q523" s="27">
        <v>0</v>
      </c>
      <c r="R523" s="30">
        <v>44732.853595219902</v>
      </c>
      <c r="S523" s="27">
        <f t="shared" si="8"/>
        <v>686.75</v>
      </c>
    </row>
    <row r="524" spans="1:19" x14ac:dyDescent="0.25">
      <c r="A524" s="26" t="s">
        <v>112</v>
      </c>
      <c r="B524" s="26" t="s">
        <v>28</v>
      </c>
      <c r="C524" s="26" t="s">
        <v>190</v>
      </c>
      <c r="D524" s="26" t="s">
        <v>161</v>
      </c>
      <c r="E524" s="26" t="s">
        <v>149</v>
      </c>
      <c r="F524" s="26" t="s">
        <v>191</v>
      </c>
      <c r="G524" s="26" t="s">
        <v>189</v>
      </c>
      <c r="H524" s="26" t="s">
        <v>185</v>
      </c>
      <c r="I524">
        <v>46260</v>
      </c>
      <c r="J524" s="27">
        <v>24189.14</v>
      </c>
      <c r="K524" s="28">
        <v>0.92168205525259295</v>
      </c>
      <c r="L524" s="27">
        <v>26244.560000000001</v>
      </c>
      <c r="M524" s="29"/>
      <c r="N524" s="27">
        <v>33.78</v>
      </c>
      <c r="P524" s="27">
        <v>0</v>
      </c>
      <c r="Q524" s="27">
        <v>0</v>
      </c>
      <c r="R524" s="30">
        <v>44732.853595219902</v>
      </c>
      <c r="S524" s="27">
        <f t="shared" si="8"/>
        <v>0</v>
      </c>
    </row>
    <row r="525" spans="1:19" x14ac:dyDescent="0.25">
      <c r="A525" s="26" t="s">
        <v>112</v>
      </c>
      <c r="B525" s="26" t="s">
        <v>28</v>
      </c>
      <c r="C525" s="26" t="s">
        <v>192</v>
      </c>
      <c r="D525" s="26" t="s">
        <v>161</v>
      </c>
      <c r="E525" s="26" t="s">
        <v>152</v>
      </c>
      <c r="F525" s="26" t="s">
        <v>191</v>
      </c>
      <c r="G525" s="26" t="s">
        <v>189</v>
      </c>
      <c r="H525" s="26" t="s">
        <v>185</v>
      </c>
      <c r="I525">
        <v>18009</v>
      </c>
      <c r="J525" s="27">
        <v>24189.14</v>
      </c>
      <c r="K525" s="28">
        <v>0.92168205525259295</v>
      </c>
      <c r="L525" s="27">
        <v>26244.560000000001</v>
      </c>
      <c r="M525" s="29"/>
      <c r="N525" s="27">
        <v>135.6</v>
      </c>
      <c r="P525" s="27">
        <v>0</v>
      </c>
      <c r="Q525" s="27">
        <v>0</v>
      </c>
      <c r="R525" s="30">
        <v>44732.853595219902</v>
      </c>
      <c r="S525" s="27">
        <f t="shared" si="8"/>
        <v>0</v>
      </c>
    </row>
    <row r="526" spans="1:19" x14ac:dyDescent="0.25">
      <c r="A526" s="26" t="s">
        <v>112</v>
      </c>
      <c r="B526" s="26" t="s">
        <v>28</v>
      </c>
      <c r="C526" s="26" t="s">
        <v>193</v>
      </c>
      <c r="D526" s="26" t="s">
        <v>164</v>
      </c>
      <c r="E526" s="26" t="s">
        <v>152</v>
      </c>
      <c r="F526" s="26" t="s">
        <v>191</v>
      </c>
      <c r="G526" s="26" t="s">
        <v>189</v>
      </c>
      <c r="H526" s="26" t="s">
        <v>185</v>
      </c>
      <c r="I526">
        <v>16082</v>
      </c>
      <c r="J526" s="27">
        <v>24189.14</v>
      </c>
      <c r="K526" s="28">
        <v>0.92168205525259295</v>
      </c>
      <c r="L526" s="27">
        <v>26244.560000000001</v>
      </c>
      <c r="M526" s="29"/>
      <c r="N526" s="27">
        <v>30.27</v>
      </c>
      <c r="P526" s="27">
        <v>0</v>
      </c>
      <c r="Q526" s="27">
        <v>0</v>
      </c>
      <c r="R526" s="30">
        <v>44732.853595219902</v>
      </c>
      <c r="S526" s="27">
        <f t="shared" si="8"/>
        <v>0</v>
      </c>
    </row>
    <row r="527" spans="1:19" x14ac:dyDescent="0.25">
      <c r="A527" s="26" t="s">
        <v>112</v>
      </c>
      <c r="B527" s="26" t="s">
        <v>28</v>
      </c>
      <c r="C527" s="26" t="s">
        <v>183</v>
      </c>
      <c r="D527" s="26" t="s">
        <v>151</v>
      </c>
      <c r="E527" s="26" t="s">
        <v>150</v>
      </c>
      <c r="F527" s="26" t="s">
        <v>29</v>
      </c>
      <c r="G527" s="26" t="s">
        <v>189</v>
      </c>
      <c r="H527" s="26" t="s">
        <v>185</v>
      </c>
      <c r="I527">
        <v>15520</v>
      </c>
      <c r="J527" s="27">
        <v>24189.14</v>
      </c>
      <c r="K527" s="28">
        <v>0.92168205525259295</v>
      </c>
      <c r="L527" s="27">
        <v>26244.560000000001</v>
      </c>
      <c r="M527" s="29"/>
      <c r="N527" s="27">
        <v>90.79</v>
      </c>
      <c r="P527" s="27">
        <v>0</v>
      </c>
      <c r="Q527" s="27">
        <v>0</v>
      </c>
      <c r="R527" s="30">
        <v>44732.853595219902</v>
      </c>
      <c r="S527" s="27">
        <f t="shared" si="8"/>
        <v>0</v>
      </c>
    </row>
    <row r="528" spans="1:19" x14ac:dyDescent="0.25">
      <c r="A528" s="26" t="s">
        <v>112</v>
      </c>
      <c r="B528" s="26" t="s">
        <v>28</v>
      </c>
      <c r="C528" s="26" t="s">
        <v>186</v>
      </c>
      <c r="D528" s="26" t="s">
        <v>148</v>
      </c>
      <c r="E528" s="26" t="s">
        <v>150</v>
      </c>
      <c r="F528" s="26" t="s">
        <v>29</v>
      </c>
      <c r="G528" s="26" t="s">
        <v>184</v>
      </c>
      <c r="H528" s="26" t="s">
        <v>185</v>
      </c>
      <c r="I528">
        <v>7092</v>
      </c>
      <c r="J528" s="27">
        <v>24189.14</v>
      </c>
      <c r="K528" s="28">
        <v>0.92168205525259295</v>
      </c>
      <c r="L528" s="27">
        <v>26244.560000000001</v>
      </c>
      <c r="M528" s="29">
        <v>1.4222340002814101E-4</v>
      </c>
      <c r="N528" s="27">
        <v>90.77</v>
      </c>
      <c r="O528">
        <v>1</v>
      </c>
      <c r="P528" s="27">
        <v>78.64</v>
      </c>
      <c r="Q528" s="27">
        <v>0</v>
      </c>
      <c r="R528" s="30">
        <v>44732.853595219902</v>
      </c>
      <c r="S528" s="27">
        <f t="shared" si="8"/>
        <v>78.64</v>
      </c>
    </row>
    <row r="529" spans="1:19" x14ac:dyDescent="0.25">
      <c r="A529" s="26" t="s">
        <v>113</v>
      </c>
      <c r="B529" s="26" t="s">
        <v>28</v>
      </c>
      <c r="C529" s="26" t="s">
        <v>187</v>
      </c>
      <c r="D529" s="26" t="s">
        <v>151</v>
      </c>
      <c r="E529" s="26" t="s">
        <v>149</v>
      </c>
      <c r="F529" s="26" t="s">
        <v>29</v>
      </c>
      <c r="G529" s="26" t="s">
        <v>184</v>
      </c>
      <c r="H529" s="26" t="s">
        <v>185</v>
      </c>
      <c r="I529">
        <v>319094</v>
      </c>
      <c r="J529" s="27">
        <v>1239981.28</v>
      </c>
      <c r="K529" s="28">
        <v>0.84471823265655699</v>
      </c>
      <c r="L529" s="27">
        <v>1467922.95</v>
      </c>
      <c r="M529" s="29">
        <v>7.5565241442120202E-3</v>
      </c>
      <c r="N529" s="27">
        <v>33.78</v>
      </c>
      <c r="O529">
        <v>2411</v>
      </c>
      <c r="P529" s="27">
        <v>64841.06</v>
      </c>
      <c r="Q529" s="27">
        <v>564.78</v>
      </c>
      <c r="R529" s="30">
        <v>44732.853595219902</v>
      </c>
      <c r="S529" s="27">
        <f t="shared" si="8"/>
        <v>65405.84</v>
      </c>
    </row>
    <row r="530" spans="1:19" x14ac:dyDescent="0.25">
      <c r="A530" s="26" t="s">
        <v>113</v>
      </c>
      <c r="B530" s="26" t="s">
        <v>28</v>
      </c>
      <c r="C530" s="26" t="s">
        <v>188</v>
      </c>
      <c r="D530" s="26" t="s">
        <v>162</v>
      </c>
      <c r="E530" s="26" t="s">
        <v>149</v>
      </c>
      <c r="F530" s="26" t="s">
        <v>29</v>
      </c>
      <c r="G530" s="26" t="s">
        <v>189</v>
      </c>
      <c r="H530" s="26" t="s">
        <v>185</v>
      </c>
      <c r="I530">
        <v>229014</v>
      </c>
      <c r="J530" s="27">
        <v>1239981.28</v>
      </c>
      <c r="K530" s="28">
        <v>0.84471823265655699</v>
      </c>
      <c r="L530" s="27">
        <v>1467922.95</v>
      </c>
      <c r="M530" s="29"/>
      <c r="N530" s="27">
        <v>10.98</v>
      </c>
      <c r="P530" s="27">
        <v>0</v>
      </c>
      <c r="Q530" s="27">
        <v>0</v>
      </c>
      <c r="R530" s="30">
        <v>44732.853595219902</v>
      </c>
      <c r="S530" s="27">
        <f t="shared" si="8"/>
        <v>0</v>
      </c>
    </row>
    <row r="531" spans="1:19" x14ac:dyDescent="0.25">
      <c r="A531" s="26" t="s">
        <v>113</v>
      </c>
      <c r="B531" s="26" t="s">
        <v>28</v>
      </c>
      <c r="C531" s="26" t="s">
        <v>190</v>
      </c>
      <c r="D531" s="26" t="s">
        <v>161</v>
      </c>
      <c r="E531" s="26" t="s">
        <v>149</v>
      </c>
      <c r="F531" s="26" t="s">
        <v>191</v>
      </c>
      <c r="G531" s="26" t="s">
        <v>184</v>
      </c>
      <c r="H531" s="26" t="s">
        <v>185</v>
      </c>
      <c r="I531">
        <v>46260</v>
      </c>
      <c r="J531" s="27">
        <v>1239981.28</v>
      </c>
      <c r="K531" s="28">
        <v>0.84471823265655699</v>
      </c>
      <c r="L531" s="27">
        <v>1467922.95</v>
      </c>
      <c r="M531" s="29">
        <v>7.5554951595949004E-3</v>
      </c>
      <c r="N531" s="27">
        <v>33.78</v>
      </c>
      <c r="O531">
        <v>349</v>
      </c>
      <c r="P531" s="27">
        <v>9385.9500000000007</v>
      </c>
      <c r="Q531" s="27">
        <v>107.57</v>
      </c>
      <c r="R531" s="30">
        <v>44732.853595219902</v>
      </c>
      <c r="S531" s="27">
        <f t="shared" si="8"/>
        <v>9493.52</v>
      </c>
    </row>
    <row r="532" spans="1:19" x14ac:dyDescent="0.25">
      <c r="A532" s="26" t="s">
        <v>113</v>
      </c>
      <c r="B532" s="26" t="s">
        <v>28</v>
      </c>
      <c r="C532" s="26" t="s">
        <v>192</v>
      </c>
      <c r="D532" s="26" t="s">
        <v>161</v>
      </c>
      <c r="E532" s="26" t="s">
        <v>152</v>
      </c>
      <c r="F532" s="26" t="s">
        <v>191</v>
      </c>
      <c r="G532" s="26" t="s">
        <v>184</v>
      </c>
      <c r="H532" s="26" t="s">
        <v>185</v>
      </c>
      <c r="I532">
        <v>18009</v>
      </c>
      <c r="J532" s="27">
        <v>1239981.28</v>
      </c>
      <c r="K532" s="28">
        <v>0.84471823265655699</v>
      </c>
      <c r="L532" s="27">
        <v>1467922.95</v>
      </c>
      <c r="M532" s="29">
        <v>7.55549515959489E-3</v>
      </c>
      <c r="N532" s="27">
        <v>135.6</v>
      </c>
      <c r="O532">
        <v>136</v>
      </c>
      <c r="P532" s="27">
        <v>14643.28</v>
      </c>
      <c r="Q532" s="27">
        <v>107.67</v>
      </c>
      <c r="R532" s="30">
        <v>44732.853595219902</v>
      </c>
      <c r="S532" s="27">
        <f t="shared" si="8"/>
        <v>14750.95</v>
      </c>
    </row>
    <row r="533" spans="1:19" x14ac:dyDescent="0.25">
      <c r="A533" s="26" t="s">
        <v>113</v>
      </c>
      <c r="B533" s="26" t="s">
        <v>28</v>
      </c>
      <c r="C533" s="26" t="s">
        <v>193</v>
      </c>
      <c r="D533" s="26" t="s">
        <v>164</v>
      </c>
      <c r="E533" s="26" t="s">
        <v>152</v>
      </c>
      <c r="F533" s="26" t="s">
        <v>191</v>
      </c>
      <c r="G533" s="26" t="s">
        <v>189</v>
      </c>
      <c r="H533" s="26" t="s">
        <v>185</v>
      </c>
      <c r="I533">
        <v>16082</v>
      </c>
      <c r="J533" s="27">
        <v>1239981.28</v>
      </c>
      <c r="K533" s="28">
        <v>0.84471823265655699</v>
      </c>
      <c r="L533" s="27">
        <v>1467922.95</v>
      </c>
      <c r="M533" s="29"/>
      <c r="N533" s="27">
        <v>30.27</v>
      </c>
      <c r="P533" s="27">
        <v>0</v>
      </c>
      <c r="Q533" s="27">
        <v>0</v>
      </c>
      <c r="R533" s="30">
        <v>44732.853595219902</v>
      </c>
      <c r="S533" s="27">
        <f t="shared" si="8"/>
        <v>0</v>
      </c>
    </row>
    <row r="534" spans="1:19" x14ac:dyDescent="0.25">
      <c r="A534" s="26" t="s">
        <v>113</v>
      </c>
      <c r="B534" s="26" t="s">
        <v>28</v>
      </c>
      <c r="C534" s="26" t="s">
        <v>183</v>
      </c>
      <c r="D534" s="26" t="s">
        <v>151</v>
      </c>
      <c r="E534" s="26" t="s">
        <v>150</v>
      </c>
      <c r="F534" s="26" t="s">
        <v>29</v>
      </c>
      <c r="G534" s="26" t="s">
        <v>184</v>
      </c>
      <c r="H534" s="26" t="s">
        <v>185</v>
      </c>
      <c r="I534">
        <v>15520</v>
      </c>
      <c r="J534" s="27">
        <v>1239981.28</v>
      </c>
      <c r="K534" s="28">
        <v>0.84471823265655699</v>
      </c>
      <c r="L534" s="27">
        <v>1467922.95</v>
      </c>
      <c r="M534" s="29">
        <v>7.5565241442120202E-3</v>
      </c>
      <c r="N534" s="27">
        <v>90.79</v>
      </c>
      <c r="O534">
        <v>117</v>
      </c>
      <c r="P534" s="27">
        <v>8434.58</v>
      </c>
      <c r="Q534" s="27">
        <v>0</v>
      </c>
      <c r="R534" s="30">
        <v>44732.853595219902</v>
      </c>
      <c r="S534" s="27">
        <f t="shared" si="8"/>
        <v>8434.58</v>
      </c>
    </row>
    <row r="535" spans="1:19" x14ac:dyDescent="0.25">
      <c r="A535" s="26" t="s">
        <v>113</v>
      </c>
      <c r="B535" s="26" t="s">
        <v>28</v>
      </c>
      <c r="C535" s="26" t="s">
        <v>186</v>
      </c>
      <c r="D535" s="26" t="s">
        <v>148</v>
      </c>
      <c r="E535" s="26" t="s">
        <v>150</v>
      </c>
      <c r="F535" s="26" t="s">
        <v>29</v>
      </c>
      <c r="G535" s="26" t="s">
        <v>184</v>
      </c>
      <c r="H535" s="26" t="s">
        <v>185</v>
      </c>
      <c r="I535">
        <v>7092</v>
      </c>
      <c r="J535" s="27">
        <v>1239981.28</v>
      </c>
      <c r="K535" s="28">
        <v>0.84471823265655699</v>
      </c>
      <c r="L535" s="27">
        <v>1467922.95</v>
      </c>
      <c r="M535" s="29">
        <v>7.9549054329102597E-3</v>
      </c>
      <c r="N535" s="27">
        <v>90.77</v>
      </c>
      <c r="O535">
        <v>56</v>
      </c>
      <c r="P535" s="27">
        <v>4036.18</v>
      </c>
      <c r="Q535" s="27">
        <v>0</v>
      </c>
      <c r="R535" s="30">
        <v>44732.853595219902</v>
      </c>
      <c r="S535" s="27">
        <f t="shared" si="8"/>
        <v>4036.18</v>
      </c>
    </row>
    <row r="536" spans="1:19" x14ac:dyDescent="0.25">
      <c r="A536" s="26" t="s">
        <v>114</v>
      </c>
      <c r="B536" s="26" t="s">
        <v>28</v>
      </c>
      <c r="C536" s="26" t="s">
        <v>187</v>
      </c>
      <c r="D536" s="26" t="s">
        <v>151</v>
      </c>
      <c r="E536" s="26" t="s">
        <v>149</v>
      </c>
      <c r="F536" s="26" t="s">
        <v>29</v>
      </c>
      <c r="G536" s="26" t="s">
        <v>184</v>
      </c>
      <c r="H536" s="26" t="s">
        <v>185</v>
      </c>
      <c r="I536">
        <v>319094</v>
      </c>
      <c r="J536" s="27">
        <v>4827460.8099999996</v>
      </c>
      <c r="K536" s="28">
        <v>0.75254614617304105</v>
      </c>
      <c r="L536" s="27">
        <v>6414836.9299999997</v>
      </c>
      <c r="M536" s="29">
        <v>3.3022080718015802E-2</v>
      </c>
      <c r="N536" s="27">
        <v>33.78</v>
      </c>
      <c r="O536">
        <v>10537</v>
      </c>
      <c r="P536" s="27">
        <v>252459.15</v>
      </c>
      <c r="Q536" s="27">
        <v>2395.9299999999998</v>
      </c>
      <c r="R536" s="30">
        <v>44732.853595219902</v>
      </c>
      <c r="S536" s="27">
        <f t="shared" si="8"/>
        <v>254855.08</v>
      </c>
    </row>
    <row r="537" spans="1:19" x14ac:dyDescent="0.25">
      <c r="A537" s="26" t="s">
        <v>114</v>
      </c>
      <c r="B537" s="26" t="s">
        <v>28</v>
      </c>
      <c r="C537" s="26" t="s">
        <v>188</v>
      </c>
      <c r="D537" s="26" t="s">
        <v>162</v>
      </c>
      <c r="E537" s="26" t="s">
        <v>149</v>
      </c>
      <c r="F537" s="26" t="s">
        <v>29</v>
      </c>
      <c r="G537" s="26" t="s">
        <v>184</v>
      </c>
      <c r="H537" s="26" t="s">
        <v>185</v>
      </c>
      <c r="I537">
        <v>229014</v>
      </c>
      <c r="J537" s="27">
        <v>4827460.8099999996</v>
      </c>
      <c r="K537" s="28">
        <v>0.75254614617304105</v>
      </c>
      <c r="L537" s="27">
        <v>6414836.9299999997</v>
      </c>
      <c r="M537" s="29">
        <v>7.6848415520133107E-2</v>
      </c>
      <c r="N537" s="27">
        <v>10.98</v>
      </c>
      <c r="O537">
        <v>17599</v>
      </c>
      <c r="P537" s="27">
        <v>137058.14000000001</v>
      </c>
      <c r="Q537" s="27">
        <v>1448.53</v>
      </c>
      <c r="R537" s="30">
        <v>44732.853595219902</v>
      </c>
      <c r="S537" s="27">
        <f t="shared" si="8"/>
        <v>138506.67000000001</v>
      </c>
    </row>
    <row r="538" spans="1:19" x14ac:dyDescent="0.25">
      <c r="A538" s="26" t="s">
        <v>114</v>
      </c>
      <c r="B538" s="26" t="s">
        <v>28</v>
      </c>
      <c r="C538" s="26" t="s">
        <v>190</v>
      </c>
      <c r="D538" s="26" t="s">
        <v>161</v>
      </c>
      <c r="E538" s="26" t="s">
        <v>149</v>
      </c>
      <c r="F538" s="26" t="s">
        <v>191</v>
      </c>
      <c r="G538" s="26" t="s">
        <v>184</v>
      </c>
      <c r="H538" s="26" t="s">
        <v>185</v>
      </c>
      <c r="I538">
        <v>46260</v>
      </c>
      <c r="J538" s="27">
        <v>4827460.8099999996</v>
      </c>
      <c r="K538" s="28">
        <v>0.75254614617304105</v>
      </c>
      <c r="L538" s="27">
        <v>6414836.9299999997</v>
      </c>
      <c r="M538" s="29">
        <v>3.30175840456787E-2</v>
      </c>
      <c r="N538" s="27">
        <v>33.78</v>
      </c>
      <c r="O538">
        <v>1527</v>
      </c>
      <c r="P538" s="27">
        <v>36585.85</v>
      </c>
      <c r="Q538" s="27">
        <v>431.28</v>
      </c>
      <c r="R538" s="30">
        <v>44732.853595219902</v>
      </c>
      <c r="S538" s="27">
        <f t="shared" si="8"/>
        <v>37017.129999999997</v>
      </c>
    </row>
    <row r="539" spans="1:19" x14ac:dyDescent="0.25">
      <c r="A539" s="26" t="s">
        <v>114</v>
      </c>
      <c r="B539" s="26" t="s">
        <v>28</v>
      </c>
      <c r="C539" s="26" t="s">
        <v>192</v>
      </c>
      <c r="D539" s="26" t="s">
        <v>161</v>
      </c>
      <c r="E539" s="26" t="s">
        <v>152</v>
      </c>
      <c r="F539" s="26" t="s">
        <v>191</v>
      </c>
      <c r="G539" s="26" t="s">
        <v>184</v>
      </c>
      <c r="H539" s="26" t="s">
        <v>185</v>
      </c>
      <c r="I539">
        <v>18009</v>
      </c>
      <c r="J539" s="27">
        <v>4827460.8099999996</v>
      </c>
      <c r="K539" s="28">
        <v>0.75254614617304105</v>
      </c>
      <c r="L539" s="27">
        <v>6414836.9299999997</v>
      </c>
      <c r="M539" s="29">
        <v>3.30175840456787E-2</v>
      </c>
      <c r="N539" s="27">
        <v>135.6</v>
      </c>
      <c r="O539">
        <v>594</v>
      </c>
      <c r="P539" s="27">
        <v>56977.99</v>
      </c>
      <c r="Q539" s="27">
        <v>95.92</v>
      </c>
      <c r="R539" s="30">
        <v>44732.853595219902</v>
      </c>
      <c r="S539" s="27">
        <f t="shared" si="8"/>
        <v>57073.909999999996</v>
      </c>
    </row>
    <row r="540" spans="1:19" x14ac:dyDescent="0.25">
      <c r="A540" s="26" t="s">
        <v>114</v>
      </c>
      <c r="B540" s="26" t="s">
        <v>28</v>
      </c>
      <c r="C540" s="26" t="s">
        <v>193</v>
      </c>
      <c r="D540" s="26" t="s">
        <v>164</v>
      </c>
      <c r="E540" s="26" t="s">
        <v>152</v>
      </c>
      <c r="F540" s="26" t="s">
        <v>191</v>
      </c>
      <c r="G540" s="26" t="s">
        <v>189</v>
      </c>
      <c r="H540" s="26" t="s">
        <v>185</v>
      </c>
      <c r="I540">
        <v>16082</v>
      </c>
      <c r="J540" s="27">
        <v>4827460.8099999996</v>
      </c>
      <c r="K540" s="28">
        <v>0.75254614617304105</v>
      </c>
      <c r="L540" s="27">
        <v>6414836.9299999997</v>
      </c>
      <c r="M540" s="29"/>
      <c r="N540" s="27">
        <v>30.27</v>
      </c>
      <c r="P540" s="27">
        <v>0</v>
      </c>
      <c r="Q540" s="27">
        <v>0</v>
      </c>
      <c r="R540" s="30">
        <v>44732.853595219902</v>
      </c>
      <c r="S540" s="27">
        <f t="shared" si="8"/>
        <v>0</v>
      </c>
    </row>
    <row r="541" spans="1:19" x14ac:dyDescent="0.25">
      <c r="A541" s="26" t="s">
        <v>114</v>
      </c>
      <c r="B541" s="26" t="s">
        <v>28</v>
      </c>
      <c r="C541" s="26" t="s">
        <v>183</v>
      </c>
      <c r="D541" s="26" t="s">
        <v>151</v>
      </c>
      <c r="E541" s="26" t="s">
        <v>150</v>
      </c>
      <c r="F541" s="26" t="s">
        <v>29</v>
      </c>
      <c r="G541" s="26" t="s">
        <v>184</v>
      </c>
      <c r="H541" s="26" t="s">
        <v>185</v>
      </c>
      <c r="I541">
        <v>15520</v>
      </c>
      <c r="J541" s="27">
        <v>4827460.8099999996</v>
      </c>
      <c r="K541" s="28">
        <v>0.75254614617304105</v>
      </c>
      <c r="L541" s="27">
        <v>6414836.9299999997</v>
      </c>
      <c r="M541" s="29">
        <v>3.3022080718015802E-2</v>
      </c>
      <c r="N541" s="27">
        <v>90.79</v>
      </c>
      <c r="O541">
        <v>512</v>
      </c>
      <c r="P541" s="27">
        <v>32882.81</v>
      </c>
      <c r="Q541" s="27">
        <v>64.22</v>
      </c>
      <c r="R541" s="30">
        <v>44732.853595219902</v>
      </c>
      <c r="S541" s="27">
        <f t="shared" si="8"/>
        <v>32947.03</v>
      </c>
    </row>
    <row r="542" spans="1:19" x14ac:dyDescent="0.25">
      <c r="A542" s="26" t="s">
        <v>114</v>
      </c>
      <c r="B542" s="26" t="s">
        <v>28</v>
      </c>
      <c r="C542" s="26" t="s">
        <v>186</v>
      </c>
      <c r="D542" s="26" t="s">
        <v>148</v>
      </c>
      <c r="E542" s="26" t="s">
        <v>150</v>
      </c>
      <c r="F542" s="26" t="s">
        <v>29</v>
      </c>
      <c r="G542" s="26" t="s">
        <v>184</v>
      </c>
      <c r="H542" s="26" t="s">
        <v>185</v>
      </c>
      <c r="I542">
        <v>7092</v>
      </c>
      <c r="J542" s="27">
        <v>4827460.8099999996</v>
      </c>
      <c r="K542" s="28">
        <v>0.75254614617304105</v>
      </c>
      <c r="L542" s="27">
        <v>6414836.9299999997</v>
      </c>
      <c r="M542" s="29">
        <v>3.4763010650995199E-2</v>
      </c>
      <c r="N542" s="27">
        <v>90.77</v>
      </c>
      <c r="O542">
        <v>246</v>
      </c>
      <c r="P542" s="27">
        <v>15795.68</v>
      </c>
      <c r="Q542" s="27">
        <v>-64.209999999999994</v>
      </c>
      <c r="R542" s="30">
        <v>44732.853595219902</v>
      </c>
      <c r="S542" s="27">
        <f t="shared" si="8"/>
        <v>15731.470000000001</v>
      </c>
    </row>
    <row r="543" spans="1:19" x14ac:dyDescent="0.25">
      <c r="A543" s="26" t="s">
        <v>115</v>
      </c>
      <c r="B543" s="26" t="s">
        <v>28</v>
      </c>
      <c r="C543" s="26" t="s">
        <v>187</v>
      </c>
      <c r="D543" s="26" t="s">
        <v>151</v>
      </c>
      <c r="E543" s="26" t="s">
        <v>149</v>
      </c>
      <c r="F543" s="26" t="s">
        <v>29</v>
      </c>
      <c r="G543" s="26" t="s">
        <v>184</v>
      </c>
      <c r="H543" s="26" t="s">
        <v>185</v>
      </c>
      <c r="I543">
        <v>319094</v>
      </c>
      <c r="J543" s="27">
        <v>251106.29</v>
      </c>
      <c r="K543" s="28">
        <v>0.72272761679990205</v>
      </c>
      <c r="L543" s="27">
        <v>347442.5</v>
      </c>
      <c r="M543" s="29">
        <v>1.78855275746958E-3</v>
      </c>
      <c r="N543" s="27">
        <v>33.78</v>
      </c>
      <c r="O543">
        <v>570</v>
      </c>
      <c r="P543" s="27">
        <v>13115.67</v>
      </c>
      <c r="Q543" s="27">
        <v>138.06</v>
      </c>
      <c r="R543" s="30">
        <v>44732.853595219902</v>
      </c>
      <c r="S543" s="27">
        <f t="shared" si="8"/>
        <v>13253.73</v>
      </c>
    </row>
    <row r="544" spans="1:19" x14ac:dyDescent="0.25">
      <c r="A544" s="26" t="s">
        <v>115</v>
      </c>
      <c r="B544" s="26" t="s">
        <v>28</v>
      </c>
      <c r="C544" s="26" t="s">
        <v>188</v>
      </c>
      <c r="D544" s="26" t="s">
        <v>162</v>
      </c>
      <c r="E544" s="26" t="s">
        <v>149</v>
      </c>
      <c r="F544" s="26" t="s">
        <v>29</v>
      </c>
      <c r="G544" s="26" t="s">
        <v>189</v>
      </c>
      <c r="H544" s="26" t="s">
        <v>185</v>
      </c>
      <c r="I544">
        <v>229014</v>
      </c>
      <c r="J544" s="27">
        <v>251106.29</v>
      </c>
      <c r="K544" s="28">
        <v>0.72272761679990205</v>
      </c>
      <c r="L544" s="27">
        <v>347442.5</v>
      </c>
      <c r="M544" s="29"/>
      <c r="N544" s="27">
        <v>10.98</v>
      </c>
      <c r="P544" s="27">
        <v>0</v>
      </c>
      <c r="Q544" s="27">
        <v>0</v>
      </c>
      <c r="R544" s="30">
        <v>44732.853595219902</v>
      </c>
      <c r="S544" s="27">
        <f t="shared" si="8"/>
        <v>0</v>
      </c>
    </row>
    <row r="545" spans="1:19" x14ac:dyDescent="0.25">
      <c r="A545" s="26" t="s">
        <v>115</v>
      </c>
      <c r="B545" s="26" t="s">
        <v>28</v>
      </c>
      <c r="C545" s="26" t="s">
        <v>190</v>
      </c>
      <c r="D545" s="26" t="s">
        <v>161</v>
      </c>
      <c r="E545" s="26" t="s">
        <v>149</v>
      </c>
      <c r="F545" s="26" t="s">
        <v>191</v>
      </c>
      <c r="G545" s="26" t="s">
        <v>184</v>
      </c>
      <c r="H545" s="26" t="s">
        <v>185</v>
      </c>
      <c r="I545">
        <v>46260</v>
      </c>
      <c r="J545" s="27">
        <v>251106.29</v>
      </c>
      <c r="K545" s="28">
        <v>0.72272761679990205</v>
      </c>
      <c r="L545" s="27">
        <v>347442.5</v>
      </c>
      <c r="M545" s="29">
        <v>1.78830920722886E-3</v>
      </c>
      <c r="N545" s="27">
        <v>33.78</v>
      </c>
      <c r="O545">
        <v>82</v>
      </c>
      <c r="P545" s="27">
        <v>1886.82</v>
      </c>
      <c r="Q545" s="27">
        <v>23.01</v>
      </c>
      <c r="R545" s="30">
        <v>44732.853595219902</v>
      </c>
      <c r="S545" s="27">
        <f t="shared" si="8"/>
        <v>1909.83</v>
      </c>
    </row>
    <row r="546" spans="1:19" x14ac:dyDescent="0.25">
      <c r="A546" s="26" t="s">
        <v>115</v>
      </c>
      <c r="B546" s="26" t="s">
        <v>28</v>
      </c>
      <c r="C546" s="26" t="s">
        <v>192</v>
      </c>
      <c r="D546" s="26" t="s">
        <v>161</v>
      </c>
      <c r="E546" s="26" t="s">
        <v>152</v>
      </c>
      <c r="F546" s="26" t="s">
        <v>191</v>
      </c>
      <c r="G546" s="26" t="s">
        <v>184</v>
      </c>
      <c r="H546" s="26" t="s">
        <v>185</v>
      </c>
      <c r="I546">
        <v>18009</v>
      </c>
      <c r="J546" s="27">
        <v>251106.29</v>
      </c>
      <c r="K546" s="28">
        <v>0.72272761679990205</v>
      </c>
      <c r="L546" s="27">
        <v>347442.5</v>
      </c>
      <c r="M546" s="29">
        <v>1.78830920722886E-3</v>
      </c>
      <c r="N546" s="27">
        <v>135.6</v>
      </c>
      <c r="O546">
        <v>32</v>
      </c>
      <c r="P546" s="27">
        <v>2947.9</v>
      </c>
      <c r="Q546" s="27">
        <v>0</v>
      </c>
      <c r="R546" s="30">
        <v>44732.853595219902</v>
      </c>
      <c r="S546" s="27">
        <f t="shared" si="8"/>
        <v>2947.9</v>
      </c>
    </row>
    <row r="547" spans="1:19" x14ac:dyDescent="0.25">
      <c r="A547" s="26" t="s">
        <v>115</v>
      </c>
      <c r="B547" s="26" t="s">
        <v>28</v>
      </c>
      <c r="C547" s="26" t="s">
        <v>193</v>
      </c>
      <c r="D547" s="26" t="s">
        <v>164</v>
      </c>
      <c r="E547" s="26" t="s">
        <v>152</v>
      </c>
      <c r="F547" s="26" t="s">
        <v>191</v>
      </c>
      <c r="G547" s="26" t="s">
        <v>189</v>
      </c>
      <c r="H547" s="26" t="s">
        <v>185</v>
      </c>
      <c r="I547">
        <v>16082</v>
      </c>
      <c r="J547" s="27">
        <v>251106.29</v>
      </c>
      <c r="K547" s="28">
        <v>0.72272761679990205</v>
      </c>
      <c r="L547" s="27">
        <v>347442.5</v>
      </c>
      <c r="M547" s="29"/>
      <c r="N547" s="27">
        <v>30.27</v>
      </c>
      <c r="P547" s="27">
        <v>0</v>
      </c>
      <c r="Q547" s="27">
        <v>0</v>
      </c>
      <c r="R547" s="30">
        <v>44732.853595219902</v>
      </c>
      <c r="S547" s="27">
        <f t="shared" si="8"/>
        <v>0</v>
      </c>
    </row>
    <row r="548" spans="1:19" x14ac:dyDescent="0.25">
      <c r="A548" s="26" t="s">
        <v>115</v>
      </c>
      <c r="B548" s="26" t="s">
        <v>28</v>
      </c>
      <c r="C548" s="26" t="s">
        <v>183</v>
      </c>
      <c r="D548" s="26" t="s">
        <v>151</v>
      </c>
      <c r="E548" s="26" t="s">
        <v>150</v>
      </c>
      <c r="F548" s="26" t="s">
        <v>29</v>
      </c>
      <c r="G548" s="26" t="s">
        <v>184</v>
      </c>
      <c r="H548" s="26" t="s">
        <v>185</v>
      </c>
      <c r="I548">
        <v>15520</v>
      </c>
      <c r="J548" s="27">
        <v>251106.29</v>
      </c>
      <c r="K548" s="28">
        <v>0.72272761679990205</v>
      </c>
      <c r="L548" s="27">
        <v>347442.5</v>
      </c>
      <c r="M548" s="29">
        <v>1.78855275746958E-3</v>
      </c>
      <c r="N548" s="27">
        <v>90.79</v>
      </c>
      <c r="O548">
        <v>27</v>
      </c>
      <c r="P548" s="27">
        <v>1665.35</v>
      </c>
      <c r="Q548" s="27">
        <v>0</v>
      </c>
      <c r="R548" s="30">
        <v>44732.853595219902</v>
      </c>
      <c r="S548" s="27">
        <f t="shared" si="8"/>
        <v>1665.35</v>
      </c>
    </row>
    <row r="549" spans="1:19" x14ac:dyDescent="0.25">
      <c r="A549" s="26" t="s">
        <v>115</v>
      </c>
      <c r="B549" s="26" t="s">
        <v>28</v>
      </c>
      <c r="C549" s="26" t="s">
        <v>186</v>
      </c>
      <c r="D549" s="26" t="s">
        <v>148</v>
      </c>
      <c r="E549" s="26" t="s">
        <v>150</v>
      </c>
      <c r="F549" s="26" t="s">
        <v>29</v>
      </c>
      <c r="G549" s="26" t="s">
        <v>184</v>
      </c>
      <c r="H549" s="26" t="s">
        <v>185</v>
      </c>
      <c r="I549">
        <v>7092</v>
      </c>
      <c r="J549" s="27">
        <v>251106.29</v>
      </c>
      <c r="K549" s="28">
        <v>0.72272761679990205</v>
      </c>
      <c r="L549" s="27">
        <v>347442.5</v>
      </c>
      <c r="M549" s="29">
        <v>1.8828455750173501E-3</v>
      </c>
      <c r="N549" s="27">
        <v>90.77</v>
      </c>
      <c r="O549">
        <v>13</v>
      </c>
      <c r="P549" s="27">
        <v>801.66</v>
      </c>
      <c r="Q549" s="27">
        <v>0</v>
      </c>
      <c r="R549" s="30">
        <v>44732.853595219902</v>
      </c>
      <c r="S549" s="27">
        <f t="shared" si="8"/>
        <v>801.66</v>
      </c>
    </row>
    <row r="550" spans="1:19" x14ac:dyDescent="0.25">
      <c r="A550" s="26" t="s">
        <v>116</v>
      </c>
      <c r="B550" s="26" t="s">
        <v>28</v>
      </c>
      <c r="C550" s="26" t="s">
        <v>187</v>
      </c>
      <c r="D550" s="26" t="s">
        <v>151</v>
      </c>
      <c r="E550" s="26" t="s">
        <v>149</v>
      </c>
      <c r="F550" s="26" t="s">
        <v>29</v>
      </c>
      <c r="G550" s="26" t="s">
        <v>184</v>
      </c>
      <c r="H550" s="26" t="s">
        <v>185</v>
      </c>
      <c r="I550">
        <v>319094</v>
      </c>
      <c r="J550" s="27">
        <v>1151.8599999999999</v>
      </c>
      <c r="K550" s="28">
        <v>0.83670015326839398</v>
      </c>
      <c r="L550" s="27">
        <v>1376.67</v>
      </c>
      <c r="M550" s="29">
        <v>7.0867752926762002E-6</v>
      </c>
      <c r="N550" s="27">
        <v>33.78</v>
      </c>
      <c r="O550">
        <v>2</v>
      </c>
      <c r="P550" s="27">
        <v>53.28</v>
      </c>
      <c r="Q550" s="27">
        <v>0</v>
      </c>
      <c r="R550" s="30">
        <v>44732.853595219902</v>
      </c>
      <c r="S550" s="27">
        <f t="shared" si="8"/>
        <v>53.28</v>
      </c>
    </row>
    <row r="551" spans="1:19" x14ac:dyDescent="0.25">
      <c r="A551" s="26" t="s">
        <v>116</v>
      </c>
      <c r="B551" s="26" t="s">
        <v>28</v>
      </c>
      <c r="C551" s="26" t="s">
        <v>188</v>
      </c>
      <c r="D551" s="26" t="s">
        <v>162</v>
      </c>
      <c r="E551" s="26" t="s">
        <v>149</v>
      </c>
      <c r="F551" s="26" t="s">
        <v>29</v>
      </c>
      <c r="G551" s="26" t="s">
        <v>189</v>
      </c>
      <c r="H551" s="26" t="s">
        <v>185</v>
      </c>
      <c r="I551">
        <v>229014</v>
      </c>
      <c r="J551" s="27">
        <v>1151.8599999999999</v>
      </c>
      <c r="K551" s="28">
        <v>0.83670015326839398</v>
      </c>
      <c r="L551" s="27">
        <v>1376.67</v>
      </c>
      <c r="M551" s="29"/>
      <c r="N551" s="27">
        <v>10.98</v>
      </c>
      <c r="P551" s="27">
        <v>0</v>
      </c>
      <c r="Q551" s="27">
        <v>0</v>
      </c>
      <c r="R551" s="30">
        <v>44732.853595219902</v>
      </c>
      <c r="S551" s="27">
        <f t="shared" si="8"/>
        <v>0</v>
      </c>
    </row>
    <row r="552" spans="1:19" x14ac:dyDescent="0.25">
      <c r="A552" s="26" t="s">
        <v>116</v>
      </c>
      <c r="B552" s="26" t="s">
        <v>28</v>
      </c>
      <c r="C552" s="26" t="s">
        <v>190</v>
      </c>
      <c r="D552" s="26" t="s">
        <v>161</v>
      </c>
      <c r="E552" s="26" t="s">
        <v>149</v>
      </c>
      <c r="F552" s="26" t="s">
        <v>191</v>
      </c>
      <c r="G552" s="26" t="s">
        <v>184</v>
      </c>
      <c r="H552" s="26" t="s">
        <v>185</v>
      </c>
      <c r="I552">
        <v>46260</v>
      </c>
      <c r="J552" s="27">
        <v>1151.8599999999999</v>
      </c>
      <c r="K552" s="28">
        <v>0.83670015326839398</v>
      </c>
      <c r="L552" s="27">
        <v>1376.67</v>
      </c>
      <c r="M552" s="29">
        <v>7.0858102745511997E-6</v>
      </c>
      <c r="N552" s="27">
        <v>33.78</v>
      </c>
      <c r="O552">
        <v>0</v>
      </c>
      <c r="P552" s="27">
        <v>0</v>
      </c>
      <c r="Q552" s="27">
        <v>0</v>
      </c>
      <c r="R552" s="30">
        <v>44732.853595219902</v>
      </c>
      <c r="S552" s="27">
        <f t="shared" si="8"/>
        <v>0</v>
      </c>
    </row>
    <row r="553" spans="1:19" x14ac:dyDescent="0.25">
      <c r="A553" s="26" t="s">
        <v>116</v>
      </c>
      <c r="B553" s="26" t="s">
        <v>28</v>
      </c>
      <c r="C553" s="26" t="s">
        <v>192</v>
      </c>
      <c r="D553" s="26" t="s">
        <v>161</v>
      </c>
      <c r="E553" s="26" t="s">
        <v>152</v>
      </c>
      <c r="F553" s="26" t="s">
        <v>191</v>
      </c>
      <c r="G553" s="26" t="s">
        <v>184</v>
      </c>
      <c r="H553" s="26" t="s">
        <v>185</v>
      </c>
      <c r="I553">
        <v>18009</v>
      </c>
      <c r="J553" s="27">
        <v>1151.8599999999999</v>
      </c>
      <c r="K553" s="28">
        <v>0.83670015326839398</v>
      </c>
      <c r="L553" s="27">
        <v>1376.67</v>
      </c>
      <c r="M553" s="29">
        <v>7.0858102745511997E-6</v>
      </c>
      <c r="N553" s="27">
        <v>135.6</v>
      </c>
      <c r="O553">
        <v>0</v>
      </c>
      <c r="P553" s="27">
        <v>0</v>
      </c>
      <c r="Q553" s="27">
        <v>0</v>
      </c>
      <c r="R553" s="30">
        <v>44732.853595219902</v>
      </c>
      <c r="S553" s="27">
        <f t="shared" si="8"/>
        <v>0</v>
      </c>
    </row>
    <row r="554" spans="1:19" x14ac:dyDescent="0.25">
      <c r="A554" s="26" t="s">
        <v>116</v>
      </c>
      <c r="B554" s="26" t="s">
        <v>28</v>
      </c>
      <c r="C554" s="26" t="s">
        <v>193</v>
      </c>
      <c r="D554" s="26" t="s">
        <v>164</v>
      </c>
      <c r="E554" s="26" t="s">
        <v>152</v>
      </c>
      <c r="F554" s="26" t="s">
        <v>191</v>
      </c>
      <c r="G554" s="26" t="s">
        <v>189</v>
      </c>
      <c r="H554" s="26" t="s">
        <v>185</v>
      </c>
      <c r="I554">
        <v>16082</v>
      </c>
      <c r="J554" s="27">
        <v>1151.8599999999999</v>
      </c>
      <c r="K554" s="28">
        <v>0.83670015326839398</v>
      </c>
      <c r="L554" s="27">
        <v>1376.67</v>
      </c>
      <c r="M554" s="29"/>
      <c r="N554" s="27">
        <v>30.27</v>
      </c>
      <c r="P554" s="27">
        <v>0</v>
      </c>
      <c r="Q554" s="27">
        <v>0</v>
      </c>
      <c r="R554" s="30">
        <v>44732.853595219902</v>
      </c>
      <c r="S554" s="27">
        <f t="shared" si="8"/>
        <v>0</v>
      </c>
    </row>
    <row r="555" spans="1:19" x14ac:dyDescent="0.25">
      <c r="A555" s="26" t="s">
        <v>116</v>
      </c>
      <c r="B555" s="26" t="s">
        <v>28</v>
      </c>
      <c r="C555" s="26" t="s">
        <v>183</v>
      </c>
      <c r="D555" s="26" t="s">
        <v>151</v>
      </c>
      <c r="E555" s="26" t="s">
        <v>150</v>
      </c>
      <c r="F555" s="26" t="s">
        <v>29</v>
      </c>
      <c r="G555" s="26" t="s">
        <v>184</v>
      </c>
      <c r="H555" s="26" t="s">
        <v>185</v>
      </c>
      <c r="I555">
        <v>15520</v>
      </c>
      <c r="J555" s="27">
        <v>1151.8599999999999</v>
      </c>
      <c r="K555" s="28">
        <v>0.83670015326839398</v>
      </c>
      <c r="L555" s="27">
        <v>1376.67</v>
      </c>
      <c r="M555" s="29">
        <v>7.0867752926762002E-6</v>
      </c>
      <c r="N555" s="27">
        <v>90.79</v>
      </c>
      <c r="O555">
        <v>0</v>
      </c>
      <c r="P555" s="27">
        <v>0</v>
      </c>
      <c r="Q555" s="27">
        <v>0</v>
      </c>
      <c r="R555" s="30">
        <v>44732.853595219902</v>
      </c>
      <c r="S555" s="27">
        <f t="shared" si="8"/>
        <v>0</v>
      </c>
    </row>
    <row r="556" spans="1:19" x14ac:dyDescent="0.25">
      <c r="A556" s="26" t="s">
        <v>116</v>
      </c>
      <c r="B556" s="26" t="s">
        <v>28</v>
      </c>
      <c r="C556" s="26" t="s">
        <v>186</v>
      </c>
      <c r="D556" s="26" t="s">
        <v>148</v>
      </c>
      <c r="E556" s="26" t="s">
        <v>150</v>
      </c>
      <c r="F556" s="26" t="s">
        <v>29</v>
      </c>
      <c r="G556" s="26" t="s">
        <v>184</v>
      </c>
      <c r="H556" s="26" t="s">
        <v>185</v>
      </c>
      <c r="I556">
        <v>7092</v>
      </c>
      <c r="J556" s="27">
        <v>1151.8599999999999</v>
      </c>
      <c r="K556" s="28">
        <v>0.83670015326839398</v>
      </c>
      <c r="L556" s="27">
        <v>1376.67</v>
      </c>
      <c r="M556" s="29">
        <v>7.46039133888094E-6</v>
      </c>
      <c r="N556" s="27">
        <v>90.77</v>
      </c>
      <c r="O556">
        <v>0</v>
      </c>
      <c r="P556" s="27">
        <v>0</v>
      </c>
      <c r="Q556" s="27">
        <v>0</v>
      </c>
      <c r="R556" s="30">
        <v>44732.853595219902</v>
      </c>
      <c r="S556" s="27">
        <f t="shared" si="8"/>
        <v>0</v>
      </c>
    </row>
    <row r="557" spans="1:19" x14ac:dyDescent="0.25">
      <c r="A557" s="26" t="s">
        <v>117</v>
      </c>
      <c r="B557" s="26" t="s">
        <v>28</v>
      </c>
      <c r="C557" s="26" t="s">
        <v>187</v>
      </c>
      <c r="D557" s="26" t="s">
        <v>151</v>
      </c>
      <c r="E557" s="26" t="s">
        <v>149</v>
      </c>
      <c r="F557" s="26" t="s">
        <v>29</v>
      </c>
      <c r="G557" s="26" t="s">
        <v>184</v>
      </c>
      <c r="H557" s="26" t="s">
        <v>185</v>
      </c>
      <c r="I557">
        <v>319094</v>
      </c>
      <c r="J557" s="27">
        <v>199848.35</v>
      </c>
      <c r="K557" s="28">
        <v>0.49418482952065201</v>
      </c>
      <c r="L557" s="27">
        <v>404400.01</v>
      </c>
      <c r="M557" s="29">
        <v>2.08175670220605E-3</v>
      </c>
      <c r="N557" s="27">
        <v>33.78</v>
      </c>
      <c r="O557">
        <v>664</v>
      </c>
      <c r="P557" s="27">
        <v>10447.17</v>
      </c>
      <c r="Q557" s="27">
        <v>110.13</v>
      </c>
      <c r="R557" s="30">
        <v>44732.853595219902</v>
      </c>
      <c r="S557" s="27">
        <f t="shared" si="8"/>
        <v>10557.3</v>
      </c>
    </row>
    <row r="558" spans="1:19" x14ac:dyDescent="0.25">
      <c r="A558" s="26" t="s">
        <v>117</v>
      </c>
      <c r="B558" s="26" t="s">
        <v>28</v>
      </c>
      <c r="C558" s="26" t="s">
        <v>188</v>
      </c>
      <c r="D558" s="26" t="s">
        <v>162</v>
      </c>
      <c r="E558" s="26" t="s">
        <v>149</v>
      </c>
      <c r="F558" s="26" t="s">
        <v>29</v>
      </c>
      <c r="G558" s="26" t="s">
        <v>189</v>
      </c>
      <c r="H558" s="26" t="s">
        <v>185</v>
      </c>
      <c r="I558">
        <v>229014</v>
      </c>
      <c r="J558" s="27">
        <v>199848.35</v>
      </c>
      <c r="K558" s="28">
        <v>0.49418482952065201</v>
      </c>
      <c r="L558" s="27">
        <v>404400.01</v>
      </c>
      <c r="M558" s="29"/>
      <c r="N558" s="27">
        <v>10.98</v>
      </c>
      <c r="P558" s="27">
        <v>0</v>
      </c>
      <c r="Q558" s="27">
        <v>0</v>
      </c>
      <c r="R558" s="30">
        <v>44732.853595219902</v>
      </c>
      <c r="S558" s="27">
        <f t="shared" si="8"/>
        <v>0</v>
      </c>
    </row>
    <row r="559" spans="1:19" x14ac:dyDescent="0.25">
      <c r="A559" s="26" t="s">
        <v>117</v>
      </c>
      <c r="B559" s="26" t="s">
        <v>28</v>
      </c>
      <c r="C559" s="26" t="s">
        <v>190</v>
      </c>
      <c r="D559" s="26" t="s">
        <v>161</v>
      </c>
      <c r="E559" s="26" t="s">
        <v>149</v>
      </c>
      <c r="F559" s="26" t="s">
        <v>191</v>
      </c>
      <c r="G559" s="26" t="s">
        <v>184</v>
      </c>
      <c r="H559" s="26" t="s">
        <v>185</v>
      </c>
      <c r="I559">
        <v>46260</v>
      </c>
      <c r="J559" s="27">
        <v>199848.35</v>
      </c>
      <c r="K559" s="28">
        <v>0.49418482952065201</v>
      </c>
      <c r="L559" s="27">
        <v>404400.01</v>
      </c>
      <c r="M559" s="29">
        <v>2.0814732258904499E-3</v>
      </c>
      <c r="N559" s="27">
        <v>33.78</v>
      </c>
      <c r="O559">
        <v>96</v>
      </c>
      <c r="P559" s="27">
        <v>1510.43</v>
      </c>
      <c r="Q559" s="27">
        <v>15.73</v>
      </c>
      <c r="R559" s="30">
        <v>44732.853595219902</v>
      </c>
      <c r="S559" s="27">
        <f t="shared" si="8"/>
        <v>1526.16</v>
      </c>
    </row>
    <row r="560" spans="1:19" x14ac:dyDescent="0.25">
      <c r="A560" s="26" t="s">
        <v>117</v>
      </c>
      <c r="B560" s="26" t="s">
        <v>28</v>
      </c>
      <c r="C560" s="26" t="s">
        <v>192</v>
      </c>
      <c r="D560" s="26" t="s">
        <v>161</v>
      </c>
      <c r="E560" s="26" t="s">
        <v>152</v>
      </c>
      <c r="F560" s="26" t="s">
        <v>191</v>
      </c>
      <c r="G560" s="26" t="s">
        <v>184</v>
      </c>
      <c r="H560" s="26" t="s">
        <v>185</v>
      </c>
      <c r="I560">
        <v>18009</v>
      </c>
      <c r="J560" s="27">
        <v>199848.35</v>
      </c>
      <c r="K560" s="28">
        <v>0.49418482952065201</v>
      </c>
      <c r="L560" s="27">
        <v>404400.01</v>
      </c>
      <c r="M560" s="29">
        <v>2.0814732258904499E-3</v>
      </c>
      <c r="N560" s="27">
        <v>135.6</v>
      </c>
      <c r="O560">
        <v>37</v>
      </c>
      <c r="P560" s="27">
        <v>2330.66</v>
      </c>
      <c r="Q560" s="27">
        <v>0</v>
      </c>
      <c r="R560" s="30">
        <v>44732.853595219902</v>
      </c>
      <c r="S560" s="27">
        <f t="shared" si="8"/>
        <v>2330.66</v>
      </c>
    </row>
    <row r="561" spans="1:19" x14ac:dyDescent="0.25">
      <c r="A561" s="26" t="s">
        <v>117</v>
      </c>
      <c r="B561" s="26" t="s">
        <v>28</v>
      </c>
      <c r="C561" s="26" t="s">
        <v>193</v>
      </c>
      <c r="D561" s="26" t="s">
        <v>164</v>
      </c>
      <c r="E561" s="26" t="s">
        <v>152</v>
      </c>
      <c r="F561" s="26" t="s">
        <v>191</v>
      </c>
      <c r="G561" s="26" t="s">
        <v>189</v>
      </c>
      <c r="H561" s="26" t="s">
        <v>185</v>
      </c>
      <c r="I561">
        <v>16082</v>
      </c>
      <c r="J561" s="27">
        <v>199848.35</v>
      </c>
      <c r="K561" s="28">
        <v>0.49418482952065201</v>
      </c>
      <c r="L561" s="27">
        <v>404400.01</v>
      </c>
      <c r="M561" s="29"/>
      <c r="N561" s="27">
        <v>30.27</v>
      </c>
      <c r="P561" s="27">
        <v>0</v>
      </c>
      <c r="Q561" s="27">
        <v>0</v>
      </c>
      <c r="R561" s="30">
        <v>44732.853595219902</v>
      </c>
      <c r="S561" s="27">
        <f t="shared" si="8"/>
        <v>0</v>
      </c>
    </row>
    <row r="562" spans="1:19" x14ac:dyDescent="0.25">
      <c r="A562" s="26" t="s">
        <v>117</v>
      </c>
      <c r="B562" s="26" t="s">
        <v>28</v>
      </c>
      <c r="C562" s="26" t="s">
        <v>183</v>
      </c>
      <c r="D562" s="26" t="s">
        <v>151</v>
      </c>
      <c r="E562" s="26" t="s">
        <v>150</v>
      </c>
      <c r="F562" s="26" t="s">
        <v>29</v>
      </c>
      <c r="G562" s="26" t="s">
        <v>184</v>
      </c>
      <c r="H562" s="26" t="s">
        <v>185</v>
      </c>
      <c r="I562">
        <v>15520</v>
      </c>
      <c r="J562" s="27">
        <v>199848.35</v>
      </c>
      <c r="K562" s="28">
        <v>0.49418482952065201</v>
      </c>
      <c r="L562" s="27">
        <v>404400.01</v>
      </c>
      <c r="M562" s="29">
        <v>2.08175670220605E-3</v>
      </c>
      <c r="N562" s="27">
        <v>90.79</v>
      </c>
      <c r="O562">
        <v>32</v>
      </c>
      <c r="P562" s="27">
        <v>1349.6</v>
      </c>
      <c r="Q562" s="27">
        <v>0</v>
      </c>
      <c r="R562" s="30">
        <v>44732.853595219902</v>
      </c>
      <c r="S562" s="27">
        <f t="shared" si="8"/>
        <v>1349.6</v>
      </c>
    </row>
    <row r="563" spans="1:19" x14ac:dyDescent="0.25">
      <c r="A563" s="26" t="s">
        <v>117</v>
      </c>
      <c r="B563" s="26" t="s">
        <v>28</v>
      </c>
      <c r="C563" s="26" t="s">
        <v>186</v>
      </c>
      <c r="D563" s="26" t="s">
        <v>148</v>
      </c>
      <c r="E563" s="26" t="s">
        <v>150</v>
      </c>
      <c r="F563" s="26" t="s">
        <v>29</v>
      </c>
      <c r="G563" s="26" t="s">
        <v>184</v>
      </c>
      <c r="H563" s="26" t="s">
        <v>185</v>
      </c>
      <c r="I563">
        <v>7092</v>
      </c>
      <c r="J563" s="27">
        <v>199848.35</v>
      </c>
      <c r="K563" s="28">
        <v>0.49418482952065201</v>
      </c>
      <c r="L563" s="27">
        <v>404400.01</v>
      </c>
      <c r="M563" s="29">
        <v>2.19150728355188E-3</v>
      </c>
      <c r="N563" s="27">
        <v>90.77</v>
      </c>
      <c r="O563">
        <v>15</v>
      </c>
      <c r="P563" s="27">
        <v>632.49</v>
      </c>
      <c r="Q563" s="27">
        <v>0</v>
      </c>
      <c r="R563" s="30">
        <v>44732.853595219902</v>
      </c>
      <c r="S563" s="27">
        <f t="shared" si="8"/>
        <v>632.49</v>
      </c>
    </row>
    <row r="564" spans="1:19" x14ac:dyDescent="0.25">
      <c r="A564" s="26" t="s">
        <v>118</v>
      </c>
      <c r="B564" s="26" t="s">
        <v>28</v>
      </c>
      <c r="C564" s="26" t="s">
        <v>187</v>
      </c>
      <c r="D564" s="26" t="s">
        <v>151</v>
      </c>
      <c r="E564" s="26" t="s">
        <v>149</v>
      </c>
      <c r="F564" s="26" t="s">
        <v>29</v>
      </c>
      <c r="G564" s="26" t="s">
        <v>184</v>
      </c>
      <c r="H564" s="26" t="s">
        <v>185</v>
      </c>
      <c r="I564">
        <v>319094</v>
      </c>
      <c r="J564" s="27">
        <v>805152.73</v>
      </c>
      <c r="K564" s="28">
        <v>0.80072734219064201</v>
      </c>
      <c r="L564" s="27">
        <v>1005526.71</v>
      </c>
      <c r="M564" s="29">
        <v>5.1762164095636503E-3</v>
      </c>
      <c r="N564" s="27">
        <v>33.78</v>
      </c>
      <c r="O564">
        <v>1651</v>
      </c>
      <c r="P564" s="27">
        <v>42089.4</v>
      </c>
      <c r="Q564" s="27">
        <v>382.4</v>
      </c>
      <c r="R564" s="30">
        <v>44732.853595219902</v>
      </c>
      <c r="S564" s="27">
        <f t="shared" si="8"/>
        <v>42471.8</v>
      </c>
    </row>
    <row r="565" spans="1:19" x14ac:dyDescent="0.25">
      <c r="A565" s="26" t="s">
        <v>118</v>
      </c>
      <c r="B565" s="26" t="s">
        <v>28</v>
      </c>
      <c r="C565" s="26" t="s">
        <v>188</v>
      </c>
      <c r="D565" s="26" t="s">
        <v>162</v>
      </c>
      <c r="E565" s="26" t="s">
        <v>149</v>
      </c>
      <c r="F565" s="26" t="s">
        <v>29</v>
      </c>
      <c r="G565" s="26" t="s">
        <v>189</v>
      </c>
      <c r="H565" s="26" t="s">
        <v>185</v>
      </c>
      <c r="I565">
        <v>229014</v>
      </c>
      <c r="J565" s="27">
        <v>805152.73</v>
      </c>
      <c r="K565" s="28">
        <v>0.80072734219064201</v>
      </c>
      <c r="L565" s="27">
        <v>1005526.71</v>
      </c>
      <c r="M565" s="29"/>
      <c r="N565" s="27">
        <v>10.98</v>
      </c>
      <c r="P565" s="27">
        <v>0</v>
      </c>
      <c r="Q565" s="27">
        <v>0</v>
      </c>
      <c r="R565" s="30">
        <v>44732.853595219902</v>
      </c>
      <c r="S565" s="27">
        <f t="shared" si="8"/>
        <v>0</v>
      </c>
    </row>
    <row r="566" spans="1:19" x14ac:dyDescent="0.25">
      <c r="A566" s="26" t="s">
        <v>118</v>
      </c>
      <c r="B566" s="26" t="s">
        <v>28</v>
      </c>
      <c r="C566" s="26" t="s">
        <v>190</v>
      </c>
      <c r="D566" s="26" t="s">
        <v>161</v>
      </c>
      <c r="E566" s="26" t="s">
        <v>149</v>
      </c>
      <c r="F566" s="26" t="s">
        <v>191</v>
      </c>
      <c r="G566" s="26" t="s">
        <v>184</v>
      </c>
      <c r="H566" s="26" t="s">
        <v>185</v>
      </c>
      <c r="I566">
        <v>46260</v>
      </c>
      <c r="J566" s="27">
        <v>805152.73</v>
      </c>
      <c r="K566" s="28">
        <v>0.80072734219064201</v>
      </c>
      <c r="L566" s="27">
        <v>1005526.71</v>
      </c>
      <c r="M566" s="29">
        <v>5.17551155545894E-3</v>
      </c>
      <c r="N566" s="27">
        <v>33.78</v>
      </c>
      <c r="O566">
        <v>239</v>
      </c>
      <c r="P566" s="27">
        <v>6092.89</v>
      </c>
      <c r="Q566" s="27">
        <v>101.97</v>
      </c>
      <c r="R566" s="30">
        <v>44732.853595219902</v>
      </c>
      <c r="S566" s="27">
        <f t="shared" si="8"/>
        <v>6194.8600000000006</v>
      </c>
    </row>
    <row r="567" spans="1:19" x14ac:dyDescent="0.25">
      <c r="A567" s="26" t="s">
        <v>118</v>
      </c>
      <c r="B567" s="26" t="s">
        <v>28</v>
      </c>
      <c r="C567" s="26" t="s">
        <v>192</v>
      </c>
      <c r="D567" s="26" t="s">
        <v>161</v>
      </c>
      <c r="E567" s="26" t="s">
        <v>152</v>
      </c>
      <c r="F567" s="26" t="s">
        <v>191</v>
      </c>
      <c r="G567" s="26" t="s">
        <v>184</v>
      </c>
      <c r="H567" s="26" t="s">
        <v>185</v>
      </c>
      <c r="I567">
        <v>18009</v>
      </c>
      <c r="J567" s="27">
        <v>805152.73</v>
      </c>
      <c r="K567" s="28">
        <v>0.80072734219064201</v>
      </c>
      <c r="L567" s="27">
        <v>1005526.71</v>
      </c>
      <c r="M567" s="29">
        <v>5.17551155545894E-3</v>
      </c>
      <c r="N567" s="27">
        <v>135.6</v>
      </c>
      <c r="O567">
        <v>93</v>
      </c>
      <c r="P567" s="27">
        <v>9491.94</v>
      </c>
      <c r="Q567" s="27">
        <v>0</v>
      </c>
      <c r="R567" s="30">
        <v>44732.853595219902</v>
      </c>
      <c r="S567" s="27">
        <f t="shared" si="8"/>
        <v>9491.94</v>
      </c>
    </row>
    <row r="568" spans="1:19" x14ac:dyDescent="0.25">
      <c r="A568" s="26" t="s">
        <v>118</v>
      </c>
      <c r="B568" s="26" t="s">
        <v>28</v>
      </c>
      <c r="C568" s="26" t="s">
        <v>193</v>
      </c>
      <c r="D568" s="26" t="s">
        <v>164</v>
      </c>
      <c r="E568" s="26" t="s">
        <v>152</v>
      </c>
      <c r="F568" s="26" t="s">
        <v>191</v>
      </c>
      <c r="G568" s="26" t="s">
        <v>189</v>
      </c>
      <c r="H568" s="26" t="s">
        <v>185</v>
      </c>
      <c r="I568">
        <v>16082</v>
      </c>
      <c r="J568" s="27">
        <v>805152.73</v>
      </c>
      <c r="K568" s="28">
        <v>0.80072734219064201</v>
      </c>
      <c r="L568" s="27">
        <v>1005526.71</v>
      </c>
      <c r="M568" s="29"/>
      <c r="N568" s="27">
        <v>30.27</v>
      </c>
      <c r="P568" s="27">
        <v>0</v>
      </c>
      <c r="Q568" s="27">
        <v>0</v>
      </c>
      <c r="R568" s="30">
        <v>44732.853595219902</v>
      </c>
      <c r="S568" s="27">
        <f t="shared" si="8"/>
        <v>0</v>
      </c>
    </row>
    <row r="569" spans="1:19" x14ac:dyDescent="0.25">
      <c r="A569" s="26" t="s">
        <v>118</v>
      </c>
      <c r="B569" s="26" t="s">
        <v>28</v>
      </c>
      <c r="C569" s="26" t="s">
        <v>183</v>
      </c>
      <c r="D569" s="26" t="s">
        <v>151</v>
      </c>
      <c r="E569" s="26" t="s">
        <v>150</v>
      </c>
      <c r="F569" s="26" t="s">
        <v>29</v>
      </c>
      <c r="G569" s="26" t="s">
        <v>184</v>
      </c>
      <c r="H569" s="26" t="s">
        <v>185</v>
      </c>
      <c r="I569">
        <v>15520</v>
      </c>
      <c r="J569" s="27">
        <v>805152.73</v>
      </c>
      <c r="K569" s="28">
        <v>0.80072734219064201</v>
      </c>
      <c r="L569" s="27">
        <v>1005526.71</v>
      </c>
      <c r="M569" s="29">
        <v>5.1762164095636503E-3</v>
      </c>
      <c r="N569" s="27">
        <v>90.79</v>
      </c>
      <c r="O569">
        <v>80</v>
      </c>
      <c r="P569" s="27">
        <v>5466.89</v>
      </c>
      <c r="Q569" s="27">
        <v>68.33</v>
      </c>
      <c r="R569" s="30">
        <v>44732.853595219902</v>
      </c>
      <c r="S569" s="27">
        <f t="shared" si="8"/>
        <v>5535.22</v>
      </c>
    </row>
    <row r="570" spans="1:19" x14ac:dyDescent="0.25">
      <c r="A570" s="26" t="s">
        <v>118</v>
      </c>
      <c r="B570" s="26" t="s">
        <v>28</v>
      </c>
      <c r="C570" s="26" t="s">
        <v>186</v>
      </c>
      <c r="D570" s="26" t="s">
        <v>148</v>
      </c>
      <c r="E570" s="26" t="s">
        <v>150</v>
      </c>
      <c r="F570" s="26" t="s">
        <v>29</v>
      </c>
      <c r="G570" s="26" t="s">
        <v>184</v>
      </c>
      <c r="H570" s="26" t="s">
        <v>185</v>
      </c>
      <c r="I570">
        <v>7092</v>
      </c>
      <c r="J570" s="27">
        <v>805152.73</v>
      </c>
      <c r="K570" s="28">
        <v>0.80072734219064201</v>
      </c>
      <c r="L570" s="27">
        <v>1005526.71</v>
      </c>
      <c r="M570" s="29">
        <v>5.4491074537089098E-3</v>
      </c>
      <c r="N570" s="27">
        <v>90.77</v>
      </c>
      <c r="O570">
        <v>38</v>
      </c>
      <c r="P570" s="27">
        <v>2596.1999999999998</v>
      </c>
      <c r="Q570" s="27">
        <v>0</v>
      </c>
      <c r="R570" s="30">
        <v>44732.853595219902</v>
      </c>
      <c r="S570" s="27">
        <f t="shared" si="8"/>
        <v>2596.1999999999998</v>
      </c>
    </row>
    <row r="571" spans="1:19" x14ac:dyDescent="0.25">
      <c r="A571" s="26" t="s">
        <v>119</v>
      </c>
      <c r="B571" s="26" t="s">
        <v>39</v>
      </c>
      <c r="C571" s="26" t="s">
        <v>207</v>
      </c>
      <c r="D571" s="26" t="s">
        <v>160</v>
      </c>
      <c r="E571" s="26" t="s">
        <v>149</v>
      </c>
      <c r="F571" s="26" t="s">
        <v>16</v>
      </c>
      <c r="G571" s="26" t="s">
        <v>184</v>
      </c>
      <c r="H571" s="26" t="s">
        <v>185</v>
      </c>
      <c r="I571">
        <v>51548</v>
      </c>
      <c r="J571" s="27">
        <v>590330.15</v>
      </c>
      <c r="K571" s="28">
        <v>0.86445085192603399</v>
      </c>
      <c r="L571" s="27">
        <v>682896.14</v>
      </c>
      <c r="M571" s="29">
        <v>1.89082480604666E-2</v>
      </c>
      <c r="N571" s="27">
        <v>26.16</v>
      </c>
      <c r="O571">
        <v>974</v>
      </c>
      <c r="P571" s="27">
        <v>20759.57</v>
      </c>
      <c r="Q571" s="27">
        <v>255.77</v>
      </c>
      <c r="R571" s="30">
        <v>44732.853595219902</v>
      </c>
      <c r="S571" s="27">
        <f t="shared" si="8"/>
        <v>21015.34</v>
      </c>
    </row>
    <row r="572" spans="1:19" x14ac:dyDescent="0.25">
      <c r="A572" s="26" t="s">
        <v>119</v>
      </c>
      <c r="B572" s="26" t="s">
        <v>39</v>
      </c>
      <c r="C572" s="26" t="s">
        <v>208</v>
      </c>
      <c r="D572" s="26" t="s">
        <v>164</v>
      </c>
      <c r="E572" s="26" t="s">
        <v>149</v>
      </c>
      <c r="F572" s="26" t="s">
        <v>16</v>
      </c>
      <c r="G572" s="26" t="s">
        <v>184</v>
      </c>
      <c r="H572" s="26" t="s">
        <v>185</v>
      </c>
      <c r="I572">
        <v>49257</v>
      </c>
      <c r="J572" s="27">
        <v>590330.15</v>
      </c>
      <c r="K572" s="28">
        <v>0.86445085192603399</v>
      </c>
      <c r="L572" s="27">
        <v>682896.14</v>
      </c>
      <c r="M572" s="29">
        <v>2.0296386318432901E-2</v>
      </c>
      <c r="N572" s="27">
        <v>24.2</v>
      </c>
      <c r="O572">
        <v>999</v>
      </c>
      <c r="P572" s="27">
        <v>19697.11</v>
      </c>
      <c r="Q572" s="27">
        <v>216.88</v>
      </c>
      <c r="R572" s="30">
        <v>44732.853595219902</v>
      </c>
      <c r="S572" s="27">
        <f t="shared" si="8"/>
        <v>19913.990000000002</v>
      </c>
    </row>
    <row r="573" spans="1:19" x14ac:dyDescent="0.25">
      <c r="A573" s="26" t="s">
        <v>119</v>
      </c>
      <c r="B573" s="26" t="s">
        <v>39</v>
      </c>
      <c r="C573" s="26" t="s">
        <v>209</v>
      </c>
      <c r="D573" s="26" t="s">
        <v>151</v>
      </c>
      <c r="E573" s="26" t="s">
        <v>149</v>
      </c>
      <c r="F573" s="26" t="s">
        <v>210</v>
      </c>
      <c r="G573" s="26" t="s">
        <v>184</v>
      </c>
      <c r="H573" s="26" t="s">
        <v>185</v>
      </c>
      <c r="I573">
        <v>13801</v>
      </c>
      <c r="J573" s="27">
        <v>590330.15</v>
      </c>
      <c r="K573" s="28">
        <v>0.86445085192603399</v>
      </c>
      <c r="L573" s="27">
        <v>682896.14</v>
      </c>
      <c r="M573" s="29">
        <v>1.89082480604666E-2</v>
      </c>
      <c r="N573" s="27">
        <v>26.16</v>
      </c>
      <c r="O573">
        <v>260</v>
      </c>
      <c r="P573" s="27">
        <v>5541.57</v>
      </c>
      <c r="Q573" s="27">
        <v>42.63</v>
      </c>
      <c r="R573" s="30">
        <v>44732.853595219902</v>
      </c>
      <c r="S573" s="27">
        <f t="shared" si="8"/>
        <v>5584.2</v>
      </c>
    </row>
    <row r="574" spans="1:19" x14ac:dyDescent="0.25">
      <c r="A574" s="26" t="s">
        <v>119</v>
      </c>
      <c r="B574" s="26" t="s">
        <v>39</v>
      </c>
      <c r="C574" s="26" t="s">
        <v>211</v>
      </c>
      <c r="D574" s="26" t="s">
        <v>151</v>
      </c>
      <c r="E574" s="26" t="s">
        <v>152</v>
      </c>
      <c r="F574" s="26" t="s">
        <v>210</v>
      </c>
      <c r="G574" s="26" t="s">
        <v>184</v>
      </c>
      <c r="H574" s="26" t="s">
        <v>185</v>
      </c>
      <c r="I574">
        <v>2506</v>
      </c>
      <c r="J574" s="27">
        <v>590330.15</v>
      </c>
      <c r="K574" s="28">
        <v>0.86445085192603399</v>
      </c>
      <c r="L574" s="27">
        <v>682896.14</v>
      </c>
      <c r="M574" s="29">
        <v>1.89082480604666E-2</v>
      </c>
      <c r="N574" s="27">
        <v>107.29</v>
      </c>
      <c r="O574">
        <v>47</v>
      </c>
      <c r="P574" s="27">
        <v>4097.5600000000004</v>
      </c>
      <c r="Q574" s="27">
        <v>0</v>
      </c>
      <c r="R574" s="30">
        <v>44732.853595219902</v>
      </c>
      <c r="S574" s="27">
        <f t="shared" si="8"/>
        <v>4097.5600000000004</v>
      </c>
    </row>
    <row r="575" spans="1:19" x14ac:dyDescent="0.25">
      <c r="A575" s="26" t="s">
        <v>119</v>
      </c>
      <c r="B575" s="26" t="s">
        <v>39</v>
      </c>
      <c r="C575" s="26" t="s">
        <v>212</v>
      </c>
      <c r="D575" s="26" t="s">
        <v>164</v>
      </c>
      <c r="E575" s="26" t="s">
        <v>152</v>
      </c>
      <c r="F575" s="26" t="s">
        <v>210</v>
      </c>
      <c r="G575" s="26" t="s">
        <v>184</v>
      </c>
      <c r="H575" s="26" t="s">
        <v>185</v>
      </c>
      <c r="I575">
        <v>3584</v>
      </c>
      <c r="J575" s="27">
        <v>590330.15</v>
      </c>
      <c r="K575" s="28">
        <v>0.86445085192603399</v>
      </c>
      <c r="L575" s="27">
        <v>682896.14</v>
      </c>
      <c r="M575" s="29">
        <v>2.0296386318432901E-2</v>
      </c>
      <c r="N575" s="27">
        <v>67.69</v>
      </c>
      <c r="O575">
        <v>72</v>
      </c>
      <c r="P575" s="27">
        <v>3960.27</v>
      </c>
      <c r="Q575" s="27">
        <v>0</v>
      </c>
      <c r="R575" s="30">
        <v>44732.853595219902</v>
      </c>
      <c r="S575" s="27">
        <f t="shared" si="8"/>
        <v>3960.27</v>
      </c>
    </row>
    <row r="576" spans="1:19" x14ac:dyDescent="0.25">
      <c r="A576" s="26" t="s">
        <v>119</v>
      </c>
      <c r="B576" s="26" t="s">
        <v>39</v>
      </c>
      <c r="C576" s="26" t="s">
        <v>213</v>
      </c>
      <c r="D576" s="26" t="s">
        <v>151</v>
      </c>
      <c r="E576" s="26" t="s">
        <v>150</v>
      </c>
      <c r="F576" s="26" t="s">
        <v>16</v>
      </c>
      <c r="G576" s="26" t="s">
        <v>184</v>
      </c>
      <c r="H576" s="26" t="s">
        <v>185</v>
      </c>
      <c r="I576">
        <v>1474</v>
      </c>
      <c r="J576" s="27">
        <v>590330.15</v>
      </c>
      <c r="K576" s="28">
        <v>0.86445085192603399</v>
      </c>
      <c r="L576" s="27">
        <v>682896.14</v>
      </c>
      <c r="M576" s="29">
        <v>1.89082480604666E-2</v>
      </c>
      <c r="N576" s="27">
        <v>58.75</v>
      </c>
      <c r="O576">
        <v>27</v>
      </c>
      <c r="P576" s="27">
        <v>1288.96</v>
      </c>
      <c r="Q576" s="27">
        <v>0</v>
      </c>
      <c r="R576" s="30">
        <v>44732.853595219902</v>
      </c>
      <c r="S576" s="27">
        <f t="shared" si="8"/>
        <v>1288.96</v>
      </c>
    </row>
    <row r="577" spans="1:19" x14ac:dyDescent="0.25">
      <c r="A577" s="26" t="s">
        <v>119</v>
      </c>
      <c r="B577" s="26" t="s">
        <v>39</v>
      </c>
      <c r="C577" s="26" t="s">
        <v>214</v>
      </c>
      <c r="D577" s="26" t="s">
        <v>164</v>
      </c>
      <c r="E577" s="26" t="s">
        <v>150</v>
      </c>
      <c r="F577" s="26" t="s">
        <v>16</v>
      </c>
      <c r="G577" s="26" t="s">
        <v>184</v>
      </c>
      <c r="H577" s="26" t="s">
        <v>185</v>
      </c>
      <c r="I577">
        <v>2077</v>
      </c>
      <c r="J577" s="27">
        <v>590330.15</v>
      </c>
      <c r="K577" s="28">
        <v>0.86445085192603399</v>
      </c>
      <c r="L577" s="27">
        <v>682896.14</v>
      </c>
      <c r="M577" s="29">
        <v>1.89843143644246E-2</v>
      </c>
      <c r="N577" s="27">
        <v>58.69</v>
      </c>
      <c r="O577">
        <v>39</v>
      </c>
      <c r="P577" s="27">
        <v>1859.93</v>
      </c>
      <c r="Q577" s="27">
        <v>0</v>
      </c>
      <c r="R577" s="30">
        <v>44732.853595219902</v>
      </c>
      <c r="S577" s="27">
        <f t="shared" si="8"/>
        <v>1859.93</v>
      </c>
    </row>
    <row r="578" spans="1:19" x14ac:dyDescent="0.25">
      <c r="A578" s="26" t="s">
        <v>120</v>
      </c>
      <c r="B578" s="26" t="s">
        <v>19</v>
      </c>
      <c r="C578" s="26" t="s">
        <v>215</v>
      </c>
      <c r="D578" s="26" t="s">
        <v>151</v>
      </c>
      <c r="E578" s="26" t="s">
        <v>149</v>
      </c>
      <c r="F578" s="26" t="s">
        <v>20</v>
      </c>
      <c r="G578" s="26" t="s">
        <v>184</v>
      </c>
      <c r="H578" s="26" t="s">
        <v>185</v>
      </c>
      <c r="I578">
        <v>113116</v>
      </c>
      <c r="J578" s="27">
        <v>3479204.34</v>
      </c>
      <c r="K578" s="28">
        <v>0.85114271111753104</v>
      </c>
      <c r="L578" s="27">
        <v>4087686.23</v>
      </c>
      <c r="M578" s="29">
        <v>2.8058798848767001E-2</v>
      </c>
      <c r="N578" s="27">
        <v>10.74</v>
      </c>
      <c r="O578">
        <v>3173</v>
      </c>
      <c r="P578" s="27">
        <v>27337.46</v>
      </c>
      <c r="Q578" s="27">
        <v>275.69</v>
      </c>
      <c r="R578" s="30">
        <v>44732.853595219902</v>
      </c>
      <c r="S578" s="27">
        <f t="shared" ref="S578:S641" si="9">SUM(P578+Q578)</f>
        <v>27613.149999999998</v>
      </c>
    </row>
    <row r="579" spans="1:19" x14ac:dyDescent="0.25">
      <c r="A579" s="26" t="s">
        <v>120</v>
      </c>
      <c r="B579" s="26" t="s">
        <v>19</v>
      </c>
      <c r="C579" s="26" t="s">
        <v>216</v>
      </c>
      <c r="D579" s="26" t="s">
        <v>165</v>
      </c>
      <c r="E579" s="26" t="s">
        <v>149</v>
      </c>
      <c r="F579" s="26" t="s">
        <v>20</v>
      </c>
      <c r="G579" s="26" t="s">
        <v>184</v>
      </c>
      <c r="H579" s="26" t="s">
        <v>185</v>
      </c>
      <c r="I579">
        <v>483948</v>
      </c>
      <c r="J579" s="27">
        <v>3479204.34</v>
      </c>
      <c r="K579" s="28">
        <v>0.85114271111753104</v>
      </c>
      <c r="L579" s="27">
        <v>4087686.23</v>
      </c>
      <c r="M579" s="29">
        <v>2.66226802444453E-2</v>
      </c>
      <c r="N579" s="27">
        <v>10.86</v>
      </c>
      <c r="O579">
        <v>12883</v>
      </c>
      <c r="P579" s="27">
        <v>112235.59</v>
      </c>
      <c r="Q579" s="27">
        <v>827.62</v>
      </c>
      <c r="R579" s="30">
        <v>44732.853595219902</v>
      </c>
      <c r="S579" s="27">
        <f t="shared" si="9"/>
        <v>113063.20999999999</v>
      </c>
    </row>
    <row r="580" spans="1:19" x14ac:dyDescent="0.25">
      <c r="A580" s="26" t="s">
        <v>120</v>
      </c>
      <c r="B580" s="26" t="s">
        <v>19</v>
      </c>
      <c r="C580" s="26" t="s">
        <v>217</v>
      </c>
      <c r="D580" s="26" t="s">
        <v>156</v>
      </c>
      <c r="E580" s="26" t="s">
        <v>149</v>
      </c>
      <c r="F580" s="26" t="s">
        <v>20</v>
      </c>
      <c r="G580" s="26" t="s">
        <v>184</v>
      </c>
      <c r="H580" s="26" t="s">
        <v>185</v>
      </c>
      <c r="I580">
        <v>351182</v>
      </c>
      <c r="J580" s="27">
        <v>3479204.34</v>
      </c>
      <c r="K580" s="28">
        <v>0.85114271111753104</v>
      </c>
      <c r="L580" s="27">
        <v>4087686.23</v>
      </c>
      <c r="M580" s="29">
        <v>2.8972759458608301E-2</v>
      </c>
      <c r="N580" s="27">
        <v>10.15</v>
      </c>
      <c r="O580">
        <v>10174</v>
      </c>
      <c r="P580" s="27">
        <v>82840.27</v>
      </c>
      <c r="Q580" s="27">
        <v>749.11</v>
      </c>
      <c r="R580" s="30">
        <v>44732.853595219902</v>
      </c>
      <c r="S580" s="27">
        <f t="shared" si="9"/>
        <v>83589.38</v>
      </c>
    </row>
    <row r="581" spans="1:19" x14ac:dyDescent="0.25">
      <c r="A581" s="26" t="s">
        <v>120</v>
      </c>
      <c r="B581" s="26" t="s">
        <v>19</v>
      </c>
      <c r="C581" s="26" t="s">
        <v>218</v>
      </c>
      <c r="D581" s="26" t="s">
        <v>161</v>
      </c>
      <c r="E581" s="26" t="s">
        <v>149</v>
      </c>
      <c r="F581" s="26" t="s">
        <v>20</v>
      </c>
      <c r="G581" s="26" t="s">
        <v>184</v>
      </c>
      <c r="H581" s="26" t="s">
        <v>185</v>
      </c>
      <c r="I581">
        <v>17279</v>
      </c>
      <c r="J581" s="27">
        <v>3479204.34</v>
      </c>
      <c r="K581" s="28">
        <v>0.85114271111753104</v>
      </c>
      <c r="L581" s="27">
        <v>4087686.23</v>
      </c>
      <c r="M581" s="29">
        <v>2.6548518365382402E-2</v>
      </c>
      <c r="N581" s="27">
        <v>10.9</v>
      </c>
      <c r="O581">
        <v>458</v>
      </c>
      <c r="P581" s="27">
        <v>4004.75</v>
      </c>
      <c r="Q581" s="27">
        <v>78.7</v>
      </c>
      <c r="R581" s="30">
        <v>44732.853595219902</v>
      </c>
      <c r="S581" s="27">
        <f t="shared" si="9"/>
        <v>4083.45</v>
      </c>
    </row>
    <row r="582" spans="1:19" x14ac:dyDescent="0.25">
      <c r="A582" s="26" t="s">
        <v>120</v>
      </c>
      <c r="B582" s="26" t="s">
        <v>19</v>
      </c>
      <c r="C582" s="26" t="s">
        <v>219</v>
      </c>
      <c r="D582" s="26" t="s">
        <v>166</v>
      </c>
      <c r="E582" s="26" t="s">
        <v>149</v>
      </c>
      <c r="F582" s="26" t="s">
        <v>220</v>
      </c>
      <c r="G582" s="26" t="s">
        <v>184</v>
      </c>
      <c r="H582" s="26" t="s">
        <v>185</v>
      </c>
      <c r="I582">
        <v>135645</v>
      </c>
      <c r="J582" s="27">
        <v>3479204.34</v>
      </c>
      <c r="K582" s="28">
        <v>0.85114271111753104</v>
      </c>
      <c r="L582" s="27">
        <v>4087686.23</v>
      </c>
      <c r="M582" s="29">
        <v>2.6548518365382402E-2</v>
      </c>
      <c r="N582" s="27">
        <v>10.9</v>
      </c>
      <c r="O582">
        <v>3601</v>
      </c>
      <c r="P582" s="27">
        <v>31487.15</v>
      </c>
      <c r="Q582" s="27">
        <v>419.7</v>
      </c>
      <c r="R582" s="30">
        <v>44732.853595219902</v>
      </c>
      <c r="S582" s="27">
        <f t="shared" si="9"/>
        <v>31906.850000000002</v>
      </c>
    </row>
    <row r="583" spans="1:19" x14ac:dyDescent="0.25">
      <c r="A583" s="26" t="s">
        <v>120</v>
      </c>
      <c r="B583" s="26" t="s">
        <v>19</v>
      </c>
      <c r="C583" s="26" t="s">
        <v>221</v>
      </c>
      <c r="D583" s="26" t="s">
        <v>151</v>
      </c>
      <c r="E583" s="26" t="s">
        <v>152</v>
      </c>
      <c r="F583" s="26" t="s">
        <v>20</v>
      </c>
      <c r="G583" s="26" t="s">
        <v>184</v>
      </c>
      <c r="H583" s="26" t="s">
        <v>185</v>
      </c>
      <c r="I583">
        <v>17623</v>
      </c>
      <c r="J583" s="27">
        <v>3479204.34</v>
      </c>
      <c r="K583" s="28">
        <v>0.85114271111753104</v>
      </c>
      <c r="L583" s="27">
        <v>4087686.23</v>
      </c>
      <c r="M583" s="29">
        <v>2.8058798848767001E-2</v>
      </c>
      <c r="N583" s="27">
        <v>48.11</v>
      </c>
      <c r="O583">
        <v>494</v>
      </c>
      <c r="P583" s="27">
        <v>19014.830000000002</v>
      </c>
      <c r="Q583" s="27">
        <v>-76.98</v>
      </c>
      <c r="R583" s="30">
        <v>44732.853595219902</v>
      </c>
      <c r="S583" s="27">
        <f t="shared" si="9"/>
        <v>18937.850000000002</v>
      </c>
    </row>
    <row r="584" spans="1:19" x14ac:dyDescent="0.25">
      <c r="A584" s="26" t="s">
        <v>120</v>
      </c>
      <c r="B584" s="26" t="s">
        <v>19</v>
      </c>
      <c r="C584" s="26" t="s">
        <v>222</v>
      </c>
      <c r="D584" s="26" t="s">
        <v>166</v>
      </c>
      <c r="E584" s="26" t="s">
        <v>152</v>
      </c>
      <c r="F584" s="26" t="s">
        <v>20</v>
      </c>
      <c r="G584" s="26" t="s">
        <v>184</v>
      </c>
      <c r="H584" s="26" t="s">
        <v>185</v>
      </c>
      <c r="I584">
        <v>30992</v>
      </c>
      <c r="J584" s="27">
        <v>3479204.34</v>
      </c>
      <c r="K584" s="28">
        <v>0.85114271111753104</v>
      </c>
      <c r="L584" s="27">
        <v>4087686.23</v>
      </c>
      <c r="M584" s="29">
        <v>2.6548518365382402E-2</v>
      </c>
      <c r="N584" s="27">
        <v>65.03</v>
      </c>
      <c r="O584">
        <v>822</v>
      </c>
      <c r="P584" s="27">
        <v>42767.69</v>
      </c>
      <c r="Q584" s="27">
        <v>-364.21</v>
      </c>
      <c r="R584" s="30">
        <v>44732.853595219902</v>
      </c>
      <c r="S584" s="27">
        <f t="shared" si="9"/>
        <v>42403.48</v>
      </c>
    </row>
    <row r="585" spans="1:19" x14ac:dyDescent="0.25">
      <c r="A585" s="26" t="s">
        <v>120</v>
      </c>
      <c r="B585" s="26" t="s">
        <v>19</v>
      </c>
      <c r="C585" s="26" t="s">
        <v>223</v>
      </c>
      <c r="D585" s="26" t="s">
        <v>161</v>
      </c>
      <c r="E585" s="26" t="s">
        <v>152</v>
      </c>
      <c r="F585" s="26" t="s">
        <v>220</v>
      </c>
      <c r="G585" s="26" t="s">
        <v>189</v>
      </c>
      <c r="H585" s="26" t="s">
        <v>185</v>
      </c>
      <c r="I585">
        <v>5515</v>
      </c>
      <c r="J585" s="27">
        <v>3479204.34</v>
      </c>
      <c r="K585" s="28">
        <v>0.85114271111753104</v>
      </c>
      <c r="L585" s="27">
        <v>4087686.23</v>
      </c>
      <c r="M585" s="29"/>
      <c r="N585" s="27">
        <v>61.83</v>
      </c>
      <c r="P585" s="27">
        <v>0</v>
      </c>
      <c r="Q585" s="27">
        <v>0</v>
      </c>
      <c r="R585" s="30">
        <v>44732.853595219902</v>
      </c>
      <c r="S585" s="27">
        <f t="shared" si="9"/>
        <v>0</v>
      </c>
    </row>
    <row r="586" spans="1:19" x14ac:dyDescent="0.25">
      <c r="A586" s="26" t="s">
        <v>120</v>
      </c>
      <c r="B586" s="26" t="s">
        <v>19</v>
      </c>
      <c r="C586" s="26" t="s">
        <v>224</v>
      </c>
      <c r="D586" s="26" t="s">
        <v>151</v>
      </c>
      <c r="E586" s="26" t="s">
        <v>150</v>
      </c>
      <c r="F586" s="26" t="s">
        <v>20</v>
      </c>
      <c r="G586" s="26" t="s">
        <v>184</v>
      </c>
      <c r="H586" s="26" t="s">
        <v>185</v>
      </c>
      <c r="I586">
        <v>7043</v>
      </c>
      <c r="J586" s="27">
        <v>3479204.34</v>
      </c>
      <c r="K586" s="28">
        <v>0.85114271111753104</v>
      </c>
      <c r="L586" s="27">
        <v>4087686.23</v>
      </c>
      <c r="M586" s="29">
        <v>2.8058798848767001E-2</v>
      </c>
      <c r="N586" s="27">
        <v>22.74</v>
      </c>
      <c r="O586">
        <v>197</v>
      </c>
      <c r="P586" s="27">
        <v>3584.16</v>
      </c>
      <c r="Q586" s="27">
        <v>0</v>
      </c>
      <c r="R586" s="30">
        <v>44732.853595219902</v>
      </c>
      <c r="S586" s="27">
        <f t="shared" si="9"/>
        <v>3584.16</v>
      </c>
    </row>
    <row r="587" spans="1:19" x14ac:dyDescent="0.25">
      <c r="A587" s="26" t="s">
        <v>120</v>
      </c>
      <c r="B587" s="26" t="s">
        <v>19</v>
      </c>
      <c r="C587" s="26" t="s">
        <v>225</v>
      </c>
      <c r="D587" s="26" t="s">
        <v>165</v>
      </c>
      <c r="E587" s="26" t="s">
        <v>150</v>
      </c>
      <c r="F587" s="26" t="s">
        <v>20</v>
      </c>
      <c r="G587" s="26" t="s">
        <v>184</v>
      </c>
      <c r="H587" s="26" t="s">
        <v>185</v>
      </c>
      <c r="I587">
        <v>21968</v>
      </c>
      <c r="J587" s="27">
        <v>3479204.34</v>
      </c>
      <c r="K587" s="28">
        <v>0.85114271111753104</v>
      </c>
      <c r="L587" s="27">
        <v>4087686.23</v>
      </c>
      <c r="M587" s="29">
        <v>2.66226802444453E-2</v>
      </c>
      <c r="N587" s="27">
        <v>23.79</v>
      </c>
      <c r="O587">
        <v>584</v>
      </c>
      <c r="P587" s="27">
        <v>11115.72</v>
      </c>
      <c r="Q587" s="27">
        <v>0</v>
      </c>
      <c r="R587" s="30">
        <v>44732.853595219902</v>
      </c>
      <c r="S587" s="27">
        <f t="shared" si="9"/>
        <v>11115.72</v>
      </c>
    </row>
    <row r="588" spans="1:19" x14ac:dyDescent="0.25">
      <c r="A588" s="26" t="s">
        <v>120</v>
      </c>
      <c r="B588" s="26" t="s">
        <v>19</v>
      </c>
      <c r="C588" s="26" t="s">
        <v>226</v>
      </c>
      <c r="D588" s="26" t="s">
        <v>166</v>
      </c>
      <c r="E588" s="26" t="s">
        <v>150</v>
      </c>
      <c r="F588" s="26" t="s">
        <v>20</v>
      </c>
      <c r="G588" s="26" t="s">
        <v>184</v>
      </c>
      <c r="H588" s="26" t="s">
        <v>185</v>
      </c>
      <c r="I588">
        <v>10158</v>
      </c>
      <c r="J588" s="27">
        <v>3479204.34</v>
      </c>
      <c r="K588" s="28">
        <v>0.85114271111753104</v>
      </c>
      <c r="L588" s="27">
        <v>4087686.23</v>
      </c>
      <c r="M588" s="29">
        <v>2.6548518365382402E-2</v>
      </c>
      <c r="N588" s="27">
        <v>23.86</v>
      </c>
      <c r="O588">
        <v>269</v>
      </c>
      <c r="P588" s="27">
        <v>5135.1499999999996</v>
      </c>
      <c r="Q588" s="27">
        <v>38.18</v>
      </c>
      <c r="R588" s="30">
        <v>44732.853595219902</v>
      </c>
      <c r="S588" s="27">
        <f t="shared" si="9"/>
        <v>5173.33</v>
      </c>
    </row>
    <row r="589" spans="1:19" x14ac:dyDescent="0.25">
      <c r="A589" s="26" t="s">
        <v>121</v>
      </c>
      <c r="B589" s="26" t="s">
        <v>28</v>
      </c>
      <c r="C589" s="26" t="s">
        <v>187</v>
      </c>
      <c r="D589" s="26" t="s">
        <v>151</v>
      </c>
      <c r="E589" s="26" t="s">
        <v>149</v>
      </c>
      <c r="F589" s="26" t="s">
        <v>29</v>
      </c>
      <c r="G589" s="26" t="s">
        <v>184</v>
      </c>
      <c r="H589" s="26" t="s">
        <v>185</v>
      </c>
      <c r="I589">
        <v>319094</v>
      </c>
      <c r="J589" s="27">
        <v>4424884.4400000004</v>
      </c>
      <c r="K589" s="28">
        <v>0.96615066185308596</v>
      </c>
      <c r="L589" s="27">
        <v>4579911.41</v>
      </c>
      <c r="M589" s="29">
        <v>2.3576313149145298E-2</v>
      </c>
      <c r="N589" s="27">
        <v>33.78</v>
      </c>
      <c r="O589">
        <v>7523</v>
      </c>
      <c r="P589" s="27">
        <v>231407.23</v>
      </c>
      <c r="Q589" s="27">
        <v>2183.96</v>
      </c>
      <c r="R589" s="30">
        <v>44732.853595219902</v>
      </c>
      <c r="S589" s="27">
        <f t="shared" si="9"/>
        <v>233591.19</v>
      </c>
    </row>
    <row r="590" spans="1:19" x14ac:dyDescent="0.25">
      <c r="A590" s="26" t="s">
        <v>121</v>
      </c>
      <c r="B590" s="26" t="s">
        <v>28</v>
      </c>
      <c r="C590" s="26" t="s">
        <v>188</v>
      </c>
      <c r="D590" s="26" t="s">
        <v>162</v>
      </c>
      <c r="E590" s="26" t="s">
        <v>149</v>
      </c>
      <c r="F590" s="26" t="s">
        <v>29</v>
      </c>
      <c r="G590" s="26" t="s">
        <v>189</v>
      </c>
      <c r="H590" s="26" t="s">
        <v>185</v>
      </c>
      <c r="I590">
        <v>229014</v>
      </c>
      <c r="J590" s="27">
        <v>4424884.4400000004</v>
      </c>
      <c r="K590" s="28">
        <v>0.96615066185308596</v>
      </c>
      <c r="L590" s="27">
        <v>4579911.41</v>
      </c>
      <c r="M590" s="29"/>
      <c r="N590" s="27">
        <v>10.98</v>
      </c>
      <c r="P590" s="27">
        <v>0</v>
      </c>
      <c r="Q590" s="27">
        <v>0</v>
      </c>
      <c r="R590" s="30">
        <v>44732.853595219902</v>
      </c>
      <c r="S590" s="27">
        <f t="shared" si="9"/>
        <v>0</v>
      </c>
    </row>
    <row r="591" spans="1:19" x14ac:dyDescent="0.25">
      <c r="A591" s="26" t="s">
        <v>121</v>
      </c>
      <c r="B591" s="26" t="s">
        <v>28</v>
      </c>
      <c r="C591" s="26" t="s">
        <v>190</v>
      </c>
      <c r="D591" s="26" t="s">
        <v>161</v>
      </c>
      <c r="E591" s="26" t="s">
        <v>149</v>
      </c>
      <c r="F591" s="26" t="s">
        <v>191</v>
      </c>
      <c r="G591" s="26" t="s">
        <v>184</v>
      </c>
      <c r="H591" s="26" t="s">
        <v>185</v>
      </c>
      <c r="I591">
        <v>46260</v>
      </c>
      <c r="J591" s="27">
        <v>4424884.4400000004</v>
      </c>
      <c r="K591" s="28">
        <v>0.96615066185308596</v>
      </c>
      <c r="L591" s="27">
        <v>4579911.41</v>
      </c>
      <c r="M591" s="29">
        <v>2.3573102722883699E-2</v>
      </c>
      <c r="N591" s="27">
        <v>33.78</v>
      </c>
      <c r="O591">
        <v>1090</v>
      </c>
      <c r="P591" s="27">
        <v>33528.36</v>
      </c>
      <c r="Q591" s="27">
        <v>369.12</v>
      </c>
      <c r="R591" s="30">
        <v>44732.853595219902</v>
      </c>
      <c r="S591" s="27">
        <f t="shared" si="9"/>
        <v>33897.480000000003</v>
      </c>
    </row>
    <row r="592" spans="1:19" x14ac:dyDescent="0.25">
      <c r="A592" s="26" t="s">
        <v>121</v>
      </c>
      <c r="B592" s="26" t="s">
        <v>28</v>
      </c>
      <c r="C592" s="26" t="s">
        <v>192</v>
      </c>
      <c r="D592" s="26" t="s">
        <v>161</v>
      </c>
      <c r="E592" s="26" t="s">
        <v>152</v>
      </c>
      <c r="F592" s="26" t="s">
        <v>191</v>
      </c>
      <c r="G592" s="26" t="s">
        <v>184</v>
      </c>
      <c r="H592" s="26" t="s">
        <v>185</v>
      </c>
      <c r="I592">
        <v>18009</v>
      </c>
      <c r="J592" s="27">
        <v>4424884.4400000004</v>
      </c>
      <c r="K592" s="28">
        <v>0.96615066185308596</v>
      </c>
      <c r="L592" s="27">
        <v>4579911.41</v>
      </c>
      <c r="M592" s="29">
        <v>2.3573102722883699E-2</v>
      </c>
      <c r="N592" s="27">
        <v>135.6</v>
      </c>
      <c r="O592">
        <v>424</v>
      </c>
      <c r="P592" s="27">
        <v>52215.360000000001</v>
      </c>
      <c r="Q592" s="27">
        <v>123.15</v>
      </c>
      <c r="R592" s="30">
        <v>44732.853595219902</v>
      </c>
      <c r="S592" s="27">
        <f t="shared" si="9"/>
        <v>52338.51</v>
      </c>
    </row>
    <row r="593" spans="1:19" x14ac:dyDescent="0.25">
      <c r="A593" s="26" t="s">
        <v>121</v>
      </c>
      <c r="B593" s="26" t="s">
        <v>28</v>
      </c>
      <c r="C593" s="26" t="s">
        <v>193</v>
      </c>
      <c r="D593" s="26" t="s">
        <v>164</v>
      </c>
      <c r="E593" s="26" t="s">
        <v>152</v>
      </c>
      <c r="F593" s="26" t="s">
        <v>191</v>
      </c>
      <c r="G593" s="26" t="s">
        <v>189</v>
      </c>
      <c r="H593" s="26" t="s">
        <v>185</v>
      </c>
      <c r="I593">
        <v>16082</v>
      </c>
      <c r="J593" s="27">
        <v>4424884.4400000004</v>
      </c>
      <c r="K593" s="28">
        <v>0.96615066185308596</v>
      </c>
      <c r="L593" s="27">
        <v>4579911.41</v>
      </c>
      <c r="M593" s="29"/>
      <c r="N593" s="27">
        <v>30.27</v>
      </c>
      <c r="P593" s="27">
        <v>0</v>
      </c>
      <c r="Q593" s="27">
        <v>0</v>
      </c>
      <c r="R593" s="30">
        <v>44732.853595219902</v>
      </c>
      <c r="S593" s="27">
        <f t="shared" si="9"/>
        <v>0</v>
      </c>
    </row>
    <row r="594" spans="1:19" x14ac:dyDescent="0.25">
      <c r="A594" s="26" t="s">
        <v>121</v>
      </c>
      <c r="B594" s="26" t="s">
        <v>28</v>
      </c>
      <c r="C594" s="26" t="s">
        <v>183</v>
      </c>
      <c r="D594" s="26" t="s">
        <v>151</v>
      </c>
      <c r="E594" s="26" t="s">
        <v>150</v>
      </c>
      <c r="F594" s="26" t="s">
        <v>29</v>
      </c>
      <c r="G594" s="26" t="s">
        <v>184</v>
      </c>
      <c r="H594" s="26" t="s">
        <v>185</v>
      </c>
      <c r="I594">
        <v>15520</v>
      </c>
      <c r="J594" s="27">
        <v>4424884.4400000004</v>
      </c>
      <c r="K594" s="28">
        <v>0.96615066185308596</v>
      </c>
      <c r="L594" s="27">
        <v>4579911.41</v>
      </c>
      <c r="M594" s="29">
        <v>2.3576313149145298E-2</v>
      </c>
      <c r="N594" s="27">
        <v>90.79</v>
      </c>
      <c r="O594">
        <v>365</v>
      </c>
      <c r="P594" s="27">
        <v>30095.64</v>
      </c>
      <c r="Q594" s="27">
        <v>82.45</v>
      </c>
      <c r="R594" s="30">
        <v>44732.853595219902</v>
      </c>
      <c r="S594" s="27">
        <f t="shared" si="9"/>
        <v>30178.09</v>
      </c>
    </row>
    <row r="595" spans="1:19" x14ac:dyDescent="0.25">
      <c r="A595" s="26" t="s">
        <v>121</v>
      </c>
      <c r="B595" s="26" t="s">
        <v>28</v>
      </c>
      <c r="C595" s="26" t="s">
        <v>186</v>
      </c>
      <c r="D595" s="26" t="s">
        <v>148</v>
      </c>
      <c r="E595" s="26" t="s">
        <v>150</v>
      </c>
      <c r="F595" s="26" t="s">
        <v>29</v>
      </c>
      <c r="G595" s="26" t="s">
        <v>184</v>
      </c>
      <c r="H595" s="26" t="s">
        <v>185</v>
      </c>
      <c r="I595">
        <v>7092</v>
      </c>
      <c r="J595" s="27">
        <v>4424884.4400000004</v>
      </c>
      <c r="K595" s="28">
        <v>0.96615066185308596</v>
      </c>
      <c r="L595" s="27">
        <v>4579911.41</v>
      </c>
      <c r="M595" s="29">
        <v>2.4819260546104699E-2</v>
      </c>
      <c r="N595" s="27">
        <v>90.77</v>
      </c>
      <c r="O595">
        <v>176</v>
      </c>
      <c r="P595" s="27">
        <v>14508.67</v>
      </c>
      <c r="Q595" s="27">
        <v>0</v>
      </c>
      <c r="R595" s="30">
        <v>44732.853595219902</v>
      </c>
      <c r="S595" s="27">
        <f t="shared" si="9"/>
        <v>14508.67</v>
      </c>
    </row>
    <row r="596" spans="1:19" x14ac:dyDescent="0.25">
      <c r="A596" s="26" t="s">
        <v>122</v>
      </c>
      <c r="B596" s="26" t="s">
        <v>28</v>
      </c>
      <c r="C596" s="26" t="s">
        <v>187</v>
      </c>
      <c r="D596" s="26" t="s">
        <v>151</v>
      </c>
      <c r="E596" s="26" t="s">
        <v>149</v>
      </c>
      <c r="F596" s="26" t="s">
        <v>29</v>
      </c>
      <c r="G596" s="26" t="s">
        <v>184</v>
      </c>
      <c r="H596" s="26" t="s">
        <v>185</v>
      </c>
      <c r="I596">
        <v>319094</v>
      </c>
      <c r="J596" s="27">
        <v>4254984.54</v>
      </c>
      <c r="K596" s="28">
        <v>0.82630462857141895</v>
      </c>
      <c r="L596" s="27">
        <v>5149413.9000000004</v>
      </c>
      <c r="M596" s="29">
        <v>2.6507978817206301E-2</v>
      </c>
      <c r="N596" s="27">
        <v>33.78</v>
      </c>
      <c r="O596">
        <v>8458</v>
      </c>
      <c r="P596" s="27">
        <v>222509.66</v>
      </c>
      <c r="Q596" s="27">
        <v>2078.31</v>
      </c>
      <c r="R596" s="30">
        <v>44732.853595219902</v>
      </c>
      <c r="S596" s="27">
        <f t="shared" si="9"/>
        <v>224587.97</v>
      </c>
    </row>
    <row r="597" spans="1:19" x14ac:dyDescent="0.25">
      <c r="A597" s="26" t="s">
        <v>122</v>
      </c>
      <c r="B597" s="26" t="s">
        <v>28</v>
      </c>
      <c r="C597" s="26" t="s">
        <v>188</v>
      </c>
      <c r="D597" s="26" t="s">
        <v>162</v>
      </c>
      <c r="E597" s="26" t="s">
        <v>149</v>
      </c>
      <c r="F597" s="26" t="s">
        <v>29</v>
      </c>
      <c r="G597" s="26" t="s">
        <v>189</v>
      </c>
      <c r="H597" s="26" t="s">
        <v>185</v>
      </c>
      <c r="I597">
        <v>229014</v>
      </c>
      <c r="J597" s="27">
        <v>4254984.54</v>
      </c>
      <c r="K597" s="28">
        <v>0.82630462857141895</v>
      </c>
      <c r="L597" s="27">
        <v>5149413.9000000004</v>
      </c>
      <c r="M597" s="29"/>
      <c r="N597" s="27">
        <v>10.98</v>
      </c>
      <c r="P597" s="27">
        <v>0</v>
      </c>
      <c r="Q597" s="27">
        <v>0</v>
      </c>
      <c r="R597" s="30">
        <v>44732.853595219902</v>
      </c>
      <c r="S597" s="27">
        <f t="shared" si="9"/>
        <v>0</v>
      </c>
    </row>
    <row r="598" spans="1:19" x14ac:dyDescent="0.25">
      <c r="A598" s="26" t="s">
        <v>122</v>
      </c>
      <c r="B598" s="26" t="s">
        <v>28</v>
      </c>
      <c r="C598" s="26" t="s">
        <v>190</v>
      </c>
      <c r="D598" s="26" t="s">
        <v>161</v>
      </c>
      <c r="E598" s="26" t="s">
        <v>149</v>
      </c>
      <c r="F598" s="26" t="s">
        <v>191</v>
      </c>
      <c r="G598" s="26" t="s">
        <v>184</v>
      </c>
      <c r="H598" s="26" t="s">
        <v>185</v>
      </c>
      <c r="I598">
        <v>46260</v>
      </c>
      <c r="J598" s="27">
        <v>4254984.54</v>
      </c>
      <c r="K598" s="28">
        <v>0.82630462857141895</v>
      </c>
      <c r="L598" s="27">
        <v>5149413.9000000004</v>
      </c>
      <c r="M598" s="29">
        <v>2.6504369181094101E-2</v>
      </c>
      <c r="N598" s="27">
        <v>33.78</v>
      </c>
      <c r="O598">
        <v>1226</v>
      </c>
      <c r="P598" s="27">
        <v>32253.11</v>
      </c>
      <c r="Q598" s="27">
        <v>394.62</v>
      </c>
      <c r="R598" s="30">
        <v>44732.853595219902</v>
      </c>
      <c r="S598" s="27">
        <f t="shared" si="9"/>
        <v>32647.73</v>
      </c>
    </row>
    <row r="599" spans="1:19" x14ac:dyDescent="0.25">
      <c r="A599" s="26" t="s">
        <v>122</v>
      </c>
      <c r="B599" s="26" t="s">
        <v>28</v>
      </c>
      <c r="C599" s="26" t="s">
        <v>192</v>
      </c>
      <c r="D599" s="26" t="s">
        <v>161</v>
      </c>
      <c r="E599" s="26" t="s">
        <v>152</v>
      </c>
      <c r="F599" s="26" t="s">
        <v>191</v>
      </c>
      <c r="G599" s="26" t="s">
        <v>184</v>
      </c>
      <c r="H599" s="26" t="s">
        <v>185</v>
      </c>
      <c r="I599">
        <v>18009</v>
      </c>
      <c r="J599" s="27">
        <v>4254984.54</v>
      </c>
      <c r="K599" s="28">
        <v>0.82630462857141895</v>
      </c>
      <c r="L599" s="27">
        <v>5149413.9000000004</v>
      </c>
      <c r="M599" s="29">
        <v>2.6504369181094101E-2</v>
      </c>
      <c r="N599" s="27">
        <v>135.6</v>
      </c>
      <c r="O599">
        <v>477</v>
      </c>
      <c r="P599" s="27">
        <v>50239.59</v>
      </c>
      <c r="Q599" s="27">
        <v>105.33</v>
      </c>
      <c r="R599" s="30">
        <v>44732.853595219902</v>
      </c>
      <c r="S599" s="27">
        <f t="shared" si="9"/>
        <v>50344.92</v>
      </c>
    </row>
    <row r="600" spans="1:19" x14ac:dyDescent="0.25">
      <c r="A600" s="26" t="s">
        <v>122</v>
      </c>
      <c r="B600" s="26" t="s">
        <v>28</v>
      </c>
      <c r="C600" s="26" t="s">
        <v>193</v>
      </c>
      <c r="D600" s="26" t="s">
        <v>164</v>
      </c>
      <c r="E600" s="26" t="s">
        <v>152</v>
      </c>
      <c r="F600" s="26" t="s">
        <v>191</v>
      </c>
      <c r="G600" s="26" t="s">
        <v>189</v>
      </c>
      <c r="H600" s="26" t="s">
        <v>185</v>
      </c>
      <c r="I600">
        <v>16082</v>
      </c>
      <c r="J600" s="27">
        <v>4254984.54</v>
      </c>
      <c r="K600" s="28">
        <v>0.82630462857141895</v>
      </c>
      <c r="L600" s="27">
        <v>5149413.9000000004</v>
      </c>
      <c r="M600" s="29"/>
      <c r="N600" s="27">
        <v>30.27</v>
      </c>
      <c r="P600" s="27">
        <v>0</v>
      </c>
      <c r="Q600" s="27">
        <v>0</v>
      </c>
      <c r="R600" s="30">
        <v>44732.853595219902</v>
      </c>
      <c r="S600" s="27">
        <f t="shared" si="9"/>
        <v>0</v>
      </c>
    </row>
    <row r="601" spans="1:19" x14ac:dyDescent="0.25">
      <c r="A601" s="26" t="s">
        <v>122</v>
      </c>
      <c r="B601" s="26" t="s">
        <v>28</v>
      </c>
      <c r="C601" s="26" t="s">
        <v>183</v>
      </c>
      <c r="D601" s="26" t="s">
        <v>151</v>
      </c>
      <c r="E601" s="26" t="s">
        <v>150</v>
      </c>
      <c r="F601" s="26" t="s">
        <v>29</v>
      </c>
      <c r="G601" s="26" t="s">
        <v>184</v>
      </c>
      <c r="H601" s="26" t="s">
        <v>185</v>
      </c>
      <c r="I601">
        <v>15520</v>
      </c>
      <c r="J601" s="27">
        <v>4254984.54</v>
      </c>
      <c r="K601" s="28">
        <v>0.82630462857141895</v>
      </c>
      <c r="L601" s="27">
        <v>5149413.9000000004</v>
      </c>
      <c r="M601" s="29">
        <v>2.6507978817206301E-2</v>
      </c>
      <c r="N601" s="27">
        <v>90.79</v>
      </c>
      <c r="O601">
        <v>411</v>
      </c>
      <c r="P601" s="27">
        <v>28983.3</v>
      </c>
      <c r="Q601" s="27">
        <v>70.52</v>
      </c>
      <c r="R601" s="30">
        <v>44732.853595219902</v>
      </c>
      <c r="S601" s="27">
        <f t="shared" si="9"/>
        <v>29053.82</v>
      </c>
    </row>
    <row r="602" spans="1:19" x14ac:dyDescent="0.25">
      <c r="A602" s="26" t="s">
        <v>122</v>
      </c>
      <c r="B602" s="26" t="s">
        <v>28</v>
      </c>
      <c r="C602" s="26" t="s">
        <v>186</v>
      </c>
      <c r="D602" s="26" t="s">
        <v>148</v>
      </c>
      <c r="E602" s="26" t="s">
        <v>150</v>
      </c>
      <c r="F602" s="26" t="s">
        <v>29</v>
      </c>
      <c r="G602" s="26" t="s">
        <v>184</v>
      </c>
      <c r="H602" s="26" t="s">
        <v>185</v>
      </c>
      <c r="I602">
        <v>7092</v>
      </c>
      <c r="J602" s="27">
        <v>4254984.54</v>
      </c>
      <c r="K602" s="28">
        <v>0.82630462857141895</v>
      </c>
      <c r="L602" s="27">
        <v>5149413.9000000004</v>
      </c>
      <c r="M602" s="29">
        <v>2.7905484146435299E-2</v>
      </c>
      <c r="N602" s="27">
        <v>90.77</v>
      </c>
      <c r="O602">
        <v>197</v>
      </c>
      <c r="P602" s="27">
        <v>13889.18</v>
      </c>
      <c r="Q602" s="27">
        <v>0</v>
      </c>
      <c r="R602" s="30">
        <v>44732.853595219902</v>
      </c>
      <c r="S602" s="27">
        <f t="shared" si="9"/>
        <v>13889.18</v>
      </c>
    </row>
    <row r="603" spans="1:19" x14ac:dyDescent="0.25">
      <c r="A603" s="26" t="s">
        <v>123</v>
      </c>
      <c r="B603" s="26" t="s">
        <v>124</v>
      </c>
      <c r="C603" s="26" t="s">
        <v>243</v>
      </c>
      <c r="D603" s="26" t="s">
        <v>164</v>
      </c>
      <c r="E603" s="26" t="s">
        <v>149</v>
      </c>
      <c r="F603" s="26" t="s">
        <v>54</v>
      </c>
      <c r="G603" s="26" t="s">
        <v>184</v>
      </c>
      <c r="H603" s="26" t="s">
        <v>185</v>
      </c>
      <c r="I603">
        <v>175772</v>
      </c>
      <c r="J603" s="27">
        <v>5595.88</v>
      </c>
      <c r="K603" s="28">
        <v>0.78275988926983298</v>
      </c>
      <c r="L603" s="27">
        <v>7148.91</v>
      </c>
      <c r="M603" s="29">
        <v>1.05113339331406E-4</v>
      </c>
      <c r="N603" s="27">
        <v>12.15</v>
      </c>
      <c r="O603">
        <v>18</v>
      </c>
      <c r="P603" s="27">
        <v>161.35</v>
      </c>
      <c r="Q603" s="27">
        <v>0</v>
      </c>
      <c r="R603" s="30">
        <v>44732.853595219902</v>
      </c>
      <c r="S603" s="27">
        <f t="shared" si="9"/>
        <v>161.35</v>
      </c>
    </row>
    <row r="604" spans="1:19" x14ac:dyDescent="0.25">
      <c r="A604" s="26" t="s">
        <v>123</v>
      </c>
      <c r="B604" s="26" t="s">
        <v>124</v>
      </c>
      <c r="C604" s="26" t="s">
        <v>244</v>
      </c>
      <c r="D604" s="26" t="s">
        <v>155</v>
      </c>
      <c r="E604" s="26" t="s">
        <v>149</v>
      </c>
      <c r="F604" s="26" t="s">
        <v>54</v>
      </c>
      <c r="G604" s="26" t="s">
        <v>184</v>
      </c>
      <c r="H604" s="26" t="s">
        <v>185</v>
      </c>
      <c r="I604">
        <v>165456</v>
      </c>
      <c r="J604" s="27">
        <v>5595.88</v>
      </c>
      <c r="K604" s="28">
        <v>0.78275988926983298</v>
      </c>
      <c r="L604" s="27">
        <v>7148.91</v>
      </c>
      <c r="M604" s="29">
        <v>1.05113339331406E-4</v>
      </c>
      <c r="N604" s="27">
        <v>12.15</v>
      </c>
      <c r="O604">
        <v>17</v>
      </c>
      <c r="P604" s="27">
        <v>152.38</v>
      </c>
      <c r="Q604" s="27">
        <v>0</v>
      </c>
      <c r="R604" s="30">
        <v>44732.853595219902</v>
      </c>
      <c r="S604" s="27">
        <f t="shared" si="9"/>
        <v>152.38</v>
      </c>
    </row>
    <row r="605" spans="1:19" x14ac:dyDescent="0.25">
      <c r="A605" s="26" t="s">
        <v>123</v>
      </c>
      <c r="B605" s="26" t="s">
        <v>124</v>
      </c>
      <c r="C605" s="26" t="s">
        <v>245</v>
      </c>
      <c r="D605" s="26" t="s">
        <v>148</v>
      </c>
      <c r="E605" s="26" t="s">
        <v>149</v>
      </c>
      <c r="F605" s="26" t="s">
        <v>54</v>
      </c>
      <c r="G605" s="26" t="s">
        <v>184</v>
      </c>
      <c r="H605" s="26" t="s">
        <v>185</v>
      </c>
      <c r="I605">
        <v>37309</v>
      </c>
      <c r="J605" s="27">
        <v>5595.88</v>
      </c>
      <c r="K605" s="28">
        <v>0.78275988926983298</v>
      </c>
      <c r="L605" s="27">
        <v>7148.91</v>
      </c>
      <c r="M605" s="29">
        <v>1.05113339331406E-4</v>
      </c>
      <c r="N605" s="27">
        <v>12.15</v>
      </c>
      <c r="O605">
        <v>3</v>
      </c>
      <c r="P605" s="27">
        <v>26.89</v>
      </c>
      <c r="Q605" s="27">
        <v>0</v>
      </c>
      <c r="R605" s="30">
        <v>44732.853595219902</v>
      </c>
      <c r="S605" s="27">
        <f t="shared" si="9"/>
        <v>26.89</v>
      </c>
    </row>
    <row r="606" spans="1:19" x14ac:dyDescent="0.25">
      <c r="A606" s="26" t="s">
        <v>123</v>
      </c>
      <c r="B606" s="26" t="s">
        <v>124</v>
      </c>
      <c r="C606" s="26" t="s">
        <v>246</v>
      </c>
      <c r="D606" s="26" t="s">
        <v>151</v>
      </c>
      <c r="E606" s="26" t="s">
        <v>149</v>
      </c>
      <c r="F606" s="26" t="s">
        <v>247</v>
      </c>
      <c r="G606" s="26" t="s">
        <v>189</v>
      </c>
      <c r="H606" s="26" t="s">
        <v>185</v>
      </c>
      <c r="I606">
        <v>15984</v>
      </c>
      <c r="J606" s="27">
        <v>5595.88</v>
      </c>
      <c r="K606" s="28">
        <v>0.78275988926983298</v>
      </c>
      <c r="L606" s="27">
        <v>7148.91</v>
      </c>
      <c r="M606" s="29"/>
      <c r="N606" s="27">
        <v>11.3</v>
      </c>
      <c r="P606" s="27">
        <v>0</v>
      </c>
      <c r="Q606" s="27">
        <v>0</v>
      </c>
      <c r="R606" s="30">
        <v>44732.853595219902</v>
      </c>
      <c r="S606" s="27">
        <f t="shared" si="9"/>
        <v>0</v>
      </c>
    </row>
    <row r="607" spans="1:19" x14ac:dyDescent="0.25">
      <c r="A607" s="26" t="s">
        <v>123</v>
      </c>
      <c r="B607" s="26" t="s">
        <v>124</v>
      </c>
      <c r="C607" s="26" t="s">
        <v>248</v>
      </c>
      <c r="D607" s="26" t="s">
        <v>151</v>
      </c>
      <c r="E607" s="26" t="s">
        <v>152</v>
      </c>
      <c r="F607" s="26" t="s">
        <v>54</v>
      </c>
      <c r="G607" s="26" t="s">
        <v>189</v>
      </c>
      <c r="H607" s="26" t="s">
        <v>185</v>
      </c>
      <c r="I607">
        <v>4965</v>
      </c>
      <c r="J607" s="27">
        <v>5595.88</v>
      </c>
      <c r="K607" s="28">
        <v>0.78275988926983298</v>
      </c>
      <c r="L607" s="27">
        <v>7148.91</v>
      </c>
      <c r="M607" s="29"/>
      <c r="N607" s="27">
        <v>49.27</v>
      </c>
      <c r="P607" s="27">
        <v>0</v>
      </c>
      <c r="Q607" s="27">
        <v>0</v>
      </c>
      <c r="R607" s="30">
        <v>44732.853595219902</v>
      </c>
      <c r="S607" s="27">
        <f t="shared" si="9"/>
        <v>0</v>
      </c>
    </row>
    <row r="608" spans="1:19" x14ac:dyDescent="0.25">
      <c r="A608" s="26" t="s">
        <v>123</v>
      </c>
      <c r="B608" s="26" t="s">
        <v>124</v>
      </c>
      <c r="C608" s="26" t="s">
        <v>249</v>
      </c>
      <c r="D608" s="26" t="s">
        <v>161</v>
      </c>
      <c r="E608" s="26" t="s">
        <v>152</v>
      </c>
      <c r="F608" s="26" t="s">
        <v>247</v>
      </c>
      <c r="G608" s="26" t="s">
        <v>184</v>
      </c>
      <c r="H608" s="26" t="s">
        <v>185</v>
      </c>
      <c r="I608">
        <v>3119</v>
      </c>
      <c r="J608" s="27">
        <v>5595.88</v>
      </c>
      <c r="K608" s="28">
        <v>0.78275988926983298</v>
      </c>
      <c r="L608" s="27">
        <v>7148.91</v>
      </c>
      <c r="M608" s="29">
        <v>1.05113339331406E-4</v>
      </c>
      <c r="N608" s="27">
        <v>50</v>
      </c>
      <c r="O608">
        <v>0</v>
      </c>
      <c r="P608" s="27">
        <v>0</v>
      </c>
      <c r="Q608" s="27">
        <v>0</v>
      </c>
      <c r="R608" s="30">
        <v>44732.853595219902</v>
      </c>
      <c r="S608" s="27">
        <f t="shared" si="9"/>
        <v>0</v>
      </c>
    </row>
    <row r="609" spans="1:19" x14ac:dyDescent="0.25">
      <c r="A609" s="26" t="s">
        <v>123</v>
      </c>
      <c r="B609" s="26" t="s">
        <v>124</v>
      </c>
      <c r="C609" s="26" t="s">
        <v>250</v>
      </c>
      <c r="D609" s="26" t="s">
        <v>164</v>
      </c>
      <c r="E609" s="26" t="s">
        <v>152</v>
      </c>
      <c r="F609" s="26" t="s">
        <v>247</v>
      </c>
      <c r="G609" s="26" t="s">
        <v>184</v>
      </c>
      <c r="H609" s="26" t="s">
        <v>185</v>
      </c>
      <c r="I609">
        <v>16736</v>
      </c>
      <c r="J609" s="27">
        <v>5595.88</v>
      </c>
      <c r="K609" s="28">
        <v>0.78275988926983298</v>
      </c>
      <c r="L609" s="27">
        <v>7148.91</v>
      </c>
      <c r="M609" s="29">
        <v>1.05113339331406E-4</v>
      </c>
      <c r="N609" s="27">
        <v>50</v>
      </c>
      <c r="O609">
        <v>1</v>
      </c>
      <c r="P609" s="27">
        <v>36.79</v>
      </c>
      <c r="Q609" s="27">
        <v>0</v>
      </c>
      <c r="R609" s="30">
        <v>44732.853595219902</v>
      </c>
      <c r="S609" s="27">
        <f t="shared" si="9"/>
        <v>36.79</v>
      </c>
    </row>
    <row r="610" spans="1:19" x14ac:dyDescent="0.25">
      <c r="A610" s="26" t="s">
        <v>123</v>
      </c>
      <c r="B610" s="26" t="s">
        <v>124</v>
      </c>
      <c r="C610" s="26" t="s">
        <v>251</v>
      </c>
      <c r="D610" s="26" t="s">
        <v>155</v>
      </c>
      <c r="E610" s="26" t="s">
        <v>150</v>
      </c>
      <c r="F610" s="26" t="s">
        <v>54</v>
      </c>
      <c r="G610" s="26" t="s">
        <v>184</v>
      </c>
      <c r="H610" s="26" t="s">
        <v>185</v>
      </c>
      <c r="I610">
        <v>7807</v>
      </c>
      <c r="J610" s="27">
        <v>5595.88</v>
      </c>
      <c r="K610" s="28">
        <v>0.78275988926983298</v>
      </c>
      <c r="L610" s="27">
        <v>7148.91</v>
      </c>
      <c r="M610" s="29">
        <v>1.05113339331406E-4</v>
      </c>
      <c r="N610" s="27">
        <v>51.02</v>
      </c>
      <c r="O610">
        <v>0</v>
      </c>
      <c r="P610" s="27">
        <v>0</v>
      </c>
      <c r="Q610" s="27">
        <v>0</v>
      </c>
      <c r="R610" s="30">
        <v>44732.853595219902</v>
      </c>
      <c r="S610" s="27">
        <f t="shared" si="9"/>
        <v>0</v>
      </c>
    </row>
    <row r="611" spans="1:19" x14ac:dyDescent="0.25">
      <c r="A611" s="26" t="s">
        <v>123</v>
      </c>
      <c r="B611" s="26" t="s">
        <v>124</v>
      </c>
      <c r="C611" s="26" t="s">
        <v>252</v>
      </c>
      <c r="D611" s="26" t="s">
        <v>164</v>
      </c>
      <c r="E611" s="26" t="s">
        <v>150</v>
      </c>
      <c r="F611" s="26" t="s">
        <v>54</v>
      </c>
      <c r="G611" s="26" t="s">
        <v>184</v>
      </c>
      <c r="H611" s="26" t="s">
        <v>185</v>
      </c>
      <c r="I611">
        <v>7085</v>
      </c>
      <c r="J611" s="27">
        <v>5595.88</v>
      </c>
      <c r="K611" s="28">
        <v>0.78275988926983298</v>
      </c>
      <c r="L611" s="27">
        <v>7148.91</v>
      </c>
      <c r="M611" s="29">
        <v>1.05113339331406E-4</v>
      </c>
      <c r="N611" s="27">
        <v>51.02</v>
      </c>
      <c r="O611">
        <v>0</v>
      </c>
      <c r="P611" s="27">
        <v>0</v>
      </c>
      <c r="Q611" s="27">
        <v>0</v>
      </c>
      <c r="R611" s="30">
        <v>44732.853595219902</v>
      </c>
      <c r="S611" s="27">
        <f t="shared" si="9"/>
        <v>0</v>
      </c>
    </row>
    <row r="612" spans="1:19" x14ac:dyDescent="0.25">
      <c r="A612" s="26" t="s">
        <v>125</v>
      </c>
      <c r="B612" s="26" t="s">
        <v>126</v>
      </c>
      <c r="C612" s="26" t="s">
        <v>243</v>
      </c>
      <c r="D612" s="26" t="s">
        <v>164</v>
      </c>
      <c r="E612" s="26" t="s">
        <v>149</v>
      </c>
      <c r="F612" s="26" t="s">
        <v>54</v>
      </c>
      <c r="G612" s="26" t="s">
        <v>184</v>
      </c>
      <c r="H612" s="26" t="s">
        <v>185</v>
      </c>
      <c r="I612">
        <v>175772</v>
      </c>
      <c r="J612" s="27">
        <v>3259601.15</v>
      </c>
      <c r="K612" s="28">
        <v>0.97047757986938199</v>
      </c>
      <c r="L612" s="27">
        <v>3358759.87</v>
      </c>
      <c r="M612" s="29">
        <v>4.9385216200514503E-2</v>
      </c>
      <c r="N612" s="27">
        <v>12.15</v>
      </c>
      <c r="O612">
        <v>8680</v>
      </c>
      <c r="P612" s="27">
        <v>96463.47</v>
      </c>
      <c r="Q612" s="27">
        <v>1011.3</v>
      </c>
      <c r="R612" s="30">
        <v>44732.853595219902</v>
      </c>
      <c r="S612" s="27">
        <f t="shared" si="9"/>
        <v>97474.77</v>
      </c>
    </row>
    <row r="613" spans="1:19" x14ac:dyDescent="0.25">
      <c r="A613" s="26" t="s">
        <v>125</v>
      </c>
      <c r="B613" s="26" t="s">
        <v>126</v>
      </c>
      <c r="C613" s="26" t="s">
        <v>244</v>
      </c>
      <c r="D613" s="26" t="s">
        <v>155</v>
      </c>
      <c r="E613" s="26" t="s">
        <v>149</v>
      </c>
      <c r="F613" s="26" t="s">
        <v>54</v>
      </c>
      <c r="G613" s="26" t="s">
        <v>184</v>
      </c>
      <c r="H613" s="26" t="s">
        <v>185</v>
      </c>
      <c r="I613">
        <v>165456</v>
      </c>
      <c r="J613" s="27">
        <v>3259601.15</v>
      </c>
      <c r="K613" s="28">
        <v>0.97047757986938199</v>
      </c>
      <c r="L613" s="27">
        <v>3358759.87</v>
      </c>
      <c r="M613" s="29">
        <v>4.9385216200514503E-2</v>
      </c>
      <c r="N613" s="27">
        <v>12.15</v>
      </c>
      <c r="O613">
        <v>8171</v>
      </c>
      <c r="P613" s="27">
        <v>90806.8</v>
      </c>
      <c r="Q613" s="27">
        <v>877.95</v>
      </c>
      <c r="R613" s="30">
        <v>44732.853595219902</v>
      </c>
      <c r="S613" s="27">
        <f t="shared" si="9"/>
        <v>91684.75</v>
      </c>
    </row>
    <row r="614" spans="1:19" x14ac:dyDescent="0.25">
      <c r="A614" s="26" t="s">
        <v>125</v>
      </c>
      <c r="B614" s="26" t="s">
        <v>126</v>
      </c>
      <c r="C614" s="26" t="s">
        <v>245</v>
      </c>
      <c r="D614" s="26" t="s">
        <v>148</v>
      </c>
      <c r="E614" s="26" t="s">
        <v>149</v>
      </c>
      <c r="F614" s="26" t="s">
        <v>54</v>
      </c>
      <c r="G614" s="26" t="s">
        <v>184</v>
      </c>
      <c r="H614" s="26" t="s">
        <v>185</v>
      </c>
      <c r="I614">
        <v>37309</v>
      </c>
      <c r="J614" s="27">
        <v>3259601.15</v>
      </c>
      <c r="K614" s="28">
        <v>0.97047757986938199</v>
      </c>
      <c r="L614" s="27">
        <v>3358759.87</v>
      </c>
      <c r="M614" s="29">
        <v>4.9385216200514503E-2</v>
      </c>
      <c r="N614" s="27">
        <v>12.15</v>
      </c>
      <c r="O614">
        <v>1842</v>
      </c>
      <c r="P614" s="27">
        <v>20470.7</v>
      </c>
      <c r="Q614" s="27">
        <v>244.5</v>
      </c>
      <c r="R614" s="30">
        <v>44732.853595219902</v>
      </c>
      <c r="S614" s="27">
        <f t="shared" si="9"/>
        <v>20715.2</v>
      </c>
    </row>
    <row r="615" spans="1:19" x14ac:dyDescent="0.25">
      <c r="A615" s="26" t="s">
        <v>125</v>
      </c>
      <c r="B615" s="26" t="s">
        <v>126</v>
      </c>
      <c r="C615" s="26" t="s">
        <v>246</v>
      </c>
      <c r="D615" s="26" t="s">
        <v>151</v>
      </c>
      <c r="E615" s="26" t="s">
        <v>149</v>
      </c>
      <c r="F615" s="26" t="s">
        <v>247</v>
      </c>
      <c r="G615" s="26" t="s">
        <v>189</v>
      </c>
      <c r="H615" s="26" t="s">
        <v>185</v>
      </c>
      <c r="I615">
        <v>15984</v>
      </c>
      <c r="J615" s="27">
        <v>3259601.15</v>
      </c>
      <c r="K615" s="28">
        <v>0.97047757986938199</v>
      </c>
      <c r="L615" s="27">
        <v>3358759.87</v>
      </c>
      <c r="M615" s="29"/>
      <c r="N615" s="27">
        <v>11.3</v>
      </c>
      <c r="P615" s="27">
        <v>0</v>
      </c>
      <c r="Q615" s="27">
        <v>0</v>
      </c>
      <c r="R615" s="30">
        <v>44732.853595219902</v>
      </c>
      <c r="S615" s="27">
        <f t="shared" si="9"/>
        <v>0</v>
      </c>
    </row>
    <row r="616" spans="1:19" x14ac:dyDescent="0.25">
      <c r="A616" s="26" t="s">
        <v>125</v>
      </c>
      <c r="B616" s="26" t="s">
        <v>126</v>
      </c>
      <c r="C616" s="26" t="s">
        <v>248</v>
      </c>
      <c r="D616" s="26" t="s">
        <v>151</v>
      </c>
      <c r="E616" s="26" t="s">
        <v>152</v>
      </c>
      <c r="F616" s="26" t="s">
        <v>54</v>
      </c>
      <c r="G616" s="26" t="s">
        <v>189</v>
      </c>
      <c r="H616" s="26" t="s">
        <v>185</v>
      </c>
      <c r="I616">
        <v>4965</v>
      </c>
      <c r="J616" s="27">
        <v>3259601.15</v>
      </c>
      <c r="K616" s="28">
        <v>0.97047757986938199</v>
      </c>
      <c r="L616" s="27">
        <v>3358759.87</v>
      </c>
      <c r="M616" s="29"/>
      <c r="N616" s="27">
        <v>49.27</v>
      </c>
      <c r="P616" s="27">
        <v>0</v>
      </c>
      <c r="Q616" s="27">
        <v>0</v>
      </c>
      <c r="R616" s="30">
        <v>44732.853595219902</v>
      </c>
      <c r="S616" s="27">
        <f t="shared" si="9"/>
        <v>0</v>
      </c>
    </row>
    <row r="617" spans="1:19" x14ac:dyDescent="0.25">
      <c r="A617" s="26" t="s">
        <v>125</v>
      </c>
      <c r="B617" s="26" t="s">
        <v>126</v>
      </c>
      <c r="C617" s="26" t="s">
        <v>249</v>
      </c>
      <c r="D617" s="26" t="s">
        <v>161</v>
      </c>
      <c r="E617" s="26" t="s">
        <v>152</v>
      </c>
      <c r="F617" s="26" t="s">
        <v>247</v>
      </c>
      <c r="G617" s="26" t="s">
        <v>184</v>
      </c>
      <c r="H617" s="26" t="s">
        <v>185</v>
      </c>
      <c r="I617">
        <v>3119</v>
      </c>
      <c r="J617" s="27">
        <v>3259601.15</v>
      </c>
      <c r="K617" s="28">
        <v>0.97047757986938199</v>
      </c>
      <c r="L617" s="27">
        <v>3358759.87</v>
      </c>
      <c r="M617" s="29">
        <v>4.9385216200514503E-2</v>
      </c>
      <c r="N617" s="27">
        <v>50</v>
      </c>
      <c r="O617">
        <v>154</v>
      </c>
      <c r="P617" s="27">
        <v>7024.32</v>
      </c>
      <c r="Q617" s="27">
        <v>0</v>
      </c>
      <c r="R617" s="30">
        <v>44732.853595219902</v>
      </c>
      <c r="S617" s="27">
        <f t="shared" si="9"/>
        <v>7024.32</v>
      </c>
    </row>
    <row r="618" spans="1:19" x14ac:dyDescent="0.25">
      <c r="A618" s="26" t="s">
        <v>125</v>
      </c>
      <c r="B618" s="26" t="s">
        <v>126</v>
      </c>
      <c r="C618" s="26" t="s">
        <v>250</v>
      </c>
      <c r="D618" s="26" t="s">
        <v>164</v>
      </c>
      <c r="E618" s="26" t="s">
        <v>152</v>
      </c>
      <c r="F618" s="26" t="s">
        <v>247</v>
      </c>
      <c r="G618" s="26" t="s">
        <v>184</v>
      </c>
      <c r="H618" s="26" t="s">
        <v>185</v>
      </c>
      <c r="I618">
        <v>16736</v>
      </c>
      <c r="J618" s="27">
        <v>3259601.15</v>
      </c>
      <c r="K618" s="28">
        <v>0.97047757986938199</v>
      </c>
      <c r="L618" s="27">
        <v>3358759.87</v>
      </c>
      <c r="M618" s="29">
        <v>4.9385216200514503E-2</v>
      </c>
      <c r="N618" s="27">
        <v>50</v>
      </c>
      <c r="O618">
        <v>826</v>
      </c>
      <c r="P618" s="27">
        <v>37675.879999999997</v>
      </c>
      <c r="Q618" s="27">
        <v>45.61</v>
      </c>
      <c r="R618" s="30">
        <v>44732.853595219902</v>
      </c>
      <c r="S618" s="27">
        <f t="shared" si="9"/>
        <v>37721.49</v>
      </c>
    </row>
    <row r="619" spans="1:19" x14ac:dyDescent="0.25">
      <c r="A619" s="26" t="s">
        <v>125</v>
      </c>
      <c r="B619" s="26" t="s">
        <v>126</v>
      </c>
      <c r="C619" s="26" t="s">
        <v>251</v>
      </c>
      <c r="D619" s="26" t="s">
        <v>155</v>
      </c>
      <c r="E619" s="26" t="s">
        <v>150</v>
      </c>
      <c r="F619" s="26" t="s">
        <v>54</v>
      </c>
      <c r="G619" s="26" t="s">
        <v>184</v>
      </c>
      <c r="H619" s="26" t="s">
        <v>185</v>
      </c>
      <c r="I619">
        <v>7807</v>
      </c>
      <c r="J619" s="27">
        <v>3259601.15</v>
      </c>
      <c r="K619" s="28">
        <v>0.97047757986938199</v>
      </c>
      <c r="L619" s="27">
        <v>3358759.87</v>
      </c>
      <c r="M619" s="29">
        <v>4.9385216200514503E-2</v>
      </c>
      <c r="N619" s="27">
        <v>51.02</v>
      </c>
      <c r="O619">
        <v>385</v>
      </c>
      <c r="P619" s="27">
        <v>17919.03</v>
      </c>
      <c r="Q619" s="27">
        <v>93.08</v>
      </c>
      <c r="R619" s="30">
        <v>44732.853595219902</v>
      </c>
      <c r="S619" s="27">
        <f t="shared" si="9"/>
        <v>18012.11</v>
      </c>
    </row>
    <row r="620" spans="1:19" x14ac:dyDescent="0.25">
      <c r="A620" s="26" t="s">
        <v>125</v>
      </c>
      <c r="B620" s="26" t="s">
        <v>126</v>
      </c>
      <c r="C620" s="26" t="s">
        <v>252</v>
      </c>
      <c r="D620" s="26" t="s">
        <v>164</v>
      </c>
      <c r="E620" s="26" t="s">
        <v>150</v>
      </c>
      <c r="F620" s="26" t="s">
        <v>54</v>
      </c>
      <c r="G620" s="26" t="s">
        <v>184</v>
      </c>
      <c r="H620" s="26" t="s">
        <v>185</v>
      </c>
      <c r="I620">
        <v>7085</v>
      </c>
      <c r="J620" s="27">
        <v>3259601.15</v>
      </c>
      <c r="K620" s="28">
        <v>0.97047757986938199</v>
      </c>
      <c r="L620" s="27">
        <v>3358759.87</v>
      </c>
      <c r="M620" s="29">
        <v>4.9385216200514503E-2</v>
      </c>
      <c r="N620" s="27">
        <v>51.02</v>
      </c>
      <c r="O620">
        <v>349</v>
      </c>
      <c r="P620" s="27">
        <v>16243.49</v>
      </c>
      <c r="Q620" s="27">
        <v>0</v>
      </c>
      <c r="R620" s="30">
        <v>44732.853595219902</v>
      </c>
      <c r="S620" s="27">
        <f t="shared" si="9"/>
        <v>16243.49</v>
      </c>
    </row>
    <row r="621" spans="1:19" x14ac:dyDescent="0.25">
      <c r="A621" s="26" t="s">
        <v>127</v>
      </c>
      <c r="B621" s="26" t="s">
        <v>28</v>
      </c>
      <c r="C621" s="26" t="s">
        <v>187</v>
      </c>
      <c r="D621" s="26" t="s">
        <v>151</v>
      </c>
      <c r="E621" s="26" t="s">
        <v>149</v>
      </c>
      <c r="F621" s="26" t="s">
        <v>29</v>
      </c>
      <c r="G621" s="26" t="s">
        <v>184</v>
      </c>
      <c r="H621" s="26" t="s">
        <v>185</v>
      </c>
      <c r="I621">
        <v>319094</v>
      </c>
      <c r="J621" s="27">
        <v>1727.8</v>
      </c>
      <c r="K621" s="28">
        <v>0.59863973861915798</v>
      </c>
      <c r="L621" s="27">
        <v>2886.21</v>
      </c>
      <c r="M621" s="29">
        <v>1.48575342801652E-5</v>
      </c>
      <c r="N621" s="27">
        <v>33.78</v>
      </c>
      <c r="O621">
        <v>4</v>
      </c>
      <c r="P621" s="27">
        <v>76.239999999999995</v>
      </c>
      <c r="Q621" s="27">
        <v>0</v>
      </c>
      <c r="R621" s="30">
        <v>44732.853595219902</v>
      </c>
      <c r="S621" s="27">
        <f t="shared" si="9"/>
        <v>76.239999999999995</v>
      </c>
    </row>
    <row r="622" spans="1:19" x14ac:dyDescent="0.25">
      <c r="A622" s="26" t="s">
        <v>127</v>
      </c>
      <c r="B622" s="26" t="s">
        <v>28</v>
      </c>
      <c r="C622" s="26" t="s">
        <v>188</v>
      </c>
      <c r="D622" s="26" t="s">
        <v>162</v>
      </c>
      <c r="E622" s="26" t="s">
        <v>149</v>
      </c>
      <c r="F622" s="26" t="s">
        <v>29</v>
      </c>
      <c r="G622" s="26" t="s">
        <v>189</v>
      </c>
      <c r="H622" s="26" t="s">
        <v>185</v>
      </c>
      <c r="I622">
        <v>229014</v>
      </c>
      <c r="J622" s="27">
        <v>1727.8</v>
      </c>
      <c r="K622" s="28">
        <v>0.59863973861915798</v>
      </c>
      <c r="L622" s="27">
        <v>2886.21</v>
      </c>
      <c r="M622" s="29"/>
      <c r="N622" s="27">
        <v>10.98</v>
      </c>
      <c r="P622" s="27">
        <v>0</v>
      </c>
      <c r="Q622" s="27">
        <v>0</v>
      </c>
      <c r="R622" s="30">
        <v>44732.853595219902</v>
      </c>
      <c r="S622" s="27">
        <f t="shared" si="9"/>
        <v>0</v>
      </c>
    </row>
    <row r="623" spans="1:19" x14ac:dyDescent="0.25">
      <c r="A623" s="26" t="s">
        <v>127</v>
      </c>
      <c r="B623" s="26" t="s">
        <v>28</v>
      </c>
      <c r="C623" s="26" t="s">
        <v>190</v>
      </c>
      <c r="D623" s="26" t="s">
        <v>161</v>
      </c>
      <c r="E623" s="26" t="s">
        <v>149</v>
      </c>
      <c r="F623" s="26" t="s">
        <v>191</v>
      </c>
      <c r="G623" s="26" t="s">
        <v>184</v>
      </c>
      <c r="H623" s="26" t="s">
        <v>185</v>
      </c>
      <c r="I623">
        <v>46260</v>
      </c>
      <c r="J623" s="27">
        <v>1727.8</v>
      </c>
      <c r="K623" s="28">
        <v>0.59863973861915798</v>
      </c>
      <c r="L623" s="27">
        <v>2886.21</v>
      </c>
      <c r="M623" s="29">
        <v>1.48555111047037E-5</v>
      </c>
      <c r="N623" s="27">
        <v>33.78</v>
      </c>
      <c r="O623">
        <v>0</v>
      </c>
      <c r="P623" s="27">
        <v>0</v>
      </c>
      <c r="Q623" s="27">
        <v>0</v>
      </c>
      <c r="R623" s="30">
        <v>44732.853595219902</v>
      </c>
      <c r="S623" s="27">
        <f t="shared" si="9"/>
        <v>0</v>
      </c>
    </row>
    <row r="624" spans="1:19" x14ac:dyDescent="0.25">
      <c r="A624" s="26" t="s">
        <v>127</v>
      </c>
      <c r="B624" s="26" t="s">
        <v>28</v>
      </c>
      <c r="C624" s="26" t="s">
        <v>192</v>
      </c>
      <c r="D624" s="26" t="s">
        <v>161</v>
      </c>
      <c r="E624" s="26" t="s">
        <v>152</v>
      </c>
      <c r="F624" s="26" t="s">
        <v>191</v>
      </c>
      <c r="G624" s="26" t="s">
        <v>184</v>
      </c>
      <c r="H624" s="26" t="s">
        <v>185</v>
      </c>
      <c r="I624">
        <v>18009</v>
      </c>
      <c r="J624" s="27">
        <v>1727.8</v>
      </c>
      <c r="K624" s="28">
        <v>0.59863973861915798</v>
      </c>
      <c r="L624" s="27">
        <v>2886.21</v>
      </c>
      <c r="M624" s="29">
        <v>1.48555111047037E-5</v>
      </c>
      <c r="N624" s="27">
        <v>135.6</v>
      </c>
      <c r="O624">
        <v>0</v>
      </c>
      <c r="P624" s="27">
        <v>0</v>
      </c>
      <c r="Q624" s="27">
        <v>0</v>
      </c>
      <c r="R624" s="30">
        <v>44732.853595219902</v>
      </c>
      <c r="S624" s="27">
        <f t="shared" si="9"/>
        <v>0</v>
      </c>
    </row>
    <row r="625" spans="1:19" x14ac:dyDescent="0.25">
      <c r="A625" s="26" t="s">
        <v>127</v>
      </c>
      <c r="B625" s="26" t="s">
        <v>28</v>
      </c>
      <c r="C625" s="26" t="s">
        <v>193</v>
      </c>
      <c r="D625" s="26" t="s">
        <v>164</v>
      </c>
      <c r="E625" s="26" t="s">
        <v>152</v>
      </c>
      <c r="F625" s="26" t="s">
        <v>191</v>
      </c>
      <c r="G625" s="26" t="s">
        <v>189</v>
      </c>
      <c r="H625" s="26" t="s">
        <v>185</v>
      </c>
      <c r="I625">
        <v>16082</v>
      </c>
      <c r="J625" s="27">
        <v>1727.8</v>
      </c>
      <c r="K625" s="28">
        <v>0.59863973861915798</v>
      </c>
      <c r="L625" s="27">
        <v>2886.21</v>
      </c>
      <c r="M625" s="29"/>
      <c r="N625" s="27">
        <v>30.27</v>
      </c>
      <c r="P625" s="27">
        <v>0</v>
      </c>
      <c r="Q625" s="27">
        <v>0</v>
      </c>
      <c r="R625" s="30">
        <v>44732.853595219902</v>
      </c>
      <c r="S625" s="27">
        <f t="shared" si="9"/>
        <v>0</v>
      </c>
    </row>
    <row r="626" spans="1:19" x14ac:dyDescent="0.25">
      <c r="A626" s="26" t="s">
        <v>127</v>
      </c>
      <c r="B626" s="26" t="s">
        <v>28</v>
      </c>
      <c r="C626" s="26" t="s">
        <v>183</v>
      </c>
      <c r="D626" s="26" t="s">
        <v>151</v>
      </c>
      <c r="E626" s="26" t="s">
        <v>150</v>
      </c>
      <c r="F626" s="26" t="s">
        <v>29</v>
      </c>
      <c r="G626" s="26" t="s">
        <v>184</v>
      </c>
      <c r="H626" s="26" t="s">
        <v>185</v>
      </c>
      <c r="I626">
        <v>15520</v>
      </c>
      <c r="J626" s="27">
        <v>1727.8</v>
      </c>
      <c r="K626" s="28">
        <v>0.59863973861915798</v>
      </c>
      <c r="L626" s="27">
        <v>2886.21</v>
      </c>
      <c r="M626" s="29">
        <v>1.48575342801652E-5</v>
      </c>
      <c r="N626" s="27">
        <v>90.79</v>
      </c>
      <c r="O626">
        <v>0</v>
      </c>
      <c r="P626" s="27">
        <v>0</v>
      </c>
      <c r="Q626" s="27">
        <v>0</v>
      </c>
      <c r="R626" s="30">
        <v>44732.853595219902</v>
      </c>
      <c r="S626" s="27">
        <f t="shared" si="9"/>
        <v>0</v>
      </c>
    </row>
    <row r="627" spans="1:19" x14ac:dyDescent="0.25">
      <c r="A627" s="26" t="s">
        <v>127</v>
      </c>
      <c r="B627" s="26" t="s">
        <v>28</v>
      </c>
      <c r="C627" s="26" t="s">
        <v>186</v>
      </c>
      <c r="D627" s="26" t="s">
        <v>148</v>
      </c>
      <c r="E627" s="26" t="s">
        <v>150</v>
      </c>
      <c r="F627" s="26" t="s">
        <v>29</v>
      </c>
      <c r="G627" s="26" t="s">
        <v>184</v>
      </c>
      <c r="H627" s="26" t="s">
        <v>185</v>
      </c>
      <c r="I627">
        <v>7092</v>
      </c>
      <c r="J627" s="27">
        <v>1727.8</v>
      </c>
      <c r="K627" s="28">
        <v>0.59863973861915798</v>
      </c>
      <c r="L627" s="27">
        <v>2886.21</v>
      </c>
      <c r="M627" s="29">
        <v>1.5640826113877399E-5</v>
      </c>
      <c r="N627" s="27">
        <v>90.77</v>
      </c>
      <c r="O627">
        <v>0</v>
      </c>
      <c r="P627" s="27">
        <v>0</v>
      </c>
      <c r="Q627" s="27">
        <v>0</v>
      </c>
      <c r="R627" s="30">
        <v>44732.853595219902</v>
      </c>
      <c r="S627" s="27">
        <f t="shared" si="9"/>
        <v>0</v>
      </c>
    </row>
    <row r="628" spans="1:19" x14ac:dyDescent="0.25">
      <c r="A628" s="26" t="s">
        <v>128</v>
      </c>
      <c r="B628" s="26" t="s">
        <v>28</v>
      </c>
      <c r="C628" s="26" t="s">
        <v>187</v>
      </c>
      <c r="D628" s="26" t="s">
        <v>151</v>
      </c>
      <c r="E628" s="26" t="s">
        <v>149</v>
      </c>
      <c r="F628" s="26" t="s">
        <v>29</v>
      </c>
      <c r="G628" s="26" t="s">
        <v>184</v>
      </c>
      <c r="H628" s="26" t="s">
        <v>185</v>
      </c>
      <c r="I628">
        <v>319094</v>
      </c>
      <c r="J628" s="27">
        <v>4135190.72</v>
      </c>
      <c r="K628" s="28">
        <v>0.79104592463844403</v>
      </c>
      <c r="L628" s="27">
        <v>5227497.66</v>
      </c>
      <c r="M628" s="29">
        <v>2.69099357575967E-2</v>
      </c>
      <c r="N628" s="27">
        <v>33.78</v>
      </c>
      <c r="O628">
        <v>8586</v>
      </c>
      <c r="P628" s="27">
        <v>216238.78</v>
      </c>
      <c r="Q628" s="27">
        <v>2014.8</v>
      </c>
      <c r="R628" s="30">
        <v>44732.853595219902</v>
      </c>
      <c r="S628" s="27">
        <f t="shared" si="9"/>
        <v>218253.58</v>
      </c>
    </row>
    <row r="629" spans="1:19" x14ac:dyDescent="0.25">
      <c r="A629" s="26" t="s">
        <v>128</v>
      </c>
      <c r="B629" s="26" t="s">
        <v>28</v>
      </c>
      <c r="C629" s="26" t="s">
        <v>188</v>
      </c>
      <c r="D629" s="26" t="s">
        <v>162</v>
      </c>
      <c r="E629" s="26" t="s">
        <v>149</v>
      </c>
      <c r="F629" s="26" t="s">
        <v>29</v>
      </c>
      <c r="G629" s="26" t="s">
        <v>189</v>
      </c>
      <c r="H629" s="26" t="s">
        <v>185</v>
      </c>
      <c r="I629">
        <v>229014</v>
      </c>
      <c r="J629" s="27">
        <v>4135190.72</v>
      </c>
      <c r="K629" s="28">
        <v>0.79104592463844403</v>
      </c>
      <c r="L629" s="27">
        <v>5227497.66</v>
      </c>
      <c r="M629" s="29"/>
      <c r="N629" s="27">
        <v>10.98</v>
      </c>
      <c r="P629" s="27">
        <v>0</v>
      </c>
      <c r="Q629" s="27">
        <v>0</v>
      </c>
      <c r="R629" s="30">
        <v>44732.853595219902</v>
      </c>
      <c r="S629" s="27">
        <f t="shared" si="9"/>
        <v>0</v>
      </c>
    </row>
    <row r="630" spans="1:19" x14ac:dyDescent="0.25">
      <c r="A630" s="26" t="s">
        <v>128</v>
      </c>
      <c r="B630" s="26" t="s">
        <v>28</v>
      </c>
      <c r="C630" s="26" t="s">
        <v>190</v>
      </c>
      <c r="D630" s="26" t="s">
        <v>161</v>
      </c>
      <c r="E630" s="26" t="s">
        <v>149</v>
      </c>
      <c r="F630" s="26" t="s">
        <v>191</v>
      </c>
      <c r="G630" s="26" t="s">
        <v>184</v>
      </c>
      <c r="H630" s="26" t="s">
        <v>185</v>
      </c>
      <c r="I630">
        <v>46260</v>
      </c>
      <c r="J630" s="27">
        <v>4135190.72</v>
      </c>
      <c r="K630" s="28">
        <v>0.79104592463844403</v>
      </c>
      <c r="L630" s="27">
        <v>5227497.66</v>
      </c>
      <c r="M630" s="29">
        <v>2.6906271386331001E-2</v>
      </c>
      <c r="N630" s="27">
        <v>33.78</v>
      </c>
      <c r="O630">
        <v>1244</v>
      </c>
      <c r="P630" s="27">
        <v>31330.19</v>
      </c>
      <c r="Q630" s="27">
        <v>428.15</v>
      </c>
      <c r="R630" s="30">
        <v>44732.853595219902</v>
      </c>
      <c r="S630" s="27">
        <f t="shared" si="9"/>
        <v>31758.34</v>
      </c>
    </row>
    <row r="631" spans="1:19" x14ac:dyDescent="0.25">
      <c r="A631" s="26" t="s">
        <v>128</v>
      </c>
      <c r="B631" s="26" t="s">
        <v>28</v>
      </c>
      <c r="C631" s="26" t="s">
        <v>192</v>
      </c>
      <c r="D631" s="26" t="s">
        <v>161</v>
      </c>
      <c r="E631" s="26" t="s">
        <v>152</v>
      </c>
      <c r="F631" s="26" t="s">
        <v>191</v>
      </c>
      <c r="G631" s="26" t="s">
        <v>184</v>
      </c>
      <c r="H631" s="26" t="s">
        <v>185</v>
      </c>
      <c r="I631">
        <v>18009</v>
      </c>
      <c r="J631" s="27">
        <v>4135190.72</v>
      </c>
      <c r="K631" s="28">
        <v>0.79104592463844403</v>
      </c>
      <c r="L631" s="27">
        <v>5227497.66</v>
      </c>
      <c r="M631" s="29">
        <v>2.6906271386331001E-2</v>
      </c>
      <c r="N631" s="27">
        <v>135.6</v>
      </c>
      <c r="O631">
        <v>484</v>
      </c>
      <c r="P631" s="27">
        <v>48801.66</v>
      </c>
      <c r="Q631" s="27">
        <v>100.83</v>
      </c>
      <c r="R631" s="30">
        <v>44732.853595219902</v>
      </c>
      <c r="S631" s="27">
        <f t="shared" si="9"/>
        <v>48902.490000000005</v>
      </c>
    </row>
    <row r="632" spans="1:19" x14ac:dyDescent="0.25">
      <c r="A632" s="26" t="s">
        <v>128</v>
      </c>
      <c r="B632" s="26" t="s">
        <v>28</v>
      </c>
      <c r="C632" s="26" t="s">
        <v>193</v>
      </c>
      <c r="D632" s="26" t="s">
        <v>164</v>
      </c>
      <c r="E632" s="26" t="s">
        <v>152</v>
      </c>
      <c r="F632" s="26" t="s">
        <v>191</v>
      </c>
      <c r="G632" s="26" t="s">
        <v>189</v>
      </c>
      <c r="H632" s="26" t="s">
        <v>185</v>
      </c>
      <c r="I632">
        <v>16082</v>
      </c>
      <c r="J632" s="27">
        <v>4135190.72</v>
      </c>
      <c r="K632" s="28">
        <v>0.79104592463844403</v>
      </c>
      <c r="L632" s="27">
        <v>5227497.66</v>
      </c>
      <c r="M632" s="29"/>
      <c r="N632" s="27">
        <v>30.27</v>
      </c>
      <c r="P632" s="27">
        <v>0</v>
      </c>
      <c r="Q632" s="27">
        <v>0</v>
      </c>
      <c r="R632" s="30">
        <v>44732.853595219902</v>
      </c>
      <c r="S632" s="27">
        <f t="shared" si="9"/>
        <v>0</v>
      </c>
    </row>
    <row r="633" spans="1:19" x14ac:dyDescent="0.25">
      <c r="A633" s="26" t="s">
        <v>128</v>
      </c>
      <c r="B633" s="26" t="s">
        <v>28</v>
      </c>
      <c r="C633" s="26" t="s">
        <v>183</v>
      </c>
      <c r="D633" s="26" t="s">
        <v>151</v>
      </c>
      <c r="E633" s="26" t="s">
        <v>150</v>
      </c>
      <c r="F633" s="26" t="s">
        <v>29</v>
      </c>
      <c r="G633" s="26" t="s">
        <v>184</v>
      </c>
      <c r="H633" s="26" t="s">
        <v>185</v>
      </c>
      <c r="I633">
        <v>15520</v>
      </c>
      <c r="J633" s="27">
        <v>4135190.72</v>
      </c>
      <c r="K633" s="28">
        <v>0.79104592463844403</v>
      </c>
      <c r="L633" s="27">
        <v>5227497.66</v>
      </c>
      <c r="M633" s="29">
        <v>2.69099357575967E-2</v>
      </c>
      <c r="N633" s="27">
        <v>90.79</v>
      </c>
      <c r="O633">
        <v>417</v>
      </c>
      <c r="P633" s="27">
        <v>28151.63</v>
      </c>
      <c r="Q633" s="27">
        <v>202.51</v>
      </c>
      <c r="R633" s="30">
        <v>44732.853595219902</v>
      </c>
      <c r="S633" s="27">
        <f t="shared" si="9"/>
        <v>28354.14</v>
      </c>
    </row>
    <row r="634" spans="1:19" x14ac:dyDescent="0.25">
      <c r="A634" s="26" t="s">
        <v>128</v>
      </c>
      <c r="B634" s="26" t="s">
        <v>28</v>
      </c>
      <c r="C634" s="26" t="s">
        <v>186</v>
      </c>
      <c r="D634" s="26" t="s">
        <v>148</v>
      </c>
      <c r="E634" s="26" t="s">
        <v>150</v>
      </c>
      <c r="F634" s="26" t="s">
        <v>29</v>
      </c>
      <c r="G634" s="26" t="s">
        <v>184</v>
      </c>
      <c r="H634" s="26" t="s">
        <v>185</v>
      </c>
      <c r="I634">
        <v>7092</v>
      </c>
      <c r="J634" s="27">
        <v>4135190.72</v>
      </c>
      <c r="K634" s="28">
        <v>0.79104592463844403</v>
      </c>
      <c r="L634" s="27">
        <v>5227497.66</v>
      </c>
      <c r="M634" s="29">
        <v>2.8328632327779601E-2</v>
      </c>
      <c r="N634" s="27">
        <v>90.77</v>
      </c>
      <c r="O634">
        <v>200</v>
      </c>
      <c r="P634" s="27">
        <v>13499.01</v>
      </c>
      <c r="Q634" s="27">
        <v>0</v>
      </c>
      <c r="R634" s="30">
        <v>44732.853595219902</v>
      </c>
      <c r="S634" s="27">
        <f t="shared" si="9"/>
        <v>13499.01</v>
      </c>
    </row>
    <row r="635" spans="1:19" x14ac:dyDescent="0.25">
      <c r="A635" s="26" t="s">
        <v>129</v>
      </c>
      <c r="B635" s="26" t="s">
        <v>15</v>
      </c>
      <c r="C635" s="26" t="s">
        <v>207</v>
      </c>
      <c r="D635" s="26" t="s">
        <v>160</v>
      </c>
      <c r="E635" s="26" t="s">
        <v>149</v>
      </c>
      <c r="F635" s="26" t="s">
        <v>16</v>
      </c>
      <c r="G635" s="26" t="s">
        <v>184</v>
      </c>
      <c r="H635" s="26" t="s">
        <v>185</v>
      </c>
      <c r="I635">
        <v>51548</v>
      </c>
      <c r="J635" s="27">
        <v>440011.94</v>
      </c>
      <c r="K635" s="28">
        <v>0.72531222855102195</v>
      </c>
      <c r="L635" s="27">
        <v>606651.76</v>
      </c>
      <c r="M635" s="29">
        <v>1.6797169133799299E-2</v>
      </c>
      <c r="N635" s="27">
        <v>26.16</v>
      </c>
      <c r="O635">
        <v>865</v>
      </c>
      <c r="P635" s="27">
        <v>15468.93</v>
      </c>
      <c r="Q635" s="27">
        <v>214.59</v>
      </c>
      <c r="R635" s="30">
        <v>44732.853595219902</v>
      </c>
      <c r="S635" s="27">
        <f t="shared" si="9"/>
        <v>15683.52</v>
      </c>
    </row>
    <row r="636" spans="1:19" x14ac:dyDescent="0.25">
      <c r="A636" s="26" t="s">
        <v>129</v>
      </c>
      <c r="B636" s="26" t="s">
        <v>15</v>
      </c>
      <c r="C636" s="26" t="s">
        <v>208</v>
      </c>
      <c r="D636" s="26" t="s">
        <v>164</v>
      </c>
      <c r="E636" s="26" t="s">
        <v>149</v>
      </c>
      <c r="F636" s="26" t="s">
        <v>16</v>
      </c>
      <c r="G636" s="26" t="s">
        <v>184</v>
      </c>
      <c r="H636" s="26" t="s">
        <v>185</v>
      </c>
      <c r="I636">
        <v>49257</v>
      </c>
      <c r="J636" s="27">
        <v>440011.94</v>
      </c>
      <c r="K636" s="28">
        <v>0.72531222855102195</v>
      </c>
      <c r="L636" s="27">
        <v>606651.76</v>
      </c>
      <c r="M636" s="29">
        <v>1.8030323735198198E-2</v>
      </c>
      <c r="N636" s="27">
        <v>24.2</v>
      </c>
      <c r="O636">
        <v>888</v>
      </c>
      <c r="P636" s="27">
        <v>14690.44</v>
      </c>
      <c r="Q636" s="27">
        <v>165.43</v>
      </c>
      <c r="R636" s="30">
        <v>44732.853595219902</v>
      </c>
      <c r="S636" s="27">
        <f t="shared" si="9"/>
        <v>14855.87</v>
      </c>
    </row>
    <row r="637" spans="1:19" x14ac:dyDescent="0.25">
      <c r="A637" s="26" t="s">
        <v>129</v>
      </c>
      <c r="B637" s="26" t="s">
        <v>15</v>
      </c>
      <c r="C637" s="26" t="s">
        <v>209</v>
      </c>
      <c r="D637" s="26" t="s">
        <v>151</v>
      </c>
      <c r="E637" s="26" t="s">
        <v>149</v>
      </c>
      <c r="F637" s="26" t="s">
        <v>210</v>
      </c>
      <c r="G637" s="26" t="s">
        <v>184</v>
      </c>
      <c r="H637" s="26" t="s">
        <v>185</v>
      </c>
      <c r="I637">
        <v>13801</v>
      </c>
      <c r="J637" s="27">
        <v>440011.94</v>
      </c>
      <c r="K637" s="28">
        <v>0.72531222855102195</v>
      </c>
      <c r="L637" s="27">
        <v>606651.76</v>
      </c>
      <c r="M637" s="29">
        <v>1.6797169133799299E-2</v>
      </c>
      <c r="N637" s="27">
        <v>26.16</v>
      </c>
      <c r="O637">
        <v>231</v>
      </c>
      <c r="P637" s="27">
        <v>4131.01</v>
      </c>
      <c r="Q637" s="27">
        <v>53.65</v>
      </c>
      <c r="R637" s="30">
        <v>44732.853595219902</v>
      </c>
      <c r="S637" s="27">
        <f t="shared" si="9"/>
        <v>4184.66</v>
      </c>
    </row>
    <row r="638" spans="1:19" x14ac:dyDescent="0.25">
      <c r="A638" s="26" t="s">
        <v>129</v>
      </c>
      <c r="B638" s="26" t="s">
        <v>15</v>
      </c>
      <c r="C638" s="26" t="s">
        <v>211</v>
      </c>
      <c r="D638" s="26" t="s">
        <v>151</v>
      </c>
      <c r="E638" s="26" t="s">
        <v>152</v>
      </c>
      <c r="F638" s="26" t="s">
        <v>210</v>
      </c>
      <c r="G638" s="26" t="s">
        <v>184</v>
      </c>
      <c r="H638" s="26" t="s">
        <v>185</v>
      </c>
      <c r="I638">
        <v>2506</v>
      </c>
      <c r="J638" s="27">
        <v>440011.94</v>
      </c>
      <c r="K638" s="28">
        <v>0.72531222855102195</v>
      </c>
      <c r="L638" s="27">
        <v>606651.76</v>
      </c>
      <c r="M638" s="29">
        <v>1.6797169133799299E-2</v>
      </c>
      <c r="N638" s="27">
        <v>107.29</v>
      </c>
      <c r="O638">
        <v>42</v>
      </c>
      <c r="P638" s="27">
        <v>3072.28</v>
      </c>
      <c r="Q638" s="27">
        <v>-73.150000000000006</v>
      </c>
      <c r="R638" s="30">
        <v>44732.853595219902</v>
      </c>
      <c r="S638" s="27">
        <f t="shared" si="9"/>
        <v>2999.13</v>
      </c>
    </row>
    <row r="639" spans="1:19" x14ac:dyDescent="0.25">
      <c r="A639" s="26" t="s">
        <v>129</v>
      </c>
      <c r="B639" s="26" t="s">
        <v>15</v>
      </c>
      <c r="C639" s="26" t="s">
        <v>212</v>
      </c>
      <c r="D639" s="26" t="s">
        <v>164</v>
      </c>
      <c r="E639" s="26" t="s">
        <v>152</v>
      </c>
      <c r="F639" s="26" t="s">
        <v>210</v>
      </c>
      <c r="G639" s="26" t="s">
        <v>184</v>
      </c>
      <c r="H639" s="26" t="s">
        <v>185</v>
      </c>
      <c r="I639">
        <v>3584</v>
      </c>
      <c r="J639" s="27">
        <v>440011.94</v>
      </c>
      <c r="K639" s="28">
        <v>0.72531222855102195</v>
      </c>
      <c r="L639" s="27">
        <v>606651.76</v>
      </c>
      <c r="M639" s="29">
        <v>1.8030323735198198E-2</v>
      </c>
      <c r="N639" s="27">
        <v>67.69</v>
      </c>
      <c r="O639">
        <v>64</v>
      </c>
      <c r="P639" s="27">
        <v>2953.64</v>
      </c>
      <c r="Q639" s="27">
        <v>0</v>
      </c>
      <c r="R639" s="30">
        <v>44732.853595219902</v>
      </c>
      <c r="S639" s="27">
        <f t="shared" si="9"/>
        <v>2953.64</v>
      </c>
    </row>
    <row r="640" spans="1:19" x14ac:dyDescent="0.25">
      <c r="A640" s="26" t="s">
        <v>129</v>
      </c>
      <c r="B640" s="26" t="s">
        <v>15</v>
      </c>
      <c r="C640" s="26" t="s">
        <v>213</v>
      </c>
      <c r="D640" s="26" t="s">
        <v>151</v>
      </c>
      <c r="E640" s="26" t="s">
        <v>150</v>
      </c>
      <c r="F640" s="26" t="s">
        <v>16</v>
      </c>
      <c r="G640" s="26" t="s">
        <v>184</v>
      </c>
      <c r="H640" s="26" t="s">
        <v>185</v>
      </c>
      <c r="I640">
        <v>1474</v>
      </c>
      <c r="J640" s="27">
        <v>440011.94</v>
      </c>
      <c r="K640" s="28">
        <v>0.72531222855102195</v>
      </c>
      <c r="L640" s="27">
        <v>606651.76</v>
      </c>
      <c r="M640" s="29">
        <v>1.6797169133799299E-2</v>
      </c>
      <c r="N640" s="27">
        <v>58.75</v>
      </c>
      <c r="O640">
        <v>24</v>
      </c>
      <c r="P640" s="27">
        <v>961.33</v>
      </c>
      <c r="Q640" s="27">
        <v>0</v>
      </c>
      <c r="R640" s="30">
        <v>44732.853595219902</v>
      </c>
      <c r="S640" s="27">
        <f t="shared" si="9"/>
        <v>961.33</v>
      </c>
    </row>
    <row r="641" spans="1:19" x14ac:dyDescent="0.25">
      <c r="A641" s="26" t="s">
        <v>129</v>
      </c>
      <c r="B641" s="26" t="s">
        <v>15</v>
      </c>
      <c r="C641" s="26" t="s">
        <v>214</v>
      </c>
      <c r="D641" s="26" t="s">
        <v>164</v>
      </c>
      <c r="E641" s="26" t="s">
        <v>150</v>
      </c>
      <c r="F641" s="26" t="s">
        <v>16</v>
      </c>
      <c r="G641" s="26" t="s">
        <v>184</v>
      </c>
      <c r="H641" s="26" t="s">
        <v>185</v>
      </c>
      <c r="I641">
        <v>2077</v>
      </c>
      <c r="J641" s="27">
        <v>440011.94</v>
      </c>
      <c r="K641" s="28">
        <v>0.72531222855102195</v>
      </c>
      <c r="L641" s="27">
        <v>606651.76</v>
      </c>
      <c r="M641" s="29">
        <v>1.6864742743415501E-2</v>
      </c>
      <c r="N641" s="27">
        <v>58.69</v>
      </c>
      <c r="O641">
        <v>35</v>
      </c>
      <c r="P641" s="27">
        <v>1400.51</v>
      </c>
      <c r="Q641" s="27">
        <v>0</v>
      </c>
      <c r="R641" s="30">
        <v>44732.853595219902</v>
      </c>
      <c r="S641" s="27">
        <f t="shared" si="9"/>
        <v>1400.51</v>
      </c>
    </row>
    <row r="642" spans="1:19" x14ac:dyDescent="0.25">
      <c r="A642" s="26" t="s">
        <v>130</v>
      </c>
      <c r="B642" s="26" t="s">
        <v>28</v>
      </c>
      <c r="C642" s="26" t="s">
        <v>187</v>
      </c>
      <c r="D642" s="26" t="s">
        <v>151</v>
      </c>
      <c r="E642" s="26" t="s">
        <v>149</v>
      </c>
      <c r="F642" s="26" t="s">
        <v>29</v>
      </c>
      <c r="G642" s="26" t="s">
        <v>184</v>
      </c>
      <c r="H642" s="26" t="s">
        <v>185</v>
      </c>
      <c r="I642">
        <v>319094</v>
      </c>
      <c r="J642" s="27">
        <v>1439829.64</v>
      </c>
      <c r="K642" s="28">
        <v>0.785150818816158</v>
      </c>
      <c r="L642" s="27">
        <v>1833825.56</v>
      </c>
      <c r="M642" s="29">
        <v>9.4401052319626998E-3</v>
      </c>
      <c r="N642" s="27">
        <v>33.78</v>
      </c>
      <c r="O642">
        <v>3012</v>
      </c>
      <c r="P642" s="27">
        <v>75292.039999999994</v>
      </c>
      <c r="Q642" s="27">
        <v>724.91</v>
      </c>
      <c r="R642" s="30">
        <v>44732.853595219902</v>
      </c>
      <c r="S642" s="27">
        <f t="shared" ref="S642:S705" si="10">SUM(P642+Q642)</f>
        <v>76016.95</v>
      </c>
    </row>
    <row r="643" spans="1:19" x14ac:dyDescent="0.25">
      <c r="A643" s="26" t="s">
        <v>130</v>
      </c>
      <c r="B643" s="26" t="s">
        <v>28</v>
      </c>
      <c r="C643" s="26" t="s">
        <v>188</v>
      </c>
      <c r="D643" s="26" t="s">
        <v>162</v>
      </c>
      <c r="E643" s="26" t="s">
        <v>149</v>
      </c>
      <c r="F643" s="26" t="s">
        <v>29</v>
      </c>
      <c r="G643" s="26" t="s">
        <v>184</v>
      </c>
      <c r="H643" s="26" t="s">
        <v>185</v>
      </c>
      <c r="I643">
        <v>229014</v>
      </c>
      <c r="J643" s="27">
        <v>1439829.64</v>
      </c>
      <c r="K643" s="28">
        <v>0.785150818816158</v>
      </c>
      <c r="L643" s="27">
        <v>1833825.56</v>
      </c>
      <c r="M643" s="29">
        <v>2.1968849740709E-2</v>
      </c>
      <c r="N643" s="27">
        <v>10.98</v>
      </c>
      <c r="O643">
        <v>5031</v>
      </c>
      <c r="P643" s="27">
        <v>40878.14</v>
      </c>
      <c r="Q643" s="27">
        <v>422.52</v>
      </c>
      <c r="R643" s="30">
        <v>44732.853595219902</v>
      </c>
      <c r="S643" s="27">
        <f t="shared" si="10"/>
        <v>41300.659999999996</v>
      </c>
    </row>
    <row r="644" spans="1:19" x14ac:dyDescent="0.25">
      <c r="A644" s="26" t="s">
        <v>130</v>
      </c>
      <c r="B644" s="26" t="s">
        <v>28</v>
      </c>
      <c r="C644" s="26" t="s">
        <v>190</v>
      </c>
      <c r="D644" s="26" t="s">
        <v>161</v>
      </c>
      <c r="E644" s="26" t="s">
        <v>149</v>
      </c>
      <c r="F644" s="26" t="s">
        <v>191</v>
      </c>
      <c r="G644" s="26" t="s">
        <v>184</v>
      </c>
      <c r="H644" s="26" t="s">
        <v>185</v>
      </c>
      <c r="I644">
        <v>46260</v>
      </c>
      <c r="J644" s="27">
        <v>1439829.64</v>
      </c>
      <c r="K644" s="28">
        <v>0.785150818816158</v>
      </c>
      <c r="L644" s="27">
        <v>1833825.56</v>
      </c>
      <c r="M644" s="29">
        <v>9.4388197569370991E-3</v>
      </c>
      <c r="N644" s="27">
        <v>33.78</v>
      </c>
      <c r="O644">
        <v>436</v>
      </c>
      <c r="P644" s="27">
        <v>10898.85</v>
      </c>
      <c r="Q644" s="27">
        <v>124.98</v>
      </c>
      <c r="R644" s="30">
        <v>44732.853595219902</v>
      </c>
      <c r="S644" s="27">
        <f t="shared" si="10"/>
        <v>11023.83</v>
      </c>
    </row>
    <row r="645" spans="1:19" x14ac:dyDescent="0.25">
      <c r="A645" s="26" t="s">
        <v>130</v>
      </c>
      <c r="B645" s="26" t="s">
        <v>28</v>
      </c>
      <c r="C645" s="26" t="s">
        <v>192</v>
      </c>
      <c r="D645" s="26" t="s">
        <v>161</v>
      </c>
      <c r="E645" s="26" t="s">
        <v>152</v>
      </c>
      <c r="F645" s="26" t="s">
        <v>191</v>
      </c>
      <c r="G645" s="26" t="s">
        <v>184</v>
      </c>
      <c r="H645" s="26" t="s">
        <v>185</v>
      </c>
      <c r="I645">
        <v>18009</v>
      </c>
      <c r="J645" s="27">
        <v>1439829.64</v>
      </c>
      <c r="K645" s="28">
        <v>0.785150818816158</v>
      </c>
      <c r="L645" s="27">
        <v>1833825.56</v>
      </c>
      <c r="M645" s="29">
        <v>9.4388197569370991E-3</v>
      </c>
      <c r="N645" s="27">
        <v>135.6</v>
      </c>
      <c r="O645">
        <v>169</v>
      </c>
      <c r="P645" s="27">
        <v>16913.259999999998</v>
      </c>
      <c r="Q645" s="27">
        <v>-100.08</v>
      </c>
      <c r="R645" s="30">
        <v>44732.853595219902</v>
      </c>
      <c r="S645" s="27">
        <f t="shared" si="10"/>
        <v>16813.179999999997</v>
      </c>
    </row>
    <row r="646" spans="1:19" x14ac:dyDescent="0.25">
      <c r="A646" s="26" t="s">
        <v>130</v>
      </c>
      <c r="B646" s="26" t="s">
        <v>28</v>
      </c>
      <c r="C646" s="26" t="s">
        <v>193</v>
      </c>
      <c r="D646" s="26" t="s">
        <v>164</v>
      </c>
      <c r="E646" s="26" t="s">
        <v>152</v>
      </c>
      <c r="F646" s="26" t="s">
        <v>191</v>
      </c>
      <c r="G646" s="26" t="s">
        <v>189</v>
      </c>
      <c r="H646" s="26" t="s">
        <v>185</v>
      </c>
      <c r="I646">
        <v>16082</v>
      </c>
      <c r="J646" s="27">
        <v>1439829.64</v>
      </c>
      <c r="K646" s="28">
        <v>0.785150818816158</v>
      </c>
      <c r="L646" s="27">
        <v>1833825.56</v>
      </c>
      <c r="M646" s="29"/>
      <c r="N646" s="27">
        <v>30.27</v>
      </c>
      <c r="P646" s="27">
        <v>0</v>
      </c>
      <c r="Q646" s="27">
        <v>0</v>
      </c>
      <c r="R646" s="30">
        <v>44732.853595219902</v>
      </c>
      <c r="S646" s="27">
        <f t="shared" si="10"/>
        <v>0</v>
      </c>
    </row>
    <row r="647" spans="1:19" x14ac:dyDescent="0.25">
      <c r="A647" s="26" t="s">
        <v>130</v>
      </c>
      <c r="B647" s="26" t="s">
        <v>28</v>
      </c>
      <c r="C647" s="26" t="s">
        <v>183</v>
      </c>
      <c r="D647" s="26" t="s">
        <v>151</v>
      </c>
      <c r="E647" s="26" t="s">
        <v>150</v>
      </c>
      <c r="F647" s="26" t="s">
        <v>29</v>
      </c>
      <c r="G647" s="26" t="s">
        <v>184</v>
      </c>
      <c r="H647" s="26" t="s">
        <v>185</v>
      </c>
      <c r="I647">
        <v>15520</v>
      </c>
      <c r="J647" s="27">
        <v>1439829.64</v>
      </c>
      <c r="K647" s="28">
        <v>0.785150818816158</v>
      </c>
      <c r="L647" s="27">
        <v>1833825.56</v>
      </c>
      <c r="M647" s="29">
        <v>9.4401052319626998E-3</v>
      </c>
      <c r="N647" s="27">
        <v>90.79</v>
      </c>
      <c r="O647">
        <v>146</v>
      </c>
      <c r="P647" s="27">
        <v>9782.99</v>
      </c>
      <c r="Q647" s="27">
        <v>0</v>
      </c>
      <c r="R647" s="30">
        <v>44732.853595219902</v>
      </c>
      <c r="S647" s="27">
        <f t="shared" si="10"/>
        <v>9782.99</v>
      </c>
    </row>
    <row r="648" spans="1:19" x14ac:dyDescent="0.25">
      <c r="A648" s="26" t="s">
        <v>130</v>
      </c>
      <c r="B648" s="26" t="s">
        <v>28</v>
      </c>
      <c r="C648" s="26" t="s">
        <v>186</v>
      </c>
      <c r="D648" s="26" t="s">
        <v>148</v>
      </c>
      <c r="E648" s="26" t="s">
        <v>150</v>
      </c>
      <c r="F648" s="26" t="s">
        <v>29</v>
      </c>
      <c r="G648" s="26" t="s">
        <v>184</v>
      </c>
      <c r="H648" s="26" t="s">
        <v>185</v>
      </c>
      <c r="I648">
        <v>7092</v>
      </c>
      <c r="J648" s="27">
        <v>1439829.64</v>
      </c>
      <c r="K648" s="28">
        <v>0.785150818816158</v>
      </c>
      <c r="L648" s="27">
        <v>1833825.56</v>
      </c>
      <c r="M648" s="29">
        <v>9.9377892485799004E-3</v>
      </c>
      <c r="N648" s="27">
        <v>90.77</v>
      </c>
      <c r="O648">
        <v>70</v>
      </c>
      <c r="P648" s="27">
        <v>4689.4399999999996</v>
      </c>
      <c r="Q648" s="27">
        <v>0</v>
      </c>
      <c r="R648" s="30">
        <v>44732.853595219902</v>
      </c>
      <c r="S648" s="27">
        <f t="shared" si="10"/>
        <v>4689.4399999999996</v>
      </c>
    </row>
    <row r="649" spans="1:19" x14ac:dyDescent="0.25">
      <c r="A649" s="26" t="s">
        <v>131</v>
      </c>
      <c r="B649" s="26" t="s">
        <v>23</v>
      </c>
      <c r="C649" s="26" t="s">
        <v>215</v>
      </c>
      <c r="D649" s="26" t="s">
        <v>151</v>
      </c>
      <c r="E649" s="26" t="s">
        <v>149</v>
      </c>
      <c r="F649" s="26" t="s">
        <v>20</v>
      </c>
      <c r="G649" s="26" t="s">
        <v>189</v>
      </c>
      <c r="H649" s="26" t="s">
        <v>185</v>
      </c>
      <c r="I649">
        <v>113116</v>
      </c>
      <c r="J649" s="27">
        <v>4278021.82</v>
      </c>
      <c r="K649" s="28">
        <v>0.51619904584845699</v>
      </c>
      <c r="L649" s="27">
        <v>8287543.0599999996</v>
      </c>
      <c r="M649" s="29"/>
      <c r="N649" s="27">
        <v>10.74</v>
      </c>
      <c r="P649" s="27">
        <v>0</v>
      </c>
      <c r="Q649" s="27">
        <v>0</v>
      </c>
      <c r="R649" s="30">
        <v>44732.853595219902</v>
      </c>
      <c r="S649" s="27">
        <f t="shared" si="10"/>
        <v>0</v>
      </c>
    </row>
    <row r="650" spans="1:19" x14ac:dyDescent="0.25">
      <c r="A650" s="26" t="s">
        <v>131</v>
      </c>
      <c r="B650" s="26" t="s">
        <v>23</v>
      </c>
      <c r="C650" s="26" t="s">
        <v>216</v>
      </c>
      <c r="D650" s="26" t="s">
        <v>165</v>
      </c>
      <c r="E650" s="26" t="s">
        <v>149</v>
      </c>
      <c r="F650" s="26" t="s">
        <v>20</v>
      </c>
      <c r="G650" s="26" t="s">
        <v>184</v>
      </c>
      <c r="H650" s="26" t="s">
        <v>185</v>
      </c>
      <c r="I650">
        <v>483948</v>
      </c>
      <c r="J650" s="27">
        <v>4278021.82</v>
      </c>
      <c r="K650" s="28">
        <v>0.51619904584845699</v>
      </c>
      <c r="L650" s="27">
        <v>8287543.0599999996</v>
      </c>
      <c r="M650" s="29">
        <v>5.3975916076721898E-2</v>
      </c>
      <c r="N650" s="27">
        <v>10.86</v>
      </c>
      <c r="O650">
        <v>26121</v>
      </c>
      <c r="P650" s="27">
        <v>138012.42000000001</v>
      </c>
      <c r="Q650" s="27">
        <v>1035.58</v>
      </c>
      <c r="R650" s="30">
        <v>44732.853595219902</v>
      </c>
      <c r="S650" s="27">
        <f t="shared" si="10"/>
        <v>139048</v>
      </c>
    </row>
    <row r="651" spans="1:19" x14ac:dyDescent="0.25">
      <c r="A651" s="26" t="s">
        <v>131</v>
      </c>
      <c r="B651" s="26" t="s">
        <v>23</v>
      </c>
      <c r="C651" s="26" t="s">
        <v>217</v>
      </c>
      <c r="D651" s="26" t="s">
        <v>156</v>
      </c>
      <c r="E651" s="26" t="s">
        <v>149</v>
      </c>
      <c r="F651" s="26" t="s">
        <v>20</v>
      </c>
      <c r="G651" s="26" t="s">
        <v>184</v>
      </c>
      <c r="H651" s="26" t="s">
        <v>185</v>
      </c>
      <c r="I651">
        <v>351182</v>
      </c>
      <c r="J651" s="27">
        <v>4278021.82</v>
      </c>
      <c r="K651" s="28">
        <v>0.51619904584845699</v>
      </c>
      <c r="L651" s="27">
        <v>8287543.0599999996</v>
      </c>
      <c r="M651" s="29">
        <v>5.8740563259973802E-2</v>
      </c>
      <c r="N651" s="27">
        <v>10.15</v>
      </c>
      <c r="O651">
        <v>20628</v>
      </c>
      <c r="P651" s="27">
        <v>101864.23</v>
      </c>
      <c r="Q651" s="27">
        <v>918.49</v>
      </c>
      <c r="R651" s="30">
        <v>44732.853595219902</v>
      </c>
      <c r="S651" s="27">
        <f t="shared" si="10"/>
        <v>102782.72</v>
      </c>
    </row>
    <row r="652" spans="1:19" x14ac:dyDescent="0.25">
      <c r="A652" s="26" t="s">
        <v>131</v>
      </c>
      <c r="B652" s="26" t="s">
        <v>23</v>
      </c>
      <c r="C652" s="26" t="s">
        <v>218</v>
      </c>
      <c r="D652" s="26" t="s">
        <v>161</v>
      </c>
      <c r="E652" s="26" t="s">
        <v>149</v>
      </c>
      <c r="F652" s="26" t="s">
        <v>20</v>
      </c>
      <c r="G652" s="26" t="s">
        <v>184</v>
      </c>
      <c r="H652" s="26" t="s">
        <v>185</v>
      </c>
      <c r="I652">
        <v>17279</v>
      </c>
      <c r="J652" s="27">
        <v>4278021.82</v>
      </c>
      <c r="K652" s="28">
        <v>0.51619904584845699</v>
      </c>
      <c r="L652" s="27">
        <v>8287543.0599999996</v>
      </c>
      <c r="M652" s="29">
        <v>5.3825557235176402E-2</v>
      </c>
      <c r="N652" s="27">
        <v>10.9</v>
      </c>
      <c r="O652">
        <v>930</v>
      </c>
      <c r="P652" s="27">
        <v>4931.83</v>
      </c>
      <c r="Q652" s="27">
        <v>74.23</v>
      </c>
      <c r="R652" s="30">
        <v>44732.853595219902</v>
      </c>
      <c r="S652" s="27">
        <f t="shared" si="10"/>
        <v>5006.0599999999995</v>
      </c>
    </row>
    <row r="653" spans="1:19" x14ac:dyDescent="0.25">
      <c r="A653" s="26" t="s">
        <v>131</v>
      </c>
      <c r="B653" s="26" t="s">
        <v>23</v>
      </c>
      <c r="C653" s="26" t="s">
        <v>219</v>
      </c>
      <c r="D653" s="26" t="s">
        <v>166</v>
      </c>
      <c r="E653" s="26" t="s">
        <v>149</v>
      </c>
      <c r="F653" s="26" t="s">
        <v>220</v>
      </c>
      <c r="G653" s="26" t="s">
        <v>184</v>
      </c>
      <c r="H653" s="26" t="s">
        <v>185</v>
      </c>
      <c r="I653">
        <v>135645</v>
      </c>
      <c r="J653" s="27">
        <v>4278021.82</v>
      </c>
      <c r="K653" s="28">
        <v>0.51619904584845699</v>
      </c>
      <c r="L653" s="27">
        <v>8287543.0599999996</v>
      </c>
      <c r="M653" s="29">
        <v>5.3825557235176402E-2</v>
      </c>
      <c r="N653" s="27">
        <v>10.9</v>
      </c>
      <c r="O653">
        <v>7301</v>
      </c>
      <c r="P653" s="27">
        <v>38717.51</v>
      </c>
      <c r="Q653" s="27">
        <v>514.39</v>
      </c>
      <c r="R653" s="30">
        <v>44732.853595219902</v>
      </c>
      <c r="S653" s="27">
        <f t="shared" si="10"/>
        <v>39231.9</v>
      </c>
    </row>
    <row r="654" spans="1:19" x14ac:dyDescent="0.25">
      <c r="A654" s="26" t="s">
        <v>131</v>
      </c>
      <c r="B654" s="26" t="s">
        <v>23</v>
      </c>
      <c r="C654" s="26" t="s">
        <v>221</v>
      </c>
      <c r="D654" s="26" t="s">
        <v>151</v>
      </c>
      <c r="E654" s="26" t="s">
        <v>152</v>
      </c>
      <c r="F654" s="26" t="s">
        <v>20</v>
      </c>
      <c r="G654" s="26" t="s">
        <v>189</v>
      </c>
      <c r="H654" s="26" t="s">
        <v>185</v>
      </c>
      <c r="I654">
        <v>17623</v>
      </c>
      <c r="J654" s="27">
        <v>4278021.82</v>
      </c>
      <c r="K654" s="28">
        <v>0.51619904584845699</v>
      </c>
      <c r="L654" s="27">
        <v>8287543.0599999996</v>
      </c>
      <c r="M654" s="29"/>
      <c r="N654" s="27">
        <v>48.11</v>
      </c>
      <c r="P654" s="27">
        <v>0</v>
      </c>
      <c r="Q654" s="27">
        <v>0</v>
      </c>
      <c r="R654" s="30">
        <v>44732.853595219902</v>
      </c>
      <c r="S654" s="27">
        <f t="shared" si="10"/>
        <v>0</v>
      </c>
    </row>
    <row r="655" spans="1:19" x14ac:dyDescent="0.25">
      <c r="A655" s="26" t="s">
        <v>131</v>
      </c>
      <c r="B655" s="26" t="s">
        <v>23</v>
      </c>
      <c r="C655" s="26" t="s">
        <v>222</v>
      </c>
      <c r="D655" s="26" t="s">
        <v>166</v>
      </c>
      <c r="E655" s="26" t="s">
        <v>152</v>
      </c>
      <c r="F655" s="26" t="s">
        <v>20</v>
      </c>
      <c r="G655" s="26" t="s">
        <v>184</v>
      </c>
      <c r="H655" s="26" t="s">
        <v>185</v>
      </c>
      <c r="I655">
        <v>30992</v>
      </c>
      <c r="J655" s="27">
        <v>4278021.82</v>
      </c>
      <c r="K655" s="28">
        <v>0.51619904584845699</v>
      </c>
      <c r="L655" s="27">
        <v>8287543.0599999996</v>
      </c>
      <c r="M655" s="29">
        <v>5.3825557235176402E-2</v>
      </c>
      <c r="N655" s="27">
        <v>65.03</v>
      </c>
      <c r="O655">
        <v>1668</v>
      </c>
      <c r="P655" s="27">
        <v>52632.6</v>
      </c>
      <c r="Q655" s="27">
        <v>-220.89</v>
      </c>
      <c r="R655" s="30">
        <v>44732.853595219902</v>
      </c>
      <c r="S655" s="27">
        <f t="shared" si="10"/>
        <v>52411.71</v>
      </c>
    </row>
    <row r="656" spans="1:19" x14ac:dyDescent="0.25">
      <c r="A656" s="26" t="s">
        <v>131</v>
      </c>
      <c r="B656" s="26" t="s">
        <v>23</v>
      </c>
      <c r="C656" s="26" t="s">
        <v>223</v>
      </c>
      <c r="D656" s="26" t="s">
        <v>161</v>
      </c>
      <c r="E656" s="26" t="s">
        <v>152</v>
      </c>
      <c r="F656" s="26" t="s">
        <v>220</v>
      </c>
      <c r="G656" s="26" t="s">
        <v>184</v>
      </c>
      <c r="H656" s="26" t="s">
        <v>185</v>
      </c>
      <c r="I656">
        <v>5515</v>
      </c>
      <c r="J656" s="27">
        <v>4278021.82</v>
      </c>
      <c r="K656" s="28">
        <v>0.51619904584845699</v>
      </c>
      <c r="L656" s="27">
        <v>8287543.0599999996</v>
      </c>
      <c r="M656" s="29">
        <v>5.5293518219102902E-2</v>
      </c>
      <c r="N656" s="27">
        <v>61.83</v>
      </c>
      <c r="O656">
        <v>304</v>
      </c>
      <c r="P656" s="27">
        <v>9120.48</v>
      </c>
      <c r="Q656" s="27">
        <v>60</v>
      </c>
      <c r="R656" s="30">
        <v>44732.853595219902</v>
      </c>
      <c r="S656" s="27">
        <f t="shared" si="10"/>
        <v>9180.48</v>
      </c>
    </row>
    <row r="657" spans="1:19" x14ac:dyDescent="0.25">
      <c r="A657" s="26" t="s">
        <v>131</v>
      </c>
      <c r="B657" s="26" t="s">
        <v>23</v>
      </c>
      <c r="C657" s="26" t="s">
        <v>224</v>
      </c>
      <c r="D657" s="26" t="s">
        <v>151</v>
      </c>
      <c r="E657" s="26" t="s">
        <v>150</v>
      </c>
      <c r="F657" s="26" t="s">
        <v>20</v>
      </c>
      <c r="G657" s="26" t="s">
        <v>189</v>
      </c>
      <c r="H657" s="26" t="s">
        <v>185</v>
      </c>
      <c r="I657">
        <v>7043</v>
      </c>
      <c r="J657" s="27">
        <v>4278021.82</v>
      </c>
      <c r="K657" s="28">
        <v>0.51619904584845699</v>
      </c>
      <c r="L657" s="27">
        <v>8287543.0599999996</v>
      </c>
      <c r="M657" s="29"/>
      <c r="N657" s="27">
        <v>22.74</v>
      </c>
      <c r="P657" s="27">
        <v>0</v>
      </c>
      <c r="Q657" s="27">
        <v>0</v>
      </c>
      <c r="R657" s="30">
        <v>44732.853595219902</v>
      </c>
      <c r="S657" s="27">
        <f t="shared" si="10"/>
        <v>0</v>
      </c>
    </row>
    <row r="658" spans="1:19" x14ac:dyDescent="0.25">
      <c r="A658" s="26" t="s">
        <v>131</v>
      </c>
      <c r="B658" s="26" t="s">
        <v>23</v>
      </c>
      <c r="C658" s="26" t="s">
        <v>225</v>
      </c>
      <c r="D658" s="26" t="s">
        <v>165</v>
      </c>
      <c r="E658" s="26" t="s">
        <v>150</v>
      </c>
      <c r="F658" s="26" t="s">
        <v>20</v>
      </c>
      <c r="G658" s="26" t="s">
        <v>184</v>
      </c>
      <c r="H658" s="26" t="s">
        <v>185</v>
      </c>
      <c r="I658">
        <v>21968</v>
      </c>
      <c r="J658" s="27">
        <v>4278021.82</v>
      </c>
      <c r="K658" s="28">
        <v>0.51619904584845699</v>
      </c>
      <c r="L658" s="27">
        <v>8287543.0599999996</v>
      </c>
      <c r="M658" s="29">
        <v>5.3975916076721898E-2</v>
      </c>
      <c r="N658" s="27">
        <v>23.79</v>
      </c>
      <c r="O658">
        <v>1185</v>
      </c>
      <c r="P658" s="27">
        <v>13679.11</v>
      </c>
      <c r="Q658" s="27">
        <v>23.08</v>
      </c>
      <c r="R658" s="30">
        <v>44732.853595219902</v>
      </c>
      <c r="S658" s="27">
        <f t="shared" si="10"/>
        <v>13702.19</v>
      </c>
    </row>
    <row r="659" spans="1:19" x14ac:dyDescent="0.25">
      <c r="A659" s="26" t="s">
        <v>131</v>
      </c>
      <c r="B659" s="26" t="s">
        <v>23</v>
      </c>
      <c r="C659" s="26" t="s">
        <v>226</v>
      </c>
      <c r="D659" s="26" t="s">
        <v>166</v>
      </c>
      <c r="E659" s="26" t="s">
        <v>150</v>
      </c>
      <c r="F659" s="26" t="s">
        <v>20</v>
      </c>
      <c r="G659" s="26" t="s">
        <v>184</v>
      </c>
      <c r="H659" s="26" t="s">
        <v>185</v>
      </c>
      <c r="I659">
        <v>10158</v>
      </c>
      <c r="J659" s="27">
        <v>4278021.82</v>
      </c>
      <c r="K659" s="28">
        <v>0.51619904584845699</v>
      </c>
      <c r="L659" s="27">
        <v>8287543.0599999996</v>
      </c>
      <c r="M659" s="29">
        <v>5.3825557235176402E-2</v>
      </c>
      <c r="N659" s="27">
        <v>23.86</v>
      </c>
      <c r="O659">
        <v>546</v>
      </c>
      <c r="P659" s="27">
        <v>6321.33</v>
      </c>
      <c r="Q659" s="27">
        <v>46.31</v>
      </c>
      <c r="R659" s="30">
        <v>44732.853595219902</v>
      </c>
      <c r="S659" s="27">
        <f t="shared" si="10"/>
        <v>6367.64</v>
      </c>
    </row>
    <row r="660" spans="1:19" x14ac:dyDescent="0.25">
      <c r="A660" s="26" t="s">
        <v>132</v>
      </c>
      <c r="B660" s="26" t="s">
        <v>39</v>
      </c>
      <c r="C660" s="26" t="s">
        <v>207</v>
      </c>
      <c r="D660" s="26" t="s">
        <v>160</v>
      </c>
      <c r="E660" s="26" t="s">
        <v>149</v>
      </c>
      <c r="F660" s="26" t="s">
        <v>16</v>
      </c>
      <c r="G660" s="26" t="s">
        <v>184</v>
      </c>
      <c r="H660" s="26" t="s">
        <v>185</v>
      </c>
      <c r="I660">
        <v>51548</v>
      </c>
      <c r="J660" s="27">
        <v>258593.4</v>
      </c>
      <c r="K660" s="28">
        <v>0.85460571531002105</v>
      </c>
      <c r="L660" s="27">
        <v>302587.96000000002</v>
      </c>
      <c r="M660" s="29">
        <v>8.3781528004984104E-3</v>
      </c>
      <c r="N660" s="27">
        <v>26.16</v>
      </c>
      <c r="O660">
        <v>431</v>
      </c>
      <c r="P660" s="27">
        <v>9081.6</v>
      </c>
      <c r="Q660" s="27">
        <v>126.42</v>
      </c>
      <c r="R660" s="30">
        <v>44732.853595219902</v>
      </c>
      <c r="S660" s="27">
        <f t="shared" si="10"/>
        <v>9208.02</v>
      </c>
    </row>
    <row r="661" spans="1:19" x14ac:dyDescent="0.25">
      <c r="A661" s="26" t="s">
        <v>132</v>
      </c>
      <c r="B661" s="26" t="s">
        <v>39</v>
      </c>
      <c r="C661" s="26" t="s">
        <v>208</v>
      </c>
      <c r="D661" s="26" t="s">
        <v>164</v>
      </c>
      <c r="E661" s="26" t="s">
        <v>149</v>
      </c>
      <c r="F661" s="26" t="s">
        <v>16</v>
      </c>
      <c r="G661" s="26" t="s">
        <v>184</v>
      </c>
      <c r="H661" s="26" t="s">
        <v>185</v>
      </c>
      <c r="I661">
        <v>49257</v>
      </c>
      <c r="J661" s="27">
        <v>258593.4</v>
      </c>
      <c r="K661" s="28">
        <v>0.85460571531002105</v>
      </c>
      <c r="L661" s="27">
        <v>302587.96000000002</v>
      </c>
      <c r="M661" s="29">
        <v>8.9932301147090006E-3</v>
      </c>
      <c r="N661" s="27">
        <v>24.2</v>
      </c>
      <c r="O661">
        <v>442</v>
      </c>
      <c r="P661" s="27">
        <v>8615.59</v>
      </c>
      <c r="Q661" s="27">
        <v>97.46</v>
      </c>
      <c r="R661" s="30">
        <v>44732.853595219902</v>
      </c>
      <c r="S661" s="27">
        <f t="shared" si="10"/>
        <v>8713.0499999999993</v>
      </c>
    </row>
    <row r="662" spans="1:19" x14ac:dyDescent="0.25">
      <c r="A662" s="26" t="s">
        <v>132</v>
      </c>
      <c r="B662" s="26" t="s">
        <v>39</v>
      </c>
      <c r="C662" s="26" t="s">
        <v>209</v>
      </c>
      <c r="D662" s="26" t="s">
        <v>151</v>
      </c>
      <c r="E662" s="26" t="s">
        <v>149</v>
      </c>
      <c r="F662" s="26" t="s">
        <v>210</v>
      </c>
      <c r="G662" s="26" t="s">
        <v>184</v>
      </c>
      <c r="H662" s="26" t="s">
        <v>185</v>
      </c>
      <c r="I662">
        <v>13801</v>
      </c>
      <c r="J662" s="27">
        <v>258593.4</v>
      </c>
      <c r="K662" s="28">
        <v>0.85460571531002105</v>
      </c>
      <c r="L662" s="27">
        <v>302587.96000000002</v>
      </c>
      <c r="M662" s="29">
        <v>8.3781528004984104E-3</v>
      </c>
      <c r="N662" s="27">
        <v>26.16</v>
      </c>
      <c r="O662">
        <v>115</v>
      </c>
      <c r="P662" s="27">
        <v>2423.16</v>
      </c>
      <c r="Q662" s="27">
        <v>21.07</v>
      </c>
      <c r="R662" s="30">
        <v>44732.853595219902</v>
      </c>
      <c r="S662" s="27">
        <f t="shared" si="10"/>
        <v>2444.23</v>
      </c>
    </row>
    <row r="663" spans="1:19" x14ac:dyDescent="0.25">
      <c r="A663" s="26" t="s">
        <v>132</v>
      </c>
      <c r="B663" s="26" t="s">
        <v>39</v>
      </c>
      <c r="C663" s="26" t="s">
        <v>211</v>
      </c>
      <c r="D663" s="26" t="s">
        <v>151</v>
      </c>
      <c r="E663" s="26" t="s">
        <v>152</v>
      </c>
      <c r="F663" s="26" t="s">
        <v>210</v>
      </c>
      <c r="G663" s="26" t="s">
        <v>184</v>
      </c>
      <c r="H663" s="26" t="s">
        <v>185</v>
      </c>
      <c r="I663">
        <v>2506</v>
      </c>
      <c r="J663" s="27">
        <v>258593.4</v>
      </c>
      <c r="K663" s="28">
        <v>0.85460571531002105</v>
      </c>
      <c r="L663" s="27">
        <v>302587.96000000002</v>
      </c>
      <c r="M663" s="29">
        <v>8.3781528004984104E-3</v>
      </c>
      <c r="N663" s="27">
        <v>107.29</v>
      </c>
      <c r="O663">
        <v>20</v>
      </c>
      <c r="P663" s="27">
        <v>1723.78</v>
      </c>
      <c r="Q663" s="27">
        <v>-86.19</v>
      </c>
      <c r="R663" s="30">
        <v>44732.853595219902</v>
      </c>
      <c r="S663" s="27">
        <f t="shared" si="10"/>
        <v>1637.59</v>
      </c>
    </row>
    <row r="664" spans="1:19" x14ac:dyDescent="0.25">
      <c r="A664" s="26" t="s">
        <v>132</v>
      </c>
      <c r="B664" s="26" t="s">
        <v>39</v>
      </c>
      <c r="C664" s="26" t="s">
        <v>212</v>
      </c>
      <c r="D664" s="26" t="s">
        <v>164</v>
      </c>
      <c r="E664" s="26" t="s">
        <v>152</v>
      </c>
      <c r="F664" s="26" t="s">
        <v>210</v>
      </c>
      <c r="G664" s="26" t="s">
        <v>184</v>
      </c>
      <c r="H664" s="26" t="s">
        <v>185</v>
      </c>
      <c r="I664">
        <v>3584</v>
      </c>
      <c r="J664" s="27">
        <v>258593.4</v>
      </c>
      <c r="K664" s="28">
        <v>0.85460571531002105</v>
      </c>
      <c r="L664" s="27">
        <v>302587.96000000002</v>
      </c>
      <c r="M664" s="29">
        <v>8.9932301147090006E-3</v>
      </c>
      <c r="N664" s="27">
        <v>67.69</v>
      </c>
      <c r="O664">
        <v>32</v>
      </c>
      <c r="P664" s="27">
        <v>1740.08</v>
      </c>
      <c r="Q664" s="27">
        <v>0</v>
      </c>
      <c r="R664" s="30">
        <v>44732.853595219902</v>
      </c>
      <c r="S664" s="27">
        <f t="shared" si="10"/>
        <v>1740.08</v>
      </c>
    </row>
    <row r="665" spans="1:19" x14ac:dyDescent="0.25">
      <c r="A665" s="26" t="s">
        <v>132</v>
      </c>
      <c r="B665" s="26" t="s">
        <v>39</v>
      </c>
      <c r="C665" s="26" t="s">
        <v>213</v>
      </c>
      <c r="D665" s="26" t="s">
        <v>151</v>
      </c>
      <c r="E665" s="26" t="s">
        <v>150</v>
      </c>
      <c r="F665" s="26" t="s">
        <v>16</v>
      </c>
      <c r="G665" s="26" t="s">
        <v>184</v>
      </c>
      <c r="H665" s="26" t="s">
        <v>185</v>
      </c>
      <c r="I665">
        <v>1474</v>
      </c>
      <c r="J665" s="27">
        <v>258593.4</v>
      </c>
      <c r="K665" s="28">
        <v>0.85460571531002105</v>
      </c>
      <c r="L665" s="27">
        <v>302587.96000000002</v>
      </c>
      <c r="M665" s="29">
        <v>8.3781528004984104E-3</v>
      </c>
      <c r="N665" s="27">
        <v>58.75</v>
      </c>
      <c r="O665">
        <v>12</v>
      </c>
      <c r="P665" s="27">
        <v>566.35</v>
      </c>
      <c r="Q665" s="27">
        <v>0</v>
      </c>
      <c r="R665" s="30">
        <v>44732.853595219902</v>
      </c>
      <c r="S665" s="27">
        <f t="shared" si="10"/>
        <v>566.35</v>
      </c>
    </row>
    <row r="666" spans="1:19" x14ac:dyDescent="0.25">
      <c r="A666" s="26" t="s">
        <v>132</v>
      </c>
      <c r="B666" s="26" t="s">
        <v>39</v>
      </c>
      <c r="C666" s="26" t="s">
        <v>214</v>
      </c>
      <c r="D666" s="26" t="s">
        <v>164</v>
      </c>
      <c r="E666" s="26" t="s">
        <v>150</v>
      </c>
      <c r="F666" s="26" t="s">
        <v>16</v>
      </c>
      <c r="G666" s="26" t="s">
        <v>184</v>
      </c>
      <c r="H666" s="26" t="s">
        <v>185</v>
      </c>
      <c r="I666">
        <v>2077</v>
      </c>
      <c r="J666" s="27">
        <v>258593.4</v>
      </c>
      <c r="K666" s="28">
        <v>0.85460571531002105</v>
      </c>
      <c r="L666" s="27">
        <v>302587.96000000002</v>
      </c>
      <c r="M666" s="29">
        <v>8.4118574100154105E-3</v>
      </c>
      <c r="N666" s="27">
        <v>58.69</v>
      </c>
      <c r="O666">
        <v>17</v>
      </c>
      <c r="P666" s="27">
        <v>801.51</v>
      </c>
      <c r="Q666" s="27">
        <v>0</v>
      </c>
      <c r="R666" s="30">
        <v>44732.853595219902</v>
      </c>
      <c r="S666" s="27">
        <f t="shared" si="10"/>
        <v>801.51</v>
      </c>
    </row>
    <row r="667" spans="1:19" x14ac:dyDescent="0.25">
      <c r="A667" s="26" t="s">
        <v>133</v>
      </c>
      <c r="B667" s="26" t="s">
        <v>134</v>
      </c>
      <c r="C667" s="26" t="s">
        <v>187</v>
      </c>
      <c r="D667" s="26" t="s">
        <v>151</v>
      </c>
      <c r="E667" s="26" t="s">
        <v>149</v>
      </c>
      <c r="F667" s="26" t="s">
        <v>29</v>
      </c>
      <c r="G667" s="26" t="s">
        <v>184</v>
      </c>
      <c r="H667" s="26" t="s">
        <v>185</v>
      </c>
      <c r="I667">
        <v>319094</v>
      </c>
      <c r="J667" s="27">
        <v>5456684.2400000002</v>
      </c>
      <c r="K667" s="28">
        <v>0.55787568512685604</v>
      </c>
      <c r="L667" s="27">
        <v>9781183.1300000008</v>
      </c>
      <c r="M667" s="29">
        <v>5.03512438992825E-2</v>
      </c>
      <c r="N667" s="27">
        <v>33.78</v>
      </c>
      <c r="O667">
        <v>16066</v>
      </c>
      <c r="P667" s="27">
        <v>285355.46999999997</v>
      </c>
      <c r="Q667" s="27">
        <v>2664.22</v>
      </c>
      <c r="R667" s="30">
        <v>44732.853595219902</v>
      </c>
      <c r="S667" s="27">
        <f t="shared" si="10"/>
        <v>288019.68999999994</v>
      </c>
    </row>
    <row r="668" spans="1:19" x14ac:dyDescent="0.25">
      <c r="A668" s="26" t="s">
        <v>133</v>
      </c>
      <c r="B668" s="26" t="s">
        <v>134</v>
      </c>
      <c r="C668" s="26" t="s">
        <v>188</v>
      </c>
      <c r="D668" s="26" t="s">
        <v>162</v>
      </c>
      <c r="E668" s="26" t="s">
        <v>149</v>
      </c>
      <c r="F668" s="26" t="s">
        <v>29</v>
      </c>
      <c r="G668" s="26" t="s">
        <v>184</v>
      </c>
      <c r="H668" s="26" t="s">
        <v>185</v>
      </c>
      <c r="I668">
        <v>229014</v>
      </c>
      <c r="J668" s="27">
        <v>5456684.2400000002</v>
      </c>
      <c r="K668" s="28">
        <v>0.55787568512685604</v>
      </c>
      <c r="L668" s="27">
        <v>9781183.1300000008</v>
      </c>
      <c r="M668" s="29">
        <v>0.11717654457239</v>
      </c>
      <c r="N668" s="27">
        <v>10.98</v>
      </c>
      <c r="O668">
        <v>26835</v>
      </c>
      <c r="P668" s="27">
        <v>154925.44</v>
      </c>
      <c r="Q668" s="27">
        <v>1645.4</v>
      </c>
      <c r="R668" s="30">
        <v>44732.853595219902</v>
      </c>
      <c r="S668" s="27">
        <f t="shared" si="10"/>
        <v>156570.84</v>
      </c>
    </row>
    <row r="669" spans="1:19" x14ac:dyDescent="0.25">
      <c r="A669" s="26" t="s">
        <v>133</v>
      </c>
      <c r="B669" s="26" t="s">
        <v>134</v>
      </c>
      <c r="C669" s="26" t="s">
        <v>190</v>
      </c>
      <c r="D669" s="26" t="s">
        <v>161</v>
      </c>
      <c r="E669" s="26" t="s">
        <v>149</v>
      </c>
      <c r="F669" s="26" t="s">
        <v>191</v>
      </c>
      <c r="G669" s="26" t="s">
        <v>184</v>
      </c>
      <c r="H669" s="26" t="s">
        <v>185</v>
      </c>
      <c r="I669">
        <v>46260</v>
      </c>
      <c r="J669" s="27">
        <v>5456684.2400000002</v>
      </c>
      <c r="K669" s="28">
        <v>0.55787568512685604</v>
      </c>
      <c r="L669" s="27">
        <v>9781183.1300000008</v>
      </c>
      <c r="M669" s="29">
        <v>5.03443874856144E-2</v>
      </c>
      <c r="N669" s="27">
        <v>33.78</v>
      </c>
      <c r="O669">
        <v>2328</v>
      </c>
      <c r="P669" s="27">
        <v>41348.660000000003</v>
      </c>
      <c r="Q669" s="27">
        <v>532.84</v>
      </c>
      <c r="R669" s="30">
        <v>44732.853595219902</v>
      </c>
      <c r="S669" s="27">
        <f t="shared" si="10"/>
        <v>41881.5</v>
      </c>
    </row>
    <row r="670" spans="1:19" x14ac:dyDescent="0.25">
      <c r="A670" s="26" t="s">
        <v>133</v>
      </c>
      <c r="B670" s="26" t="s">
        <v>134</v>
      </c>
      <c r="C670" s="26" t="s">
        <v>192</v>
      </c>
      <c r="D670" s="26" t="s">
        <v>161</v>
      </c>
      <c r="E670" s="26" t="s">
        <v>152</v>
      </c>
      <c r="F670" s="26" t="s">
        <v>191</v>
      </c>
      <c r="G670" s="26" t="s">
        <v>184</v>
      </c>
      <c r="H670" s="26" t="s">
        <v>185</v>
      </c>
      <c r="I670">
        <v>18009</v>
      </c>
      <c r="J670" s="27">
        <v>5456684.2400000002</v>
      </c>
      <c r="K670" s="28">
        <v>0.55787568512685604</v>
      </c>
      <c r="L670" s="27">
        <v>9781183.1300000008</v>
      </c>
      <c r="M670" s="29">
        <v>5.03443874856144E-2</v>
      </c>
      <c r="N670" s="27">
        <v>135.6</v>
      </c>
      <c r="O670">
        <v>906</v>
      </c>
      <c r="P670" s="27">
        <v>64424.81</v>
      </c>
      <c r="Q670" s="27">
        <v>-71.11</v>
      </c>
      <c r="R670" s="30">
        <v>44732.853595219902</v>
      </c>
      <c r="S670" s="27">
        <f t="shared" si="10"/>
        <v>64353.7</v>
      </c>
    </row>
    <row r="671" spans="1:19" x14ac:dyDescent="0.25">
      <c r="A671" s="26" t="s">
        <v>133</v>
      </c>
      <c r="B671" s="26" t="s">
        <v>134</v>
      </c>
      <c r="C671" s="26" t="s">
        <v>193</v>
      </c>
      <c r="D671" s="26" t="s">
        <v>164</v>
      </c>
      <c r="E671" s="26" t="s">
        <v>152</v>
      </c>
      <c r="F671" s="26" t="s">
        <v>191</v>
      </c>
      <c r="G671" s="26" t="s">
        <v>184</v>
      </c>
      <c r="H671" s="26" t="s">
        <v>185</v>
      </c>
      <c r="I671">
        <v>16082</v>
      </c>
      <c r="J671" s="27">
        <v>5456684.2400000002</v>
      </c>
      <c r="K671" s="28">
        <v>0.55787568512685604</v>
      </c>
      <c r="L671" s="27">
        <v>9781183.1300000008</v>
      </c>
      <c r="M671" s="29">
        <v>0.24993094384765899</v>
      </c>
      <c r="N671" s="27">
        <v>30.27</v>
      </c>
      <c r="O671">
        <v>4019</v>
      </c>
      <c r="P671" s="27">
        <v>63796.33</v>
      </c>
      <c r="Q671" s="27">
        <v>0.01</v>
      </c>
      <c r="R671" s="30">
        <v>44732.853595219902</v>
      </c>
      <c r="S671" s="27">
        <f t="shared" si="10"/>
        <v>63796.340000000004</v>
      </c>
    </row>
    <row r="672" spans="1:19" x14ac:dyDescent="0.25">
      <c r="A672" s="26" t="s">
        <v>133</v>
      </c>
      <c r="B672" s="26" t="s">
        <v>134</v>
      </c>
      <c r="C672" s="26" t="s">
        <v>183</v>
      </c>
      <c r="D672" s="26" t="s">
        <v>151</v>
      </c>
      <c r="E672" s="26" t="s">
        <v>150</v>
      </c>
      <c r="F672" s="26" t="s">
        <v>29</v>
      </c>
      <c r="G672" s="26" t="s">
        <v>184</v>
      </c>
      <c r="H672" s="26" t="s">
        <v>185</v>
      </c>
      <c r="I672">
        <v>15520</v>
      </c>
      <c r="J672" s="27">
        <v>5456684.2400000002</v>
      </c>
      <c r="K672" s="28">
        <v>0.55787568512685604</v>
      </c>
      <c r="L672" s="27">
        <v>9781183.1300000008</v>
      </c>
      <c r="M672" s="29">
        <v>5.03512438992825E-2</v>
      </c>
      <c r="N672" s="27">
        <v>90.79</v>
      </c>
      <c r="O672">
        <v>781</v>
      </c>
      <c r="P672" s="27">
        <v>37183.85</v>
      </c>
      <c r="Q672" s="27">
        <v>95.22</v>
      </c>
      <c r="R672" s="30">
        <v>44732.853595219902</v>
      </c>
      <c r="S672" s="27">
        <f t="shared" si="10"/>
        <v>37279.07</v>
      </c>
    </row>
    <row r="673" spans="1:19" x14ac:dyDescent="0.25">
      <c r="A673" s="26" t="s">
        <v>133</v>
      </c>
      <c r="B673" s="26" t="s">
        <v>134</v>
      </c>
      <c r="C673" s="26" t="s">
        <v>186</v>
      </c>
      <c r="D673" s="26" t="s">
        <v>148</v>
      </c>
      <c r="E673" s="26" t="s">
        <v>150</v>
      </c>
      <c r="F673" s="26" t="s">
        <v>29</v>
      </c>
      <c r="G673" s="26" t="s">
        <v>189</v>
      </c>
      <c r="H673" s="26" t="s">
        <v>185</v>
      </c>
      <c r="I673">
        <v>7092</v>
      </c>
      <c r="J673" s="27">
        <v>5456684.2400000002</v>
      </c>
      <c r="K673" s="28">
        <v>0.55787568512685604</v>
      </c>
      <c r="L673" s="27">
        <v>9781183.1300000008</v>
      </c>
      <c r="M673" s="29"/>
      <c r="N673" s="27">
        <v>90.77</v>
      </c>
      <c r="P673" s="27">
        <v>0</v>
      </c>
      <c r="Q673" s="27">
        <v>0</v>
      </c>
      <c r="R673" s="30">
        <v>44732.853595219902</v>
      </c>
      <c r="S673" s="27">
        <f t="shared" si="10"/>
        <v>0</v>
      </c>
    </row>
    <row r="674" spans="1:19" x14ac:dyDescent="0.25">
      <c r="A674" s="26" t="s">
        <v>135</v>
      </c>
      <c r="B674" s="26" t="s">
        <v>28</v>
      </c>
      <c r="C674" s="26" t="s">
        <v>187</v>
      </c>
      <c r="D674" s="26" t="s">
        <v>151</v>
      </c>
      <c r="E674" s="26" t="s">
        <v>149</v>
      </c>
      <c r="F674" s="26" t="s">
        <v>29</v>
      </c>
      <c r="G674" s="26" t="s">
        <v>184</v>
      </c>
      <c r="H674" s="26" t="s">
        <v>185</v>
      </c>
      <c r="I674">
        <v>319094</v>
      </c>
      <c r="J674" s="27">
        <v>1204849.44</v>
      </c>
      <c r="K674" s="28">
        <v>0.80363874935009705</v>
      </c>
      <c r="L674" s="27">
        <v>1499242.59</v>
      </c>
      <c r="M674" s="29">
        <v>7.7177503283574599E-3</v>
      </c>
      <c r="N674" s="27">
        <v>33.78</v>
      </c>
      <c r="O674">
        <v>2462</v>
      </c>
      <c r="P674" s="27">
        <v>62992.66</v>
      </c>
      <c r="Q674" s="27">
        <v>588.48</v>
      </c>
      <c r="R674" s="30">
        <v>44732.853595219902</v>
      </c>
      <c r="S674" s="27">
        <f t="shared" si="10"/>
        <v>63581.140000000007</v>
      </c>
    </row>
    <row r="675" spans="1:19" x14ac:dyDescent="0.25">
      <c r="A675" s="26" t="s">
        <v>135</v>
      </c>
      <c r="B675" s="26" t="s">
        <v>28</v>
      </c>
      <c r="C675" s="26" t="s">
        <v>188</v>
      </c>
      <c r="D675" s="26" t="s">
        <v>162</v>
      </c>
      <c r="E675" s="26" t="s">
        <v>149</v>
      </c>
      <c r="F675" s="26" t="s">
        <v>29</v>
      </c>
      <c r="G675" s="26" t="s">
        <v>189</v>
      </c>
      <c r="H675" s="26" t="s">
        <v>185</v>
      </c>
      <c r="I675">
        <v>229014</v>
      </c>
      <c r="J675" s="27">
        <v>1204849.44</v>
      </c>
      <c r="K675" s="28">
        <v>0.80363874935009705</v>
      </c>
      <c r="L675" s="27">
        <v>1499242.59</v>
      </c>
      <c r="M675" s="29"/>
      <c r="N675" s="27">
        <v>10.98</v>
      </c>
      <c r="P675" s="27">
        <v>0</v>
      </c>
      <c r="Q675" s="27">
        <v>0</v>
      </c>
      <c r="R675" s="30">
        <v>44732.853595219902</v>
      </c>
      <c r="S675" s="27">
        <f t="shared" si="10"/>
        <v>0</v>
      </c>
    </row>
    <row r="676" spans="1:19" x14ac:dyDescent="0.25">
      <c r="A676" s="26" t="s">
        <v>135</v>
      </c>
      <c r="B676" s="26" t="s">
        <v>28</v>
      </c>
      <c r="C676" s="26" t="s">
        <v>190</v>
      </c>
      <c r="D676" s="26" t="s">
        <v>161</v>
      </c>
      <c r="E676" s="26" t="s">
        <v>149</v>
      </c>
      <c r="F676" s="26" t="s">
        <v>191</v>
      </c>
      <c r="G676" s="26" t="s">
        <v>184</v>
      </c>
      <c r="H676" s="26" t="s">
        <v>185</v>
      </c>
      <c r="I676">
        <v>46260</v>
      </c>
      <c r="J676" s="27">
        <v>1204849.44</v>
      </c>
      <c r="K676" s="28">
        <v>0.80363874935009705</v>
      </c>
      <c r="L676" s="27">
        <v>1499242.59</v>
      </c>
      <c r="M676" s="29">
        <v>7.7166993892993597E-3</v>
      </c>
      <c r="N676" s="27">
        <v>33.78</v>
      </c>
      <c r="O676">
        <v>356</v>
      </c>
      <c r="P676" s="27">
        <v>9108.61</v>
      </c>
      <c r="Q676" s="27">
        <v>102.34</v>
      </c>
      <c r="R676" s="30">
        <v>44732.853595219902</v>
      </c>
      <c r="S676" s="27">
        <f t="shared" si="10"/>
        <v>9210.9500000000007</v>
      </c>
    </row>
    <row r="677" spans="1:19" x14ac:dyDescent="0.25">
      <c r="A677" s="26" t="s">
        <v>135</v>
      </c>
      <c r="B677" s="26" t="s">
        <v>28</v>
      </c>
      <c r="C677" s="26" t="s">
        <v>192</v>
      </c>
      <c r="D677" s="26" t="s">
        <v>161</v>
      </c>
      <c r="E677" s="26" t="s">
        <v>152</v>
      </c>
      <c r="F677" s="26" t="s">
        <v>191</v>
      </c>
      <c r="G677" s="26" t="s">
        <v>184</v>
      </c>
      <c r="H677" s="26" t="s">
        <v>185</v>
      </c>
      <c r="I677">
        <v>18009</v>
      </c>
      <c r="J677" s="27">
        <v>1204849.44</v>
      </c>
      <c r="K677" s="28">
        <v>0.80363874935009705</v>
      </c>
      <c r="L677" s="27">
        <v>1499242.59</v>
      </c>
      <c r="M677" s="29">
        <v>7.7166993892993597E-3</v>
      </c>
      <c r="N677" s="27">
        <v>135.6</v>
      </c>
      <c r="O677">
        <v>138</v>
      </c>
      <c r="P677" s="27">
        <v>14136.03</v>
      </c>
      <c r="Q677" s="27">
        <v>-204.88</v>
      </c>
      <c r="R677" s="30">
        <v>44732.853595219902</v>
      </c>
      <c r="S677" s="27">
        <f t="shared" si="10"/>
        <v>13931.150000000001</v>
      </c>
    </row>
    <row r="678" spans="1:19" x14ac:dyDescent="0.25">
      <c r="A678" s="26" t="s">
        <v>135</v>
      </c>
      <c r="B678" s="26" t="s">
        <v>28</v>
      </c>
      <c r="C678" s="26" t="s">
        <v>193</v>
      </c>
      <c r="D678" s="26" t="s">
        <v>164</v>
      </c>
      <c r="E678" s="26" t="s">
        <v>152</v>
      </c>
      <c r="F678" s="26" t="s">
        <v>191</v>
      </c>
      <c r="G678" s="26" t="s">
        <v>189</v>
      </c>
      <c r="H678" s="26" t="s">
        <v>185</v>
      </c>
      <c r="I678">
        <v>16082</v>
      </c>
      <c r="J678" s="27">
        <v>1204849.44</v>
      </c>
      <c r="K678" s="28">
        <v>0.80363874935009705</v>
      </c>
      <c r="L678" s="27">
        <v>1499242.59</v>
      </c>
      <c r="M678" s="29"/>
      <c r="N678" s="27">
        <v>30.27</v>
      </c>
      <c r="P678" s="27">
        <v>0</v>
      </c>
      <c r="Q678" s="27">
        <v>0</v>
      </c>
      <c r="R678" s="30">
        <v>44732.853595219902</v>
      </c>
      <c r="S678" s="27">
        <f t="shared" si="10"/>
        <v>0</v>
      </c>
    </row>
    <row r="679" spans="1:19" x14ac:dyDescent="0.25">
      <c r="A679" s="26" t="s">
        <v>135</v>
      </c>
      <c r="B679" s="26" t="s">
        <v>28</v>
      </c>
      <c r="C679" s="26" t="s">
        <v>183</v>
      </c>
      <c r="D679" s="26" t="s">
        <v>151</v>
      </c>
      <c r="E679" s="26" t="s">
        <v>150</v>
      </c>
      <c r="F679" s="26" t="s">
        <v>29</v>
      </c>
      <c r="G679" s="26" t="s">
        <v>184</v>
      </c>
      <c r="H679" s="26" t="s">
        <v>185</v>
      </c>
      <c r="I679">
        <v>15520</v>
      </c>
      <c r="J679" s="27">
        <v>1204849.44</v>
      </c>
      <c r="K679" s="28">
        <v>0.80363874935009705</v>
      </c>
      <c r="L679" s="27">
        <v>1499242.59</v>
      </c>
      <c r="M679" s="29">
        <v>7.7177503283574599E-3</v>
      </c>
      <c r="N679" s="27">
        <v>90.79</v>
      </c>
      <c r="O679">
        <v>119</v>
      </c>
      <c r="P679" s="27">
        <v>8161.57</v>
      </c>
      <c r="Q679" s="27">
        <v>0</v>
      </c>
      <c r="R679" s="30">
        <v>44732.853595219902</v>
      </c>
      <c r="S679" s="27">
        <f t="shared" si="10"/>
        <v>8161.57</v>
      </c>
    </row>
    <row r="680" spans="1:19" x14ac:dyDescent="0.25">
      <c r="A680" s="26" t="s">
        <v>135</v>
      </c>
      <c r="B680" s="26" t="s">
        <v>28</v>
      </c>
      <c r="C680" s="26" t="s">
        <v>186</v>
      </c>
      <c r="D680" s="26" t="s">
        <v>148</v>
      </c>
      <c r="E680" s="26" t="s">
        <v>150</v>
      </c>
      <c r="F680" s="26" t="s">
        <v>29</v>
      </c>
      <c r="G680" s="26" t="s">
        <v>184</v>
      </c>
      <c r="H680" s="26" t="s">
        <v>185</v>
      </c>
      <c r="I680">
        <v>7092</v>
      </c>
      <c r="J680" s="27">
        <v>1204849.44</v>
      </c>
      <c r="K680" s="28">
        <v>0.80363874935009705</v>
      </c>
      <c r="L680" s="27">
        <v>1499242.59</v>
      </c>
      <c r="M680" s="29">
        <v>8.1246314899848394E-3</v>
      </c>
      <c r="N680" s="27">
        <v>90.77</v>
      </c>
      <c r="O680">
        <v>57</v>
      </c>
      <c r="P680" s="27">
        <v>3908.46</v>
      </c>
      <c r="Q680" s="27">
        <v>0</v>
      </c>
      <c r="R680" s="30">
        <v>44732.853595219902</v>
      </c>
      <c r="S680" s="27">
        <f t="shared" si="10"/>
        <v>3908.46</v>
      </c>
    </row>
    <row r="681" spans="1:19" x14ac:dyDescent="0.25">
      <c r="A681" s="26" t="s">
        <v>136</v>
      </c>
      <c r="B681" s="26" t="s">
        <v>137</v>
      </c>
      <c r="C681" s="26" t="s">
        <v>215</v>
      </c>
      <c r="D681" s="26" t="s">
        <v>151</v>
      </c>
      <c r="E681" s="26" t="s">
        <v>149</v>
      </c>
      <c r="F681" s="26" t="s">
        <v>20</v>
      </c>
      <c r="G681" s="26" t="s">
        <v>184</v>
      </c>
      <c r="H681" s="26" t="s">
        <v>185</v>
      </c>
      <c r="I681">
        <v>113116</v>
      </c>
      <c r="J681" s="27">
        <v>35365671.479999997</v>
      </c>
      <c r="K681" s="28">
        <v>0.69970963392928698</v>
      </c>
      <c r="L681" s="27">
        <v>50543353.649999999</v>
      </c>
      <c r="M681" s="29">
        <v>0.34694096205310898</v>
      </c>
      <c r="N681" s="27">
        <v>10.74</v>
      </c>
      <c r="O681">
        <v>39244</v>
      </c>
      <c r="P681" s="27">
        <v>277956.45</v>
      </c>
      <c r="Q681" s="27">
        <v>2939.36</v>
      </c>
      <c r="R681" s="30">
        <v>44732.853595219902</v>
      </c>
      <c r="S681" s="27">
        <f t="shared" si="10"/>
        <v>280895.81</v>
      </c>
    </row>
    <row r="682" spans="1:19" x14ac:dyDescent="0.25">
      <c r="A682" s="26" t="s">
        <v>136</v>
      </c>
      <c r="B682" s="26" t="s">
        <v>137</v>
      </c>
      <c r="C682" s="26" t="s">
        <v>216</v>
      </c>
      <c r="D682" s="26" t="s">
        <v>165</v>
      </c>
      <c r="E682" s="26" t="s">
        <v>149</v>
      </c>
      <c r="F682" s="26" t="s">
        <v>20</v>
      </c>
      <c r="G682" s="26" t="s">
        <v>184</v>
      </c>
      <c r="H682" s="26" t="s">
        <v>185</v>
      </c>
      <c r="I682">
        <v>483948</v>
      </c>
      <c r="J682" s="27">
        <v>35365671.479999997</v>
      </c>
      <c r="K682" s="28">
        <v>0.69970963392928698</v>
      </c>
      <c r="L682" s="27">
        <v>50543353.649999999</v>
      </c>
      <c r="M682" s="29">
        <v>0.32918366699243101</v>
      </c>
      <c r="N682" s="27">
        <v>10.86</v>
      </c>
      <c r="O682">
        <v>159307</v>
      </c>
      <c r="P682" s="27">
        <v>1140942.8700000001</v>
      </c>
      <c r="Q682" s="27">
        <v>8529.84</v>
      </c>
      <c r="R682" s="30">
        <v>44732.853595219902</v>
      </c>
      <c r="S682" s="27">
        <f t="shared" si="10"/>
        <v>1149472.7100000002</v>
      </c>
    </row>
    <row r="683" spans="1:19" x14ac:dyDescent="0.25">
      <c r="A683" s="26" t="s">
        <v>136</v>
      </c>
      <c r="B683" s="26" t="s">
        <v>137</v>
      </c>
      <c r="C683" s="26" t="s">
        <v>217</v>
      </c>
      <c r="D683" s="26" t="s">
        <v>156</v>
      </c>
      <c r="E683" s="26" t="s">
        <v>149</v>
      </c>
      <c r="F683" s="26" t="s">
        <v>20</v>
      </c>
      <c r="G683" s="26" t="s">
        <v>184</v>
      </c>
      <c r="H683" s="26" t="s">
        <v>185</v>
      </c>
      <c r="I683">
        <v>351182</v>
      </c>
      <c r="J683" s="27">
        <v>35365671.479999997</v>
      </c>
      <c r="K683" s="28">
        <v>0.69970963392928698</v>
      </c>
      <c r="L683" s="27">
        <v>50543353.649999999</v>
      </c>
      <c r="M683" s="29">
        <v>0.35824188676360902</v>
      </c>
      <c r="N683" s="27">
        <v>10.15</v>
      </c>
      <c r="O683">
        <v>125808</v>
      </c>
      <c r="P683" s="27">
        <v>842119.09</v>
      </c>
      <c r="Q683" s="27">
        <v>7744.59</v>
      </c>
      <c r="R683" s="30">
        <v>44732.853595219902</v>
      </c>
      <c r="S683" s="27">
        <f t="shared" si="10"/>
        <v>849863.67999999993</v>
      </c>
    </row>
    <row r="684" spans="1:19" x14ac:dyDescent="0.25">
      <c r="A684" s="26" t="s">
        <v>136</v>
      </c>
      <c r="B684" s="26" t="s">
        <v>137</v>
      </c>
      <c r="C684" s="26" t="s">
        <v>218</v>
      </c>
      <c r="D684" s="26" t="s">
        <v>161</v>
      </c>
      <c r="E684" s="26" t="s">
        <v>149</v>
      </c>
      <c r="F684" s="26" t="s">
        <v>20</v>
      </c>
      <c r="G684" s="26" t="s">
        <v>184</v>
      </c>
      <c r="H684" s="26" t="s">
        <v>185</v>
      </c>
      <c r="I684">
        <v>17279</v>
      </c>
      <c r="J684" s="27">
        <v>35365671.479999997</v>
      </c>
      <c r="K684" s="28">
        <v>0.69970963392928698</v>
      </c>
      <c r="L684" s="27">
        <v>50543353.649999999</v>
      </c>
      <c r="M684" s="29">
        <v>0.32826667144289201</v>
      </c>
      <c r="N684" s="27">
        <v>10.9</v>
      </c>
      <c r="O684">
        <v>5672</v>
      </c>
      <c r="P684" s="27">
        <v>40771.99</v>
      </c>
      <c r="Q684" s="27">
        <v>654.15</v>
      </c>
      <c r="R684" s="30">
        <v>44732.853595219902</v>
      </c>
      <c r="S684" s="27">
        <f t="shared" si="10"/>
        <v>41426.14</v>
      </c>
    </row>
    <row r="685" spans="1:19" x14ac:dyDescent="0.25">
      <c r="A685" s="26" t="s">
        <v>136</v>
      </c>
      <c r="B685" s="26" t="s">
        <v>137</v>
      </c>
      <c r="C685" s="26" t="s">
        <v>219</v>
      </c>
      <c r="D685" s="26" t="s">
        <v>166</v>
      </c>
      <c r="E685" s="26" t="s">
        <v>149</v>
      </c>
      <c r="F685" s="26" t="s">
        <v>220</v>
      </c>
      <c r="G685" s="26" t="s">
        <v>184</v>
      </c>
      <c r="H685" s="26" t="s">
        <v>185</v>
      </c>
      <c r="I685">
        <v>135645</v>
      </c>
      <c r="J685" s="27">
        <v>35365671.479999997</v>
      </c>
      <c r="K685" s="28">
        <v>0.69970963392928698</v>
      </c>
      <c r="L685" s="27">
        <v>50543353.649999999</v>
      </c>
      <c r="M685" s="29">
        <v>0.32826667144289201</v>
      </c>
      <c r="N685" s="27">
        <v>10.9</v>
      </c>
      <c r="O685">
        <v>44527</v>
      </c>
      <c r="P685" s="27">
        <v>320073.08</v>
      </c>
      <c r="Q685" s="27">
        <v>4312.9799999999996</v>
      </c>
      <c r="R685" s="30">
        <v>44732.853595219902</v>
      </c>
      <c r="S685" s="27">
        <f t="shared" si="10"/>
        <v>324386.06</v>
      </c>
    </row>
    <row r="686" spans="1:19" x14ac:dyDescent="0.25">
      <c r="A686" s="26" t="s">
        <v>136</v>
      </c>
      <c r="B686" s="26" t="s">
        <v>137</v>
      </c>
      <c r="C686" s="26" t="s">
        <v>221</v>
      </c>
      <c r="D686" s="26" t="s">
        <v>151</v>
      </c>
      <c r="E686" s="26" t="s">
        <v>152</v>
      </c>
      <c r="F686" s="26" t="s">
        <v>20</v>
      </c>
      <c r="G686" s="26" t="s">
        <v>184</v>
      </c>
      <c r="H686" s="26" t="s">
        <v>185</v>
      </c>
      <c r="I686">
        <v>17623</v>
      </c>
      <c r="J686" s="27">
        <v>35365671.479999997</v>
      </c>
      <c r="K686" s="28">
        <v>0.69970963392928698</v>
      </c>
      <c r="L686" s="27">
        <v>50543353.649999999</v>
      </c>
      <c r="M686" s="29">
        <v>0.34694096205310898</v>
      </c>
      <c r="N686" s="27">
        <v>48.11</v>
      </c>
      <c r="O686">
        <v>6114</v>
      </c>
      <c r="P686" s="27">
        <v>193466.82</v>
      </c>
      <c r="Q686" s="27">
        <v>-980.92</v>
      </c>
      <c r="R686" s="30">
        <v>44732.853595219902</v>
      </c>
      <c r="S686" s="27">
        <f t="shared" si="10"/>
        <v>192485.9</v>
      </c>
    </row>
    <row r="687" spans="1:19" x14ac:dyDescent="0.25">
      <c r="A687" s="26" t="s">
        <v>136</v>
      </c>
      <c r="B687" s="26" t="s">
        <v>137</v>
      </c>
      <c r="C687" s="26" t="s">
        <v>222</v>
      </c>
      <c r="D687" s="26" t="s">
        <v>166</v>
      </c>
      <c r="E687" s="26" t="s">
        <v>152</v>
      </c>
      <c r="F687" s="26" t="s">
        <v>20</v>
      </c>
      <c r="G687" s="26" t="s">
        <v>184</v>
      </c>
      <c r="H687" s="26" t="s">
        <v>185</v>
      </c>
      <c r="I687">
        <v>30992</v>
      </c>
      <c r="J687" s="27">
        <v>35365671.479999997</v>
      </c>
      <c r="K687" s="28">
        <v>0.69970963392928698</v>
      </c>
      <c r="L687" s="27">
        <v>50543353.649999999</v>
      </c>
      <c r="M687" s="29">
        <v>0.32826667144289201</v>
      </c>
      <c r="N687" s="27">
        <v>65.03</v>
      </c>
      <c r="O687">
        <v>10173</v>
      </c>
      <c r="P687" s="27">
        <v>435119.46</v>
      </c>
      <c r="Q687" s="27">
        <v>-2053.06</v>
      </c>
      <c r="R687" s="30">
        <v>44732.853595219902</v>
      </c>
      <c r="S687" s="27">
        <f t="shared" si="10"/>
        <v>433066.4</v>
      </c>
    </row>
    <row r="688" spans="1:19" x14ac:dyDescent="0.25">
      <c r="A688" s="26" t="s">
        <v>136</v>
      </c>
      <c r="B688" s="26" t="s">
        <v>137</v>
      </c>
      <c r="C688" s="26" t="s">
        <v>223</v>
      </c>
      <c r="D688" s="26" t="s">
        <v>161</v>
      </c>
      <c r="E688" s="26" t="s">
        <v>152</v>
      </c>
      <c r="F688" s="26" t="s">
        <v>220</v>
      </c>
      <c r="G688" s="26" t="s">
        <v>184</v>
      </c>
      <c r="H688" s="26" t="s">
        <v>185</v>
      </c>
      <c r="I688">
        <v>5515</v>
      </c>
      <c r="J688" s="27">
        <v>35365671.479999997</v>
      </c>
      <c r="K688" s="28">
        <v>0.69970963392928698</v>
      </c>
      <c r="L688" s="27">
        <v>50543353.649999999</v>
      </c>
      <c r="M688" s="29">
        <v>0.33721934542815302</v>
      </c>
      <c r="N688" s="27">
        <v>61.83</v>
      </c>
      <c r="O688">
        <v>1859</v>
      </c>
      <c r="P688" s="27">
        <v>75600.44</v>
      </c>
      <c r="Q688" s="27">
        <v>203.33</v>
      </c>
      <c r="R688" s="30">
        <v>44732.853595219902</v>
      </c>
      <c r="S688" s="27">
        <f t="shared" si="10"/>
        <v>75803.77</v>
      </c>
    </row>
    <row r="689" spans="1:19" x14ac:dyDescent="0.25">
      <c r="A689" s="26" t="s">
        <v>136</v>
      </c>
      <c r="B689" s="26" t="s">
        <v>137</v>
      </c>
      <c r="C689" s="26" t="s">
        <v>224</v>
      </c>
      <c r="D689" s="26" t="s">
        <v>151</v>
      </c>
      <c r="E689" s="26" t="s">
        <v>150</v>
      </c>
      <c r="F689" s="26" t="s">
        <v>20</v>
      </c>
      <c r="G689" s="26" t="s">
        <v>184</v>
      </c>
      <c r="H689" s="26" t="s">
        <v>185</v>
      </c>
      <c r="I689">
        <v>7043</v>
      </c>
      <c r="J689" s="27">
        <v>35365671.479999997</v>
      </c>
      <c r="K689" s="28">
        <v>0.69970963392928698</v>
      </c>
      <c r="L689" s="27">
        <v>50543353.649999999</v>
      </c>
      <c r="M689" s="29">
        <v>0.34694096205310898</v>
      </c>
      <c r="N689" s="27">
        <v>22.74</v>
      </c>
      <c r="O689">
        <v>2443</v>
      </c>
      <c r="P689" s="27">
        <v>36539.25</v>
      </c>
      <c r="Q689" s="27">
        <v>89.74</v>
      </c>
      <c r="R689" s="30">
        <v>44732.853595219902</v>
      </c>
      <c r="S689" s="27">
        <f t="shared" si="10"/>
        <v>36628.99</v>
      </c>
    </row>
    <row r="690" spans="1:19" x14ac:dyDescent="0.25">
      <c r="A690" s="26" t="s">
        <v>136</v>
      </c>
      <c r="B690" s="26" t="s">
        <v>137</v>
      </c>
      <c r="C690" s="26" t="s">
        <v>225</v>
      </c>
      <c r="D690" s="26" t="s">
        <v>165</v>
      </c>
      <c r="E690" s="26" t="s">
        <v>150</v>
      </c>
      <c r="F690" s="26" t="s">
        <v>20</v>
      </c>
      <c r="G690" s="26" t="s">
        <v>184</v>
      </c>
      <c r="H690" s="26" t="s">
        <v>185</v>
      </c>
      <c r="I690">
        <v>21968</v>
      </c>
      <c r="J690" s="27">
        <v>35365671.479999997</v>
      </c>
      <c r="K690" s="28">
        <v>0.69970963392928698</v>
      </c>
      <c r="L690" s="27">
        <v>50543353.649999999</v>
      </c>
      <c r="M690" s="29">
        <v>0.32918366699243101</v>
      </c>
      <c r="N690" s="27">
        <v>23.79</v>
      </c>
      <c r="O690">
        <v>7231</v>
      </c>
      <c r="P690" s="27">
        <v>113145.82</v>
      </c>
      <c r="Q690" s="27">
        <v>172.13</v>
      </c>
      <c r="R690" s="30">
        <v>44732.853595219902</v>
      </c>
      <c r="S690" s="27">
        <f t="shared" si="10"/>
        <v>113317.95000000001</v>
      </c>
    </row>
    <row r="691" spans="1:19" x14ac:dyDescent="0.25">
      <c r="A691" s="26" t="s">
        <v>136</v>
      </c>
      <c r="B691" s="26" t="s">
        <v>137</v>
      </c>
      <c r="C691" s="26" t="s">
        <v>226</v>
      </c>
      <c r="D691" s="26" t="s">
        <v>166</v>
      </c>
      <c r="E691" s="26" t="s">
        <v>150</v>
      </c>
      <c r="F691" s="26" t="s">
        <v>20</v>
      </c>
      <c r="G691" s="26" t="s">
        <v>184</v>
      </c>
      <c r="H691" s="26" t="s">
        <v>185</v>
      </c>
      <c r="I691">
        <v>10158</v>
      </c>
      <c r="J691" s="27">
        <v>35365671.479999997</v>
      </c>
      <c r="K691" s="28">
        <v>0.69970963392928698</v>
      </c>
      <c r="L691" s="27">
        <v>50543353.649999999</v>
      </c>
      <c r="M691" s="29">
        <v>0.32826667144289201</v>
      </c>
      <c r="N691" s="27">
        <v>23.86</v>
      </c>
      <c r="O691">
        <v>3334</v>
      </c>
      <c r="P691" s="27">
        <v>52321.69</v>
      </c>
      <c r="Q691" s="27">
        <v>345.26</v>
      </c>
      <c r="R691" s="30">
        <v>44732.853595219902</v>
      </c>
      <c r="S691" s="27">
        <f t="shared" si="10"/>
        <v>52666.950000000004</v>
      </c>
    </row>
    <row r="692" spans="1:19" x14ac:dyDescent="0.25">
      <c r="A692" s="26" t="s">
        <v>138</v>
      </c>
      <c r="B692" s="26" t="s">
        <v>28</v>
      </c>
      <c r="C692" s="26" t="s">
        <v>187</v>
      </c>
      <c r="D692" s="26" t="s">
        <v>151</v>
      </c>
      <c r="E692" s="26" t="s">
        <v>149</v>
      </c>
      <c r="F692" s="26" t="s">
        <v>29</v>
      </c>
      <c r="G692" s="26" t="s">
        <v>184</v>
      </c>
      <c r="H692" s="26" t="s">
        <v>185</v>
      </c>
      <c r="I692">
        <v>319094</v>
      </c>
      <c r="J692" s="27">
        <v>501060.71</v>
      </c>
      <c r="K692" s="28">
        <v>0.81445498034386099</v>
      </c>
      <c r="L692" s="27">
        <v>615209.82999999996</v>
      </c>
      <c r="M692" s="29">
        <v>3.1669563679425899E-3</v>
      </c>
      <c r="N692" s="27">
        <v>33.78</v>
      </c>
      <c r="O692">
        <v>1010</v>
      </c>
      <c r="P692" s="27">
        <v>26189.64</v>
      </c>
      <c r="Q692" s="27">
        <v>285.23</v>
      </c>
      <c r="R692" s="30">
        <v>44732.853595219902</v>
      </c>
      <c r="S692" s="27">
        <f t="shared" si="10"/>
        <v>26474.87</v>
      </c>
    </row>
    <row r="693" spans="1:19" x14ac:dyDescent="0.25">
      <c r="A693" s="26" t="s">
        <v>138</v>
      </c>
      <c r="B693" s="26" t="s">
        <v>28</v>
      </c>
      <c r="C693" s="26" t="s">
        <v>188</v>
      </c>
      <c r="D693" s="26" t="s">
        <v>162</v>
      </c>
      <c r="E693" s="26" t="s">
        <v>149</v>
      </c>
      <c r="F693" s="26" t="s">
        <v>29</v>
      </c>
      <c r="G693" s="26" t="s">
        <v>189</v>
      </c>
      <c r="H693" s="26" t="s">
        <v>185</v>
      </c>
      <c r="I693">
        <v>229014</v>
      </c>
      <c r="J693" s="27">
        <v>501060.71</v>
      </c>
      <c r="K693" s="28">
        <v>0.81445498034386099</v>
      </c>
      <c r="L693" s="27">
        <v>615209.82999999996</v>
      </c>
      <c r="M693" s="29"/>
      <c r="N693" s="27">
        <v>10.98</v>
      </c>
      <c r="P693" s="27">
        <v>0</v>
      </c>
      <c r="Q693" s="27">
        <v>0</v>
      </c>
      <c r="R693" s="30">
        <v>44732.853595219902</v>
      </c>
      <c r="S693" s="27">
        <f t="shared" si="10"/>
        <v>0</v>
      </c>
    </row>
    <row r="694" spans="1:19" x14ac:dyDescent="0.25">
      <c r="A694" s="26" t="s">
        <v>138</v>
      </c>
      <c r="B694" s="26" t="s">
        <v>28</v>
      </c>
      <c r="C694" s="26" t="s">
        <v>190</v>
      </c>
      <c r="D694" s="26" t="s">
        <v>161</v>
      </c>
      <c r="E694" s="26" t="s">
        <v>149</v>
      </c>
      <c r="F694" s="26" t="s">
        <v>191</v>
      </c>
      <c r="G694" s="26" t="s">
        <v>184</v>
      </c>
      <c r="H694" s="26" t="s">
        <v>185</v>
      </c>
      <c r="I694">
        <v>46260</v>
      </c>
      <c r="J694" s="27">
        <v>501060.71</v>
      </c>
      <c r="K694" s="28">
        <v>0.81445498034386099</v>
      </c>
      <c r="L694" s="27">
        <v>615209.82999999996</v>
      </c>
      <c r="M694" s="29">
        <v>3.1665251181611401E-3</v>
      </c>
      <c r="N694" s="27">
        <v>33.78</v>
      </c>
      <c r="O694">
        <v>146</v>
      </c>
      <c r="P694" s="27">
        <v>3785.83</v>
      </c>
      <c r="Q694" s="27">
        <v>25.93</v>
      </c>
      <c r="R694" s="30">
        <v>44732.853595219902</v>
      </c>
      <c r="S694" s="27">
        <f t="shared" si="10"/>
        <v>3811.7599999999998</v>
      </c>
    </row>
    <row r="695" spans="1:19" x14ac:dyDescent="0.25">
      <c r="A695" s="26" t="s">
        <v>138</v>
      </c>
      <c r="B695" s="26" t="s">
        <v>28</v>
      </c>
      <c r="C695" s="26" t="s">
        <v>192</v>
      </c>
      <c r="D695" s="26" t="s">
        <v>161</v>
      </c>
      <c r="E695" s="26" t="s">
        <v>152</v>
      </c>
      <c r="F695" s="26" t="s">
        <v>191</v>
      </c>
      <c r="G695" s="26" t="s">
        <v>184</v>
      </c>
      <c r="H695" s="26" t="s">
        <v>185</v>
      </c>
      <c r="I695">
        <v>18009</v>
      </c>
      <c r="J695" s="27">
        <v>501060.71</v>
      </c>
      <c r="K695" s="28">
        <v>0.81445498034386099</v>
      </c>
      <c r="L695" s="27">
        <v>615209.82999999996</v>
      </c>
      <c r="M695" s="29">
        <v>3.1665251181611401E-3</v>
      </c>
      <c r="N695" s="27">
        <v>135.6</v>
      </c>
      <c r="O695">
        <v>57</v>
      </c>
      <c r="P695" s="27">
        <v>5917.38</v>
      </c>
      <c r="Q695" s="27">
        <v>103.81</v>
      </c>
      <c r="R695" s="30">
        <v>44732.853595219902</v>
      </c>
      <c r="S695" s="27">
        <f t="shared" si="10"/>
        <v>6021.1900000000005</v>
      </c>
    </row>
    <row r="696" spans="1:19" x14ac:dyDescent="0.25">
      <c r="A696" s="26" t="s">
        <v>138</v>
      </c>
      <c r="B696" s="26" t="s">
        <v>28</v>
      </c>
      <c r="C696" s="26" t="s">
        <v>193</v>
      </c>
      <c r="D696" s="26" t="s">
        <v>164</v>
      </c>
      <c r="E696" s="26" t="s">
        <v>152</v>
      </c>
      <c r="F696" s="26" t="s">
        <v>191</v>
      </c>
      <c r="G696" s="26" t="s">
        <v>189</v>
      </c>
      <c r="H696" s="26" t="s">
        <v>185</v>
      </c>
      <c r="I696">
        <v>16082</v>
      </c>
      <c r="J696" s="27">
        <v>501060.71</v>
      </c>
      <c r="K696" s="28">
        <v>0.81445498034386099</v>
      </c>
      <c r="L696" s="27">
        <v>615209.82999999996</v>
      </c>
      <c r="M696" s="29"/>
      <c r="N696" s="27">
        <v>30.27</v>
      </c>
      <c r="P696" s="27">
        <v>0</v>
      </c>
      <c r="Q696" s="27">
        <v>0</v>
      </c>
      <c r="R696" s="30">
        <v>44732.853595219902</v>
      </c>
      <c r="S696" s="27">
        <f t="shared" si="10"/>
        <v>0</v>
      </c>
    </row>
    <row r="697" spans="1:19" x14ac:dyDescent="0.25">
      <c r="A697" s="26" t="s">
        <v>138</v>
      </c>
      <c r="B697" s="26" t="s">
        <v>28</v>
      </c>
      <c r="C697" s="26" t="s">
        <v>183</v>
      </c>
      <c r="D697" s="26" t="s">
        <v>151</v>
      </c>
      <c r="E697" s="26" t="s">
        <v>150</v>
      </c>
      <c r="F697" s="26" t="s">
        <v>29</v>
      </c>
      <c r="G697" s="26" t="s">
        <v>184</v>
      </c>
      <c r="H697" s="26" t="s">
        <v>185</v>
      </c>
      <c r="I697">
        <v>15520</v>
      </c>
      <c r="J697" s="27">
        <v>501060.71</v>
      </c>
      <c r="K697" s="28">
        <v>0.81445498034386099</v>
      </c>
      <c r="L697" s="27">
        <v>615209.82999999996</v>
      </c>
      <c r="M697" s="29">
        <v>3.1669563679425899E-3</v>
      </c>
      <c r="N697" s="27">
        <v>90.79</v>
      </c>
      <c r="O697">
        <v>49</v>
      </c>
      <c r="P697" s="27">
        <v>3405.88</v>
      </c>
      <c r="Q697" s="27">
        <v>0</v>
      </c>
      <c r="R697" s="30">
        <v>44732.853595219902</v>
      </c>
      <c r="S697" s="27">
        <f t="shared" si="10"/>
        <v>3405.88</v>
      </c>
    </row>
    <row r="698" spans="1:19" x14ac:dyDescent="0.25">
      <c r="A698" s="26" t="s">
        <v>138</v>
      </c>
      <c r="B698" s="26" t="s">
        <v>28</v>
      </c>
      <c r="C698" s="26" t="s">
        <v>186</v>
      </c>
      <c r="D698" s="26" t="s">
        <v>148</v>
      </c>
      <c r="E698" s="26" t="s">
        <v>150</v>
      </c>
      <c r="F698" s="26" t="s">
        <v>29</v>
      </c>
      <c r="G698" s="26" t="s">
        <v>184</v>
      </c>
      <c r="H698" s="26" t="s">
        <v>185</v>
      </c>
      <c r="I698">
        <v>7092</v>
      </c>
      <c r="J698" s="27">
        <v>501060.71</v>
      </c>
      <c r="K698" s="28">
        <v>0.81445498034386099</v>
      </c>
      <c r="L698" s="27">
        <v>615209.82999999996</v>
      </c>
      <c r="M698" s="29">
        <v>3.3339188675037702E-3</v>
      </c>
      <c r="N698" s="27">
        <v>90.77</v>
      </c>
      <c r="O698">
        <v>23</v>
      </c>
      <c r="P698" s="27">
        <v>1598.33</v>
      </c>
      <c r="Q698" s="27">
        <v>0</v>
      </c>
      <c r="R698" s="30">
        <v>44732.853595219902</v>
      </c>
      <c r="S698" s="27">
        <f t="shared" si="10"/>
        <v>1598.33</v>
      </c>
    </row>
    <row r="699" spans="1:19" x14ac:dyDescent="0.25">
      <c r="A699" s="26" t="s">
        <v>139</v>
      </c>
      <c r="B699" s="26" t="s">
        <v>39</v>
      </c>
      <c r="C699" s="26" t="s">
        <v>207</v>
      </c>
      <c r="D699" s="26" t="s">
        <v>160</v>
      </c>
      <c r="E699" s="26" t="s">
        <v>149</v>
      </c>
      <c r="F699" s="26" t="s">
        <v>16</v>
      </c>
      <c r="G699" s="26" t="s">
        <v>184</v>
      </c>
      <c r="H699" s="26" t="s">
        <v>185</v>
      </c>
      <c r="I699">
        <v>51548</v>
      </c>
      <c r="J699" s="27">
        <v>5800785.6399999997</v>
      </c>
      <c r="K699" s="28">
        <v>0.78521484754692095</v>
      </c>
      <c r="L699" s="27">
        <v>7387513.9500000002</v>
      </c>
      <c r="M699" s="29">
        <v>0.20454786333505701</v>
      </c>
      <c r="N699" s="27">
        <v>26.16</v>
      </c>
      <c r="O699">
        <v>10544</v>
      </c>
      <c r="P699" s="27">
        <v>204132.9</v>
      </c>
      <c r="Q699" s="27">
        <v>2749.13</v>
      </c>
      <c r="R699" s="30">
        <v>44732.853595219902</v>
      </c>
      <c r="S699" s="27">
        <f t="shared" si="10"/>
        <v>206882.03</v>
      </c>
    </row>
    <row r="700" spans="1:19" x14ac:dyDescent="0.25">
      <c r="A700" s="26" t="s">
        <v>139</v>
      </c>
      <c r="B700" s="26" t="s">
        <v>39</v>
      </c>
      <c r="C700" s="26" t="s">
        <v>208</v>
      </c>
      <c r="D700" s="26" t="s">
        <v>164</v>
      </c>
      <c r="E700" s="26" t="s">
        <v>149</v>
      </c>
      <c r="F700" s="26" t="s">
        <v>16</v>
      </c>
      <c r="G700" s="26" t="s">
        <v>184</v>
      </c>
      <c r="H700" s="26" t="s">
        <v>185</v>
      </c>
      <c r="I700">
        <v>49257</v>
      </c>
      <c r="J700" s="27">
        <v>5800785.6399999997</v>
      </c>
      <c r="K700" s="28">
        <v>0.78521484754692095</v>
      </c>
      <c r="L700" s="27">
        <v>7387513.9500000002</v>
      </c>
      <c r="M700" s="29">
        <v>0.21956462817612701</v>
      </c>
      <c r="N700" s="27">
        <v>24.2</v>
      </c>
      <c r="O700">
        <v>10815</v>
      </c>
      <c r="P700" s="27">
        <v>193692.03</v>
      </c>
      <c r="Q700" s="27">
        <v>2328.25</v>
      </c>
      <c r="R700" s="30">
        <v>44732.853595219902</v>
      </c>
      <c r="S700" s="27">
        <f t="shared" si="10"/>
        <v>196020.28</v>
      </c>
    </row>
    <row r="701" spans="1:19" x14ac:dyDescent="0.25">
      <c r="A701" s="26" t="s">
        <v>139</v>
      </c>
      <c r="B701" s="26" t="s">
        <v>39</v>
      </c>
      <c r="C701" s="26" t="s">
        <v>209</v>
      </c>
      <c r="D701" s="26" t="s">
        <v>151</v>
      </c>
      <c r="E701" s="26" t="s">
        <v>149</v>
      </c>
      <c r="F701" s="26" t="s">
        <v>210</v>
      </c>
      <c r="G701" s="26" t="s">
        <v>184</v>
      </c>
      <c r="H701" s="26" t="s">
        <v>185</v>
      </c>
      <c r="I701">
        <v>13801</v>
      </c>
      <c r="J701" s="27">
        <v>5800785.6399999997</v>
      </c>
      <c r="K701" s="28">
        <v>0.78521484754692095</v>
      </c>
      <c r="L701" s="27">
        <v>7387513.9500000002</v>
      </c>
      <c r="M701" s="29">
        <v>0.20454786333505701</v>
      </c>
      <c r="N701" s="27">
        <v>26.16</v>
      </c>
      <c r="O701">
        <v>2822</v>
      </c>
      <c r="P701" s="27">
        <v>54634.2</v>
      </c>
      <c r="Q701" s="27">
        <v>619.52</v>
      </c>
      <c r="R701" s="30">
        <v>44732.853595219902</v>
      </c>
      <c r="S701" s="27">
        <f t="shared" si="10"/>
        <v>55253.719999999994</v>
      </c>
    </row>
    <row r="702" spans="1:19" x14ac:dyDescent="0.25">
      <c r="A702" s="26" t="s">
        <v>139</v>
      </c>
      <c r="B702" s="26" t="s">
        <v>39</v>
      </c>
      <c r="C702" s="26" t="s">
        <v>211</v>
      </c>
      <c r="D702" s="26" t="s">
        <v>151</v>
      </c>
      <c r="E702" s="26" t="s">
        <v>152</v>
      </c>
      <c r="F702" s="26" t="s">
        <v>210</v>
      </c>
      <c r="G702" s="26" t="s">
        <v>184</v>
      </c>
      <c r="H702" s="26" t="s">
        <v>185</v>
      </c>
      <c r="I702">
        <v>2506</v>
      </c>
      <c r="J702" s="27">
        <v>5800785.6399999997</v>
      </c>
      <c r="K702" s="28">
        <v>0.78521484754692095</v>
      </c>
      <c r="L702" s="27">
        <v>7387513.9500000002</v>
      </c>
      <c r="M702" s="29">
        <v>0.20454786333505701</v>
      </c>
      <c r="N702" s="27">
        <v>107.29</v>
      </c>
      <c r="O702">
        <v>512</v>
      </c>
      <c r="P702" s="27">
        <v>40545.769999999997</v>
      </c>
      <c r="Q702" s="27">
        <v>79.19</v>
      </c>
      <c r="R702" s="30">
        <v>44732.853595219902</v>
      </c>
      <c r="S702" s="27">
        <f t="shared" si="10"/>
        <v>40624.959999999999</v>
      </c>
    </row>
    <row r="703" spans="1:19" x14ac:dyDescent="0.25">
      <c r="A703" s="26" t="s">
        <v>139</v>
      </c>
      <c r="B703" s="26" t="s">
        <v>39</v>
      </c>
      <c r="C703" s="26" t="s">
        <v>212</v>
      </c>
      <c r="D703" s="26" t="s">
        <v>164</v>
      </c>
      <c r="E703" s="26" t="s">
        <v>152</v>
      </c>
      <c r="F703" s="26" t="s">
        <v>210</v>
      </c>
      <c r="G703" s="26" t="s">
        <v>184</v>
      </c>
      <c r="H703" s="26" t="s">
        <v>185</v>
      </c>
      <c r="I703">
        <v>3584</v>
      </c>
      <c r="J703" s="27">
        <v>5800785.6399999997</v>
      </c>
      <c r="K703" s="28">
        <v>0.78521484754692095</v>
      </c>
      <c r="L703" s="27">
        <v>7387513.9500000002</v>
      </c>
      <c r="M703" s="29">
        <v>0.21956462817612701</v>
      </c>
      <c r="N703" s="27">
        <v>67.69</v>
      </c>
      <c r="O703">
        <v>786</v>
      </c>
      <c r="P703" s="27">
        <v>39270.230000000003</v>
      </c>
      <c r="Q703" s="27">
        <v>0</v>
      </c>
      <c r="R703" s="30">
        <v>44732.853595219902</v>
      </c>
      <c r="S703" s="27">
        <f t="shared" si="10"/>
        <v>39270.230000000003</v>
      </c>
    </row>
    <row r="704" spans="1:19" x14ac:dyDescent="0.25">
      <c r="A704" s="26" t="s">
        <v>139</v>
      </c>
      <c r="B704" s="26" t="s">
        <v>39</v>
      </c>
      <c r="C704" s="26" t="s">
        <v>213</v>
      </c>
      <c r="D704" s="26" t="s">
        <v>151</v>
      </c>
      <c r="E704" s="26" t="s">
        <v>150</v>
      </c>
      <c r="F704" s="26" t="s">
        <v>16</v>
      </c>
      <c r="G704" s="26" t="s">
        <v>184</v>
      </c>
      <c r="H704" s="26" t="s">
        <v>185</v>
      </c>
      <c r="I704">
        <v>1474</v>
      </c>
      <c r="J704" s="27">
        <v>5800785.6399999997</v>
      </c>
      <c r="K704" s="28">
        <v>0.78521484754692095</v>
      </c>
      <c r="L704" s="27">
        <v>7387513.9500000002</v>
      </c>
      <c r="M704" s="29">
        <v>0.20454786333505701</v>
      </c>
      <c r="N704" s="27">
        <v>58.75</v>
      </c>
      <c r="O704">
        <v>301</v>
      </c>
      <c r="P704" s="27">
        <v>13052.41</v>
      </c>
      <c r="Q704" s="27">
        <v>43.36</v>
      </c>
      <c r="R704" s="30">
        <v>44732.853595219902</v>
      </c>
      <c r="S704" s="27">
        <f t="shared" si="10"/>
        <v>13095.77</v>
      </c>
    </row>
    <row r="705" spans="1:19" x14ac:dyDescent="0.25">
      <c r="A705" s="26" t="s">
        <v>139</v>
      </c>
      <c r="B705" s="26" t="s">
        <v>39</v>
      </c>
      <c r="C705" s="26" t="s">
        <v>214</v>
      </c>
      <c r="D705" s="26" t="s">
        <v>164</v>
      </c>
      <c r="E705" s="26" t="s">
        <v>150</v>
      </c>
      <c r="F705" s="26" t="s">
        <v>16</v>
      </c>
      <c r="G705" s="26" t="s">
        <v>184</v>
      </c>
      <c r="H705" s="26" t="s">
        <v>185</v>
      </c>
      <c r="I705">
        <v>2077</v>
      </c>
      <c r="J705" s="27">
        <v>5800785.6399999997</v>
      </c>
      <c r="K705" s="28">
        <v>0.78521484754692095</v>
      </c>
      <c r="L705" s="27">
        <v>7387513.9500000002</v>
      </c>
      <c r="M705" s="29">
        <v>0.20537074231869501</v>
      </c>
      <c r="N705" s="27">
        <v>58.69</v>
      </c>
      <c r="O705">
        <v>426</v>
      </c>
      <c r="P705" s="27">
        <v>18453.98</v>
      </c>
      <c r="Q705" s="27">
        <v>43.32</v>
      </c>
      <c r="R705" s="30">
        <v>44732.853595219902</v>
      </c>
      <c r="S705" s="27">
        <f t="shared" si="10"/>
        <v>18497.3</v>
      </c>
    </row>
    <row r="706" spans="1:19" x14ac:dyDescent="0.25">
      <c r="A706" s="26" t="s">
        <v>140</v>
      </c>
      <c r="B706" s="26" t="s">
        <v>28</v>
      </c>
      <c r="C706" s="26" t="s">
        <v>187</v>
      </c>
      <c r="D706" s="26" t="s">
        <v>151</v>
      </c>
      <c r="E706" s="26" t="s">
        <v>149</v>
      </c>
      <c r="F706" s="26" t="s">
        <v>29</v>
      </c>
      <c r="G706" s="26" t="s">
        <v>184</v>
      </c>
      <c r="H706" s="26" t="s">
        <v>185</v>
      </c>
      <c r="I706">
        <v>319094</v>
      </c>
      <c r="J706" s="27">
        <v>25791956.260000002</v>
      </c>
      <c r="K706" s="28">
        <v>0.92167302199148204</v>
      </c>
      <c r="L706" s="27">
        <v>27983846.379999999</v>
      </c>
      <c r="M706" s="29">
        <v>0.144054298502786</v>
      </c>
      <c r="N706" s="27">
        <v>33.78</v>
      </c>
      <c r="O706">
        <v>45966</v>
      </c>
      <c r="P706" s="27">
        <v>1348821.85</v>
      </c>
      <c r="Q706" s="27">
        <v>12617.88</v>
      </c>
      <c r="R706" s="30">
        <v>44732.853595219902</v>
      </c>
      <c r="S706" s="27">
        <f t="shared" ref="S706:S742" si="11">SUM(P706+Q706)</f>
        <v>1361439.73</v>
      </c>
    </row>
    <row r="707" spans="1:19" x14ac:dyDescent="0.25">
      <c r="A707" s="26" t="s">
        <v>140</v>
      </c>
      <c r="B707" s="26" t="s">
        <v>28</v>
      </c>
      <c r="C707" s="26" t="s">
        <v>188</v>
      </c>
      <c r="D707" s="26" t="s">
        <v>162</v>
      </c>
      <c r="E707" s="26" t="s">
        <v>149</v>
      </c>
      <c r="F707" s="26" t="s">
        <v>29</v>
      </c>
      <c r="G707" s="26" t="s">
        <v>184</v>
      </c>
      <c r="H707" s="26" t="s">
        <v>185</v>
      </c>
      <c r="I707">
        <v>229014</v>
      </c>
      <c r="J707" s="27">
        <v>25791956.260000002</v>
      </c>
      <c r="K707" s="28">
        <v>0.92167302199148204</v>
      </c>
      <c r="L707" s="27">
        <v>27983846.379999999</v>
      </c>
      <c r="M707" s="29">
        <v>0.33524067375814198</v>
      </c>
      <c r="N707" s="27">
        <v>10.98</v>
      </c>
      <c r="O707">
        <v>76774</v>
      </c>
      <c r="P707" s="27">
        <v>732275.9</v>
      </c>
      <c r="Q707" s="27">
        <v>7744.92</v>
      </c>
      <c r="R707" s="30">
        <v>44732.853595219902</v>
      </c>
      <c r="S707" s="27">
        <f t="shared" si="11"/>
        <v>740020.82000000007</v>
      </c>
    </row>
    <row r="708" spans="1:19" x14ac:dyDescent="0.25">
      <c r="A708" s="26" t="s">
        <v>140</v>
      </c>
      <c r="B708" s="26" t="s">
        <v>28</v>
      </c>
      <c r="C708" s="26" t="s">
        <v>190</v>
      </c>
      <c r="D708" s="26" t="s">
        <v>161</v>
      </c>
      <c r="E708" s="26" t="s">
        <v>149</v>
      </c>
      <c r="F708" s="26" t="s">
        <v>191</v>
      </c>
      <c r="G708" s="26" t="s">
        <v>184</v>
      </c>
      <c r="H708" s="26" t="s">
        <v>185</v>
      </c>
      <c r="I708">
        <v>46260</v>
      </c>
      <c r="J708" s="27">
        <v>25791956.260000002</v>
      </c>
      <c r="K708" s="28">
        <v>0.92167302199148204</v>
      </c>
      <c r="L708" s="27">
        <v>27983846.379999999</v>
      </c>
      <c r="M708" s="29">
        <v>0.144034682386386</v>
      </c>
      <c r="N708" s="27">
        <v>33.78</v>
      </c>
      <c r="O708">
        <v>6663</v>
      </c>
      <c r="P708" s="27">
        <v>195518.43</v>
      </c>
      <c r="Q708" s="27">
        <v>2406.19</v>
      </c>
      <c r="R708" s="30">
        <v>44732.853595219902</v>
      </c>
      <c r="S708" s="27">
        <f t="shared" si="11"/>
        <v>197924.62</v>
      </c>
    </row>
    <row r="709" spans="1:19" x14ac:dyDescent="0.25">
      <c r="A709" s="26" t="s">
        <v>140</v>
      </c>
      <c r="B709" s="26" t="s">
        <v>28</v>
      </c>
      <c r="C709" s="26" t="s">
        <v>192</v>
      </c>
      <c r="D709" s="26" t="s">
        <v>161</v>
      </c>
      <c r="E709" s="26" t="s">
        <v>152</v>
      </c>
      <c r="F709" s="26" t="s">
        <v>191</v>
      </c>
      <c r="G709" s="26" t="s">
        <v>184</v>
      </c>
      <c r="H709" s="26" t="s">
        <v>185</v>
      </c>
      <c r="I709">
        <v>18009</v>
      </c>
      <c r="J709" s="27">
        <v>25791956.260000002</v>
      </c>
      <c r="K709" s="28">
        <v>0.92167302199148204</v>
      </c>
      <c r="L709" s="27">
        <v>27983846.379999999</v>
      </c>
      <c r="M709" s="29">
        <v>0.144034682386386</v>
      </c>
      <c r="N709" s="27">
        <v>135.6</v>
      </c>
      <c r="O709">
        <v>2593</v>
      </c>
      <c r="P709" s="27">
        <v>304625.98</v>
      </c>
      <c r="Q709" s="27">
        <v>587.4</v>
      </c>
      <c r="R709" s="30">
        <v>44732.853595219902</v>
      </c>
      <c r="S709" s="27">
        <f t="shared" si="11"/>
        <v>305213.38</v>
      </c>
    </row>
    <row r="710" spans="1:19" x14ac:dyDescent="0.25">
      <c r="A710" s="26" t="s">
        <v>140</v>
      </c>
      <c r="B710" s="26" t="s">
        <v>28</v>
      </c>
      <c r="C710" s="26" t="s">
        <v>193</v>
      </c>
      <c r="D710" s="26" t="s">
        <v>164</v>
      </c>
      <c r="E710" s="26" t="s">
        <v>152</v>
      </c>
      <c r="F710" s="26" t="s">
        <v>191</v>
      </c>
      <c r="G710" s="26" t="s">
        <v>184</v>
      </c>
      <c r="H710" s="26" t="s">
        <v>185</v>
      </c>
      <c r="I710">
        <v>16082</v>
      </c>
      <c r="J710" s="27">
        <v>25791956.260000002</v>
      </c>
      <c r="K710" s="28">
        <v>0.92167302199148204</v>
      </c>
      <c r="L710" s="27">
        <v>27983846.379999999</v>
      </c>
      <c r="M710" s="29">
        <v>0.71504940100649295</v>
      </c>
      <c r="N710" s="27">
        <v>30.27</v>
      </c>
      <c r="O710">
        <v>11499</v>
      </c>
      <c r="P710" s="27">
        <v>301562.42</v>
      </c>
      <c r="Q710" s="27">
        <v>78.680000000000007</v>
      </c>
      <c r="R710" s="30">
        <v>44732.853595219902</v>
      </c>
      <c r="S710" s="27">
        <f t="shared" si="11"/>
        <v>301641.09999999998</v>
      </c>
    </row>
    <row r="711" spans="1:19" x14ac:dyDescent="0.25">
      <c r="A711" s="26" t="s">
        <v>140</v>
      </c>
      <c r="B711" s="26" t="s">
        <v>28</v>
      </c>
      <c r="C711" s="26" t="s">
        <v>183</v>
      </c>
      <c r="D711" s="26" t="s">
        <v>151</v>
      </c>
      <c r="E711" s="26" t="s">
        <v>150</v>
      </c>
      <c r="F711" s="26" t="s">
        <v>29</v>
      </c>
      <c r="G711" s="26" t="s">
        <v>184</v>
      </c>
      <c r="H711" s="26" t="s">
        <v>185</v>
      </c>
      <c r="I711">
        <v>15520</v>
      </c>
      <c r="J711" s="27">
        <v>25791956.260000002</v>
      </c>
      <c r="K711" s="28">
        <v>0.92167302199148204</v>
      </c>
      <c r="L711" s="27">
        <v>27983846.379999999</v>
      </c>
      <c r="M711" s="29">
        <v>0.144054298502786</v>
      </c>
      <c r="N711" s="27">
        <v>90.79</v>
      </c>
      <c r="O711">
        <v>2235</v>
      </c>
      <c r="P711" s="27">
        <v>175800.57</v>
      </c>
      <c r="Q711" s="27">
        <v>471.94</v>
      </c>
      <c r="R711" s="30">
        <v>44732.853595219902</v>
      </c>
      <c r="S711" s="27">
        <f t="shared" si="11"/>
        <v>176272.51</v>
      </c>
    </row>
    <row r="712" spans="1:19" x14ac:dyDescent="0.25">
      <c r="A712" s="26" t="s">
        <v>140</v>
      </c>
      <c r="B712" s="26" t="s">
        <v>28</v>
      </c>
      <c r="C712" s="26" t="s">
        <v>186</v>
      </c>
      <c r="D712" s="26" t="s">
        <v>148</v>
      </c>
      <c r="E712" s="26" t="s">
        <v>150</v>
      </c>
      <c r="F712" s="26" t="s">
        <v>29</v>
      </c>
      <c r="G712" s="26" t="s">
        <v>184</v>
      </c>
      <c r="H712" s="26" t="s">
        <v>185</v>
      </c>
      <c r="I712">
        <v>7092</v>
      </c>
      <c r="J712" s="27">
        <v>25791956.260000002</v>
      </c>
      <c r="K712" s="28">
        <v>0.92167302199148204</v>
      </c>
      <c r="L712" s="27">
        <v>27983846.379999999</v>
      </c>
      <c r="M712" s="29">
        <v>0.151648866585258</v>
      </c>
      <c r="N712" s="27">
        <v>90.77</v>
      </c>
      <c r="O712">
        <v>1075</v>
      </c>
      <c r="P712" s="27">
        <v>84538.69</v>
      </c>
      <c r="Q712" s="27">
        <v>-78.64</v>
      </c>
      <c r="R712" s="30">
        <v>44732.853595219902</v>
      </c>
      <c r="S712" s="27">
        <f t="shared" si="11"/>
        <v>84460.05</v>
      </c>
    </row>
    <row r="713" spans="1:19" x14ac:dyDescent="0.25">
      <c r="A713" s="26" t="s">
        <v>141</v>
      </c>
      <c r="B713" s="26" t="s">
        <v>28</v>
      </c>
      <c r="C713" s="26" t="s">
        <v>187</v>
      </c>
      <c r="D713" s="26" t="s">
        <v>151</v>
      </c>
      <c r="E713" s="26" t="s">
        <v>149</v>
      </c>
      <c r="F713" s="26" t="s">
        <v>29</v>
      </c>
      <c r="G713" s="26" t="s">
        <v>184</v>
      </c>
      <c r="H713" s="26" t="s">
        <v>185</v>
      </c>
      <c r="I713">
        <v>319094</v>
      </c>
      <c r="J713" s="27">
        <v>817247.3</v>
      </c>
      <c r="K713" s="28">
        <v>0.60804510653837396</v>
      </c>
      <c r="L713" s="27">
        <v>1344057.03</v>
      </c>
      <c r="M713" s="29">
        <v>6.9188913480730703E-3</v>
      </c>
      <c r="N713" s="27">
        <v>33.78</v>
      </c>
      <c r="O713">
        <v>2207</v>
      </c>
      <c r="P713" s="27">
        <v>42724.71</v>
      </c>
      <c r="Q713" s="27">
        <v>367.82</v>
      </c>
      <c r="R713" s="30">
        <v>44732.853595219902</v>
      </c>
      <c r="S713" s="27">
        <f t="shared" si="11"/>
        <v>43092.53</v>
      </c>
    </row>
    <row r="714" spans="1:19" x14ac:dyDescent="0.25">
      <c r="A714" s="26" t="s">
        <v>141</v>
      </c>
      <c r="B714" s="26" t="s">
        <v>28</v>
      </c>
      <c r="C714" s="26" t="s">
        <v>188</v>
      </c>
      <c r="D714" s="26" t="s">
        <v>162</v>
      </c>
      <c r="E714" s="26" t="s">
        <v>149</v>
      </c>
      <c r="F714" s="26" t="s">
        <v>29</v>
      </c>
      <c r="G714" s="26" t="s">
        <v>189</v>
      </c>
      <c r="H714" s="26" t="s">
        <v>185</v>
      </c>
      <c r="I714">
        <v>229014</v>
      </c>
      <c r="J714" s="27">
        <v>817247.3</v>
      </c>
      <c r="K714" s="28">
        <v>0.60804510653837396</v>
      </c>
      <c r="L714" s="27">
        <v>1344057.03</v>
      </c>
      <c r="M714" s="29"/>
      <c r="N714" s="27">
        <v>10.98</v>
      </c>
      <c r="P714" s="27">
        <v>0</v>
      </c>
      <c r="Q714" s="27">
        <v>0</v>
      </c>
      <c r="R714" s="30">
        <v>44732.853595219902</v>
      </c>
      <c r="S714" s="27">
        <f t="shared" si="11"/>
        <v>0</v>
      </c>
    </row>
    <row r="715" spans="1:19" x14ac:dyDescent="0.25">
      <c r="A715" s="26" t="s">
        <v>141</v>
      </c>
      <c r="B715" s="26" t="s">
        <v>28</v>
      </c>
      <c r="C715" s="26" t="s">
        <v>190</v>
      </c>
      <c r="D715" s="26" t="s">
        <v>161</v>
      </c>
      <c r="E715" s="26" t="s">
        <v>149</v>
      </c>
      <c r="F715" s="26" t="s">
        <v>191</v>
      </c>
      <c r="G715" s="26" t="s">
        <v>184</v>
      </c>
      <c r="H715" s="26" t="s">
        <v>185</v>
      </c>
      <c r="I715">
        <v>46260</v>
      </c>
      <c r="J715" s="27">
        <v>817247.3</v>
      </c>
      <c r="K715" s="28">
        <v>0.60804510653837396</v>
      </c>
      <c r="L715" s="27">
        <v>1344057.03</v>
      </c>
      <c r="M715" s="29">
        <v>6.9179491909874997E-3</v>
      </c>
      <c r="N715" s="27">
        <v>33.78</v>
      </c>
      <c r="O715">
        <v>320</v>
      </c>
      <c r="P715" s="27">
        <v>6194.79</v>
      </c>
      <c r="Q715" s="27">
        <v>58.08</v>
      </c>
      <c r="R715" s="30">
        <v>44732.853595219902</v>
      </c>
      <c r="S715" s="27">
        <f t="shared" si="11"/>
        <v>6252.87</v>
      </c>
    </row>
    <row r="716" spans="1:19" x14ac:dyDescent="0.25">
      <c r="A716" s="26" t="s">
        <v>141</v>
      </c>
      <c r="B716" s="26" t="s">
        <v>28</v>
      </c>
      <c r="C716" s="26" t="s">
        <v>192</v>
      </c>
      <c r="D716" s="26" t="s">
        <v>161</v>
      </c>
      <c r="E716" s="26" t="s">
        <v>152</v>
      </c>
      <c r="F716" s="26" t="s">
        <v>191</v>
      </c>
      <c r="G716" s="26" t="s">
        <v>184</v>
      </c>
      <c r="H716" s="26" t="s">
        <v>185</v>
      </c>
      <c r="I716">
        <v>18009</v>
      </c>
      <c r="J716" s="27">
        <v>817247.3</v>
      </c>
      <c r="K716" s="28">
        <v>0.60804510653837396</v>
      </c>
      <c r="L716" s="27">
        <v>1344057.03</v>
      </c>
      <c r="M716" s="29">
        <v>6.9179491909874997E-3</v>
      </c>
      <c r="N716" s="27">
        <v>135.6</v>
      </c>
      <c r="O716">
        <v>124</v>
      </c>
      <c r="P716" s="27">
        <v>9610.48</v>
      </c>
      <c r="Q716" s="27">
        <v>0</v>
      </c>
      <c r="R716" s="30">
        <v>44732.853595219902</v>
      </c>
      <c r="S716" s="27">
        <f t="shared" si="11"/>
        <v>9610.48</v>
      </c>
    </row>
    <row r="717" spans="1:19" x14ac:dyDescent="0.25">
      <c r="A717" s="26" t="s">
        <v>141</v>
      </c>
      <c r="B717" s="26" t="s">
        <v>28</v>
      </c>
      <c r="C717" s="26" t="s">
        <v>193</v>
      </c>
      <c r="D717" s="26" t="s">
        <v>164</v>
      </c>
      <c r="E717" s="26" t="s">
        <v>152</v>
      </c>
      <c r="F717" s="26" t="s">
        <v>191</v>
      </c>
      <c r="G717" s="26" t="s">
        <v>184</v>
      </c>
      <c r="H717" s="26" t="s">
        <v>185</v>
      </c>
      <c r="I717">
        <v>16082</v>
      </c>
      <c r="J717" s="27">
        <v>817247.3</v>
      </c>
      <c r="K717" s="28">
        <v>0.60804510653837396</v>
      </c>
      <c r="L717" s="27">
        <v>1344057.03</v>
      </c>
      <c r="M717" s="29">
        <v>3.43436410123713E-2</v>
      </c>
      <c r="N717" s="27">
        <v>30.27</v>
      </c>
      <c r="O717">
        <v>552</v>
      </c>
      <c r="P717" s="27">
        <v>9550.26</v>
      </c>
      <c r="Q717" s="27">
        <v>0</v>
      </c>
      <c r="R717" s="30">
        <v>44732.853595219902</v>
      </c>
      <c r="S717" s="27">
        <f t="shared" si="11"/>
        <v>9550.26</v>
      </c>
    </row>
    <row r="718" spans="1:19" x14ac:dyDescent="0.25">
      <c r="A718" s="26" t="s">
        <v>141</v>
      </c>
      <c r="B718" s="26" t="s">
        <v>28</v>
      </c>
      <c r="C718" s="26" t="s">
        <v>183</v>
      </c>
      <c r="D718" s="26" t="s">
        <v>151</v>
      </c>
      <c r="E718" s="26" t="s">
        <v>150</v>
      </c>
      <c r="F718" s="26" t="s">
        <v>29</v>
      </c>
      <c r="G718" s="26" t="s">
        <v>184</v>
      </c>
      <c r="H718" s="26" t="s">
        <v>185</v>
      </c>
      <c r="I718">
        <v>15520</v>
      </c>
      <c r="J718" s="27">
        <v>817247.3</v>
      </c>
      <c r="K718" s="28">
        <v>0.60804510653837396</v>
      </c>
      <c r="L718" s="27">
        <v>1344057.03</v>
      </c>
      <c r="M718" s="29">
        <v>6.9188913480730703E-3</v>
      </c>
      <c r="N718" s="27">
        <v>90.79</v>
      </c>
      <c r="O718">
        <v>107</v>
      </c>
      <c r="P718" s="27">
        <v>5552.46</v>
      </c>
      <c r="Q718" s="27">
        <v>0</v>
      </c>
      <c r="R718" s="30">
        <v>44732.853595219902</v>
      </c>
      <c r="S718" s="27">
        <f t="shared" si="11"/>
        <v>5552.46</v>
      </c>
    </row>
    <row r="719" spans="1:19" x14ac:dyDescent="0.25">
      <c r="A719" s="26" t="s">
        <v>141</v>
      </c>
      <c r="B719" s="26" t="s">
        <v>28</v>
      </c>
      <c r="C719" s="26" t="s">
        <v>186</v>
      </c>
      <c r="D719" s="26" t="s">
        <v>148</v>
      </c>
      <c r="E719" s="26" t="s">
        <v>150</v>
      </c>
      <c r="F719" s="26" t="s">
        <v>29</v>
      </c>
      <c r="G719" s="26" t="s">
        <v>184</v>
      </c>
      <c r="H719" s="26" t="s">
        <v>185</v>
      </c>
      <c r="I719">
        <v>7092</v>
      </c>
      <c r="J719" s="27">
        <v>817247.3</v>
      </c>
      <c r="K719" s="28">
        <v>0.60804510653837396</v>
      </c>
      <c r="L719" s="27">
        <v>1344057.03</v>
      </c>
      <c r="M719" s="29">
        <v>7.2836565230404099E-3</v>
      </c>
      <c r="N719" s="27">
        <v>90.77</v>
      </c>
      <c r="O719">
        <v>51</v>
      </c>
      <c r="P719" s="27">
        <v>2645.92</v>
      </c>
      <c r="Q719" s="27">
        <v>0</v>
      </c>
      <c r="R719" s="30">
        <v>44732.853595219902</v>
      </c>
      <c r="S719" s="27">
        <f t="shared" si="11"/>
        <v>2645.92</v>
      </c>
    </row>
    <row r="720" spans="1:19" x14ac:dyDescent="0.25">
      <c r="A720" s="26" t="s">
        <v>30</v>
      </c>
      <c r="B720" s="26" t="s">
        <v>31</v>
      </c>
      <c r="C720" s="26" t="s">
        <v>278</v>
      </c>
      <c r="D720" s="26" t="s">
        <v>161</v>
      </c>
      <c r="E720" s="26" t="s">
        <v>152</v>
      </c>
      <c r="F720" s="26" t="s">
        <v>32</v>
      </c>
      <c r="G720" s="26" t="s">
        <v>184</v>
      </c>
      <c r="H720" s="26" t="s">
        <v>185</v>
      </c>
      <c r="I720">
        <v>7428</v>
      </c>
      <c r="J720" s="27">
        <v>3536221.59</v>
      </c>
      <c r="K720" s="28">
        <v>0.809707398211853</v>
      </c>
      <c r="L720" s="27">
        <v>4367283.29</v>
      </c>
      <c r="M720" s="29">
        <v>0.244217504942597</v>
      </c>
      <c r="N720" s="27">
        <v>30.45</v>
      </c>
      <c r="O720">
        <v>1814</v>
      </c>
      <c r="P720" s="27">
        <v>42041.73</v>
      </c>
      <c r="Q720" s="27">
        <v>-347.63</v>
      </c>
      <c r="R720" s="30">
        <v>44732.853595219902</v>
      </c>
      <c r="S720" s="27">
        <f t="shared" si="11"/>
        <v>41694.100000000006</v>
      </c>
    </row>
    <row r="721" spans="1:19" x14ac:dyDescent="0.25">
      <c r="A721" s="26" t="s">
        <v>45</v>
      </c>
      <c r="B721" s="26" t="s">
        <v>46</v>
      </c>
      <c r="C721" s="26" t="s">
        <v>278</v>
      </c>
      <c r="D721" s="26" t="s">
        <v>161</v>
      </c>
      <c r="E721" s="26" t="s">
        <v>152</v>
      </c>
      <c r="F721" s="26" t="s">
        <v>32</v>
      </c>
      <c r="G721" s="26" t="s">
        <v>184</v>
      </c>
      <c r="H721" s="26" t="s">
        <v>185</v>
      </c>
      <c r="I721">
        <v>7428</v>
      </c>
      <c r="J721" s="27">
        <v>29728.12</v>
      </c>
      <c r="K721" s="28">
        <v>0.73835074350139496</v>
      </c>
      <c r="L721" s="27">
        <v>40262.870000000003</v>
      </c>
      <c r="M721" s="29">
        <v>2.25149068661129E-3</v>
      </c>
      <c r="N721" s="27">
        <v>30.45</v>
      </c>
      <c r="O721">
        <v>16</v>
      </c>
      <c r="P721" s="27">
        <v>338.14</v>
      </c>
      <c r="Q721" s="27">
        <v>0</v>
      </c>
      <c r="R721" s="30">
        <v>44732.853595219902</v>
      </c>
      <c r="S721" s="27">
        <f t="shared" si="11"/>
        <v>338.14</v>
      </c>
    </row>
    <row r="722" spans="1:19" x14ac:dyDescent="0.25">
      <c r="A722" s="26" t="s">
        <v>63</v>
      </c>
      <c r="B722" s="26" t="s">
        <v>46</v>
      </c>
      <c r="C722" s="26" t="s">
        <v>278</v>
      </c>
      <c r="D722" s="26" t="s">
        <v>161</v>
      </c>
      <c r="E722" s="26" t="s">
        <v>152</v>
      </c>
      <c r="F722" s="26" t="s">
        <v>32</v>
      </c>
      <c r="G722" s="26" t="s">
        <v>184</v>
      </c>
      <c r="H722" s="26" t="s">
        <v>185</v>
      </c>
      <c r="I722">
        <v>7428</v>
      </c>
      <c r="J722" s="27">
        <v>349.74</v>
      </c>
      <c r="K722" s="28">
        <v>0.85840512480671505</v>
      </c>
      <c r="L722" s="27">
        <v>407.43</v>
      </c>
      <c r="M722" s="29">
        <v>2.2783394488421701E-5</v>
      </c>
      <c r="N722" s="27">
        <v>30.45</v>
      </c>
      <c r="O722">
        <v>0</v>
      </c>
      <c r="P722" s="27">
        <v>0</v>
      </c>
      <c r="Q722" s="27">
        <v>0</v>
      </c>
      <c r="R722" s="30">
        <v>44732.853595219902</v>
      </c>
      <c r="S722" s="27">
        <f t="shared" si="11"/>
        <v>0</v>
      </c>
    </row>
    <row r="723" spans="1:19" x14ac:dyDescent="0.25">
      <c r="A723" s="26" t="s">
        <v>96</v>
      </c>
      <c r="B723" s="26" t="s">
        <v>97</v>
      </c>
      <c r="C723" s="26" t="s">
        <v>278</v>
      </c>
      <c r="D723" s="26" t="s">
        <v>161</v>
      </c>
      <c r="E723" s="26" t="s">
        <v>152</v>
      </c>
      <c r="F723" s="26" t="s">
        <v>32</v>
      </c>
      <c r="G723" s="26" t="s">
        <v>184</v>
      </c>
      <c r="H723" s="26" t="s">
        <v>185</v>
      </c>
      <c r="I723">
        <v>7428</v>
      </c>
      <c r="J723" s="27">
        <v>6613425.4900000002</v>
      </c>
      <c r="K723" s="28">
        <v>0.77347366240813098</v>
      </c>
      <c r="L723" s="27">
        <v>8550291.7699999996</v>
      </c>
      <c r="M723" s="29">
        <v>0.47813040371846799</v>
      </c>
      <c r="N723" s="27">
        <v>30.45</v>
      </c>
      <c r="O723">
        <v>3551</v>
      </c>
      <c r="P723" s="27">
        <v>78616.070000000007</v>
      </c>
      <c r="Q723" s="27">
        <v>-730.6</v>
      </c>
      <c r="R723" s="30">
        <v>44732.853595219902</v>
      </c>
      <c r="S723" s="27">
        <f t="shared" si="11"/>
        <v>77885.47</v>
      </c>
    </row>
    <row r="724" spans="1:19" x14ac:dyDescent="0.25">
      <c r="A724" s="26" t="s">
        <v>101</v>
      </c>
      <c r="B724" s="26" t="s">
        <v>46</v>
      </c>
      <c r="C724" s="26" t="s">
        <v>278</v>
      </c>
      <c r="D724" s="26" t="s">
        <v>161</v>
      </c>
      <c r="E724" s="26" t="s">
        <v>152</v>
      </c>
      <c r="F724" s="26" t="s">
        <v>32</v>
      </c>
      <c r="G724" s="26" t="s">
        <v>184</v>
      </c>
      <c r="H724" s="26" t="s">
        <v>185</v>
      </c>
      <c r="I724">
        <v>7428</v>
      </c>
      <c r="J724" s="27">
        <v>4477754.67</v>
      </c>
      <c r="K724" s="28">
        <v>0.90927817752864903</v>
      </c>
      <c r="L724" s="27">
        <v>4924515.71</v>
      </c>
      <c r="M724" s="29">
        <v>0.275377817257836</v>
      </c>
      <c r="N724" s="27">
        <v>30.45</v>
      </c>
      <c r="O724">
        <v>2045</v>
      </c>
      <c r="P724" s="27">
        <v>53223.72</v>
      </c>
      <c r="Q724" s="27">
        <v>-546.54999999999995</v>
      </c>
      <c r="R724" s="30">
        <v>44732.853595219902</v>
      </c>
      <c r="S724" s="27">
        <f t="shared" si="11"/>
        <v>52677.17</v>
      </c>
    </row>
    <row r="725" spans="1:19" x14ac:dyDescent="0.25">
      <c r="A725" s="26" t="s">
        <v>24</v>
      </c>
      <c r="B725" s="26" t="s">
        <v>25</v>
      </c>
      <c r="C725" s="26" t="s">
        <v>279</v>
      </c>
      <c r="D725" s="26" t="s">
        <v>161</v>
      </c>
      <c r="E725" s="26" t="s">
        <v>152</v>
      </c>
      <c r="F725" s="26" t="s">
        <v>26</v>
      </c>
      <c r="G725" s="26" t="s">
        <v>189</v>
      </c>
      <c r="H725" s="26" t="s">
        <v>185</v>
      </c>
      <c r="I725">
        <v>5447</v>
      </c>
      <c r="J725" s="27">
        <v>733161.25</v>
      </c>
      <c r="K725" s="28">
        <v>0.74452287001764395</v>
      </c>
      <c r="L725" s="27">
        <v>984739.73</v>
      </c>
      <c r="M725" s="29"/>
      <c r="N725" s="27">
        <v>5.93</v>
      </c>
      <c r="P725" s="27">
        <v>0</v>
      </c>
      <c r="Q725" s="27">
        <v>0</v>
      </c>
      <c r="R725" s="30">
        <v>44732.853595219902</v>
      </c>
      <c r="S725" s="27">
        <f t="shared" si="11"/>
        <v>0</v>
      </c>
    </row>
    <row r="726" spans="1:19" x14ac:dyDescent="0.25">
      <c r="A726" s="26" t="s">
        <v>49</v>
      </c>
      <c r="B726" s="26" t="s">
        <v>25</v>
      </c>
      <c r="C726" s="26" t="s">
        <v>279</v>
      </c>
      <c r="D726" s="26" t="s">
        <v>161</v>
      </c>
      <c r="E726" s="26" t="s">
        <v>152</v>
      </c>
      <c r="F726" s="26" t="s">
        <v>26</v>
      </c>
      <c r="G726" s="26" t="s">
        <v>189</v>
      </c>
      <c r="H726" s="26" t="s">
        <v>185</v>
      </c>
      <c r="I726">
        <v>5447</v>
      </c>
      <c r="J726" s="27">
        <v>12670.5</v>
      </c>
      <c r="K726" s="28">
        <v>0.84708879038889695</v>
      </c>
      <c r="L726" s="27">
        <v>14957.7</v>
      </c>
      <c r="M726" s="29"/>
      <c r="N726" s="27">
        <v>5.93</v>
      </c>
      <c r="P726" s="27">
        <v>0</v>
      </c>
      <c r="Q726" s="27">
        <v>0</v>
      </c>
      <c r="R726" s="30">
        <v>44732.853595219902</v>
      </c>
      <c r="S726" s="27">
        <f t="shared" si="11"/>
        <v>0</v>
      </c>
    </row>
    <row r="727" spans="1:19" x14ac:dyDescent="0.25">
      <c r="A727" s="26" t="s">
        <v>57</v>
      </c>
      <c r="B727" s="26" t="s">
        <v>28</v>
      </c>
      <c r="C727" s="26" t="s">
        <v>279</v>
      </c>
      <c r="D727" s="26" t="s">
        <v>161</v>
      </c>
      <c r="E727" s="26" t="s">
        <v>152</v>
      </c>
      <c r="F727" s="26" t="s">
        <v>26</v>
      </c>
      <c r="G727" s="26" t="s">
        <v>189</v>
      </c>
      <c r="H727" s="26" t="s">
        <v>185</v>
      </c>
      <c r="I727">
        <v>5447</v>
      </c>
      <c r="J727" s="27">
        <v>311003.2</v>
      </c>
      <c r="K727" s="28">
        <v>0.77271632809575397</v>
      </c>
      <c r="L727" s="27">
        <v>402480.43</v>
      </c>
      <c r="M727" s="29"/>
      <c r="N727" s="27">
        <v>5.93</v>
      </c>
      <c r="P727" s="27">
        <v>0</v>
      </c>
      <c r="Q727" s="27">
        <v>0</v>
      </c>
      <c r="R727" s="30">
        <v>44732.853595219902</v>
      </c>
      <c r="S727" s="27">
        <f t="shared" si="11"/>
        <v>0</v>
      </c>
    </row>
    <row r="728" spans="1:19" x14ac:dyDescent="0.25">
      <c r="A728" s="26" t="s">
        <v>61</v>
      </c>
      <c r="B728" s="26" t="s">
        <v>28</v>
      </c>
      <c r="C728" s="26" t="s">
        <v>279</v>
      </c>
      <c r="D728" s="26" t="s">
        <v>161</v>
      </c>
      <c r="E728" s="26" t="s">
        <v>152</v>
      </c>
      <c r="F728" s="26" t="s">
        <v>26</v>
      </c>
      <c r="G728" s="26" t="s">
        <v>189</v>
      </c>
      <c r="H728" s="26" t="s">
        <v>185</v>
      </c>
      <c r="I728">
        <v>5447</v>
      </c>
      <c r="J728" s="27">
        <v>92725.03</v>
      </c>
      <c r="K728" s="28">
        <v>0.73499063992001801</v>
      </c>
      <c r="L728" s="27">
        <v>126158.11</v>
      </c>
      <c r="M728" s="29"/>
      <c r="N728" s="27">
        <v>5.93</v>
      </c>
      <c r="P728" s="27">
        <v>0</v>
      </c>
      <c r="Q728" s="27">
        <v>0</v>
      </c>
      <c r="R728" s="30">
        <v>44732.853595219902</v>
      </c>
      <c r="S728" s="27">
        <f t="shared" si="11"/>
        <v>0</v>
      </c>
    </row>
    <row r="729" spans="1:19" x14ac:dyDescent="0.25">
      <c r="A729" s="26" t="s">
        <v>68</v>
      </c>
      <c r="B729" s="26" t="s">
        <v>25</v>
      </c>
      <c r="C729" s="26" t="s">
        <v>279</v>
      </c>
      <c r="D729" s="26" t="s">
        <v>161</v>
      </c>
      <c r="E729" s="26" t="s">
        <v>152</v>
      </c>
      <c r="F729" s="26" t="s">
        <v>26</v>
      </c>
      <c r="G729" s="26" t="s">
        <v>189</v>
      </c>
      <c r="H729" s="26" t="s">
        <v>185</v>
      </c>
      <c r="I729">
        <v>5447</v>
      </c>
      <c r="J729" s="27">
        <v>26492.87</v>
      </c>
      <c r="K729" s="28">
        <v>0.82691066992484297</v>
      </c>
      <c r="L729" s="27">
        <v>32038.37</v>
      </c>
      <c r="M729" s="29"/>
      <c r="N729" s="27">
        <v>5.93</v>
      </c>
      <c r="P729" s="27">
        <v>0</v>
      </c>
      <c r="Q729" s="27">
        <v>0</v>
      </c>
      <c r="R729" s="30">
        <v>44732.853595219902</v>
      </c>
      <c r="S729" s="27">
        <f t="shared" si="11"/>
        <v>0</v>
      </c>
    </row>
    <row r="730" spans="1:19" x14ac:dyDescent="0.25">
      <c r="A730" s="26" t="s">
        <v>69</v>
      </c>
      <c r="B730" s="26" t="s">
        <v>25</v>
      </c>
      <c r="C730" s="26" t="s">
        <v>279</v>
      </c>
      <c r="D730" s="26" t="s">
        <v>161</v>
      </c>
      <c r="E730" s="26" t="s">
        <v>152</v>
      </c>
      <c r="F730" s="26" t="s">
        <v>26</v>
      </c>
      <c r="G730" s="26" t="s">
        <v>184</v>
      </c>
      <c r="H730" s="26" t="s">
        <v>185</v>
      </c>
      <c r="I730">
        <v>5447</v>
      </c>
      <c r="J730" s="27">
        <v>190057.51</v>
      </c>
      <c r="K730" s="28">
        <v>0.78308587341712099</v>
      </c>
      <c r="L730" s="27">
        <v>242703.28</v>
      </c>
      <c r="M730" s="29">
        <v>5.4688917182478702E-2</v>
      </c>
      <c r="N730" s="27">
        <v>5.93</v>
      </c>
      <c r="O730">
        <v>297</v>
      </c>
      <c r="P730" s="27">
        <v>1296.43</v>
      </c>
      <c r="Q730" s="27">
        <v>-8.73</v>
      </c>
      <c r="R730" s="30">
        <v>44732.853595219902</v>
      </c>
      <c r="S730" s="27">
        <f t="shared" si="11"/>
        <v>1287.7</v>
      </c>
    </row>
    <row r="731" spans="1:19" x14ac:dyDescent="0.25">
      <c r="A731" s="26" t="s">
        <v>75</v>
      </c>
      <c r="B731" s="26" t="s">
        <v>25</v>
      </c>
      <c r="C731" s="26" t="s">
        <v>279</v>
      </c>
      <c r="D731" s="26" t="s">
        <v>161</v>
      </c>
      <c r="E731" s="26" t="s">
        <v>152</v>
      </c>
      <c r="F731" s="26" t="s">
        <v>26</v>
      </c>
      <c r="G731" s="26" t="s">
        <v>184</v>
      </c>
      <c r="H731" s="26" t="s">
        <v>185</v>
      </c>
      <c r="I731">
        <v>5447</v>
      </c>
      <c r="J731" s="27">
        <v>1978901.85</v>
      </c>
      <c r="K731" s="28">
        <v>0.89426339224042195</v>
      </c>
      <c r="L731" s="27">
        <v>2212884.7799999998</v>
      </c>
      <c r="M731" s="29">
        <v>0.498634680453381</v>
      </c>
      <c r="N731" s="27">
        <v>5.93</v>
      </c>
      <c r="O731">
        <v>2716</v>
      </c>
      <c r="P731" s="27">
        <v>13538.72</v>
      </c>
      <c r="Q731" s="27">
        <v>-89.74</v>
      </c>
      <c r="R731" s="30">
        <v>44732.853595219902</v>
      </c>
      <c r="S731" s="27">
        <f t="shared" si="11"/>
        <v>13448.98</v>
      </c>
    </row>
    <row r="732" spans="1:19" x14ac:dyDescent="0.25">
      <c r="A732" s="26" t="s">
        <v>87</v>
      </c>
      <c r="B732" s="26" t="s">
        <v>25</v>
      </c>
      <c r="C732" s="26" t="s">
        <v>279</v>
      </c>
      <c r="D732" s="26" t="s">
        <v>161</v>
      </c>
      <c r="E732" s="26" t="s">
        <v>152</v>
      </c>
      <c r="F732" s="26" t="s">
        <v>26</v>
      </c>
      <c r="G732" s="26" t="s">
        <v>189</v>
      </c>
      <c r="H732" s="26" t="s">
        <v>185</v>
      </c>
      <c r="I732">
        <v>5447</v>
      </c>
      <c r="J732" s="27">
        <v>2132099.73</v>
      </c>
      <c r="K732" s="28">
        <v>0.87969016830565705</v>
      </c>
      <c r="L732" s="27">
        <v>2423693.94</v>
      </c>
      <c r="M732" s="29"/>
      <c r="N732" s="27">
        <v>5.93</v>
      </c>
      <c r="P732" s="27">
        <v>0</v>
      </c>
      <c r="Q732" s="27">
        <v>0</v>
      </c>
      <c r="R732" s="30">
        <v>44732.853595219902</v>
      </c>
      <c r="S732" s="27">
        <f t="shared" si="11"/>
        <v>0</v>
      </c>
    </row>
    <row r="733" spans="1:19" x14ac:dyDescent="0.25">
      <c r="A733" s="26" t="s">
        <v>99</v>
      </c>
      <c r="B733" s="26" t="s">
        <v>25</v>
      </c>
      <c r="C733" s="26" t="s">
        <v>279</v>
      </c>
      <c r="D733" s="26" t="s">
        <v>161</v>
      </c>
      <c r="E733" s="26" t="s">
        <v>152</v>
      </c>
      <c r="F733" s="26" t="s">
        <v>26</v>
      </c>
      <c r="G733" s="26" t="s">
        <v>184</v>
      </c>
      <c r="H733" s="26" t="s">
        <v>185</v>
      </c>
      <c r="I733">
        <v>5447</v>
      </c>
      <c r="J733" s="27">
        <v>202728.01</v>
      </c>
      <c r="K733" s="28">
        <v>0.90488217133859705</v>
      </c>
      <c r="L733" s="27">
        <v>224038.02</v>
      </c>
      <c r="M733" s="29">
        <v>5.0483028995349802E-2</v>
      </c>
      <c r="N733" s="27">
        <v>5.93</v>
      </c>
      <c r="O733">
        <v>274</v>
      </c>
      <c r="P733" s="27">
        <v>1382.05</v>
      </c>
      <c r="Q733" s="27">
        <v>-10.09</v>
      </c>
      <c r="R733" s="30">
        <v>44732.853595219902</v>
      </c>
      <c r="S733" s="27">
        <f t="shared" si="11"/>
        <v>1371.96</v>
      </c>
    </row>
    <row r="734" spans="1:19" x14ac:dyDescent="0.25">
      <c r="A734" s="26" t="s">
        <v>104</v>
      </c>
      <c r="B734" s="26" t="s">
        <v>25</v>
      </c>
      <c r="C734" s="26" t="s">
        <v>279</v>
      </c>
      <c r="D734" s="26" t="s">
        <v>161</v>
      </c>
      <c r="E734" s="26" t="s">
        <v>152</v>
      </c>
      <c r="F734" s="26" t="s">
        <v>26</v>
      </c>
      <c r="G734" s="26" t="s">
        <v>184</v>
      </c>
      <c r="H734" s="26" t="s">
        <v>185</v>
      </c>
      <c r="I734">
        <v>5447</v>
      </c>
      <c r="J734" s="27">
        <v>1499726.55</v>
      </c>
      <c r="K734" s="28">
        <v>0.85295977689328695</v>
      </c>
      <c r="L734" s="27">
        <v>1758261.75</v>
      </c>
      <c r="M734" s="29">
        <v>0.39619337336879001</v>
      </c>
      <c r="N734" s="27">
        <v>5.93</v>
      </c>
      <c r="O734">
        <v>2158</v>
      </c>
      <c r="P734" s="27">
        <v>10260.36</v>
      </c>
      <c r="Q734" s="27">
        <v>-61.82</v>
      </c>
      <c r="R734" s="30">
        <v>44732.853595219902</v>
      </c>
      <c r="S734" s="27">
        <f t="shared" si="11"/>
        <v>10198.540000000001</v>
      </c>
    </row>
    <row r="735" spans="1:19" x14ac:dyDescent="0.25">
      <c r="A735" s="26" t="s">
        <v>142</v>
      </c>
      <c r="B735" s="26" t="s">
        <v>25</v>
      </c>
      <c r="C735" s="26" t="s">
        <v>227</v>
      </c>
      <c r="D735" s="26" t="s">
        <v>151</v>
      </c>
      <c r="E735" s="26" t="s">
        <v>149</v>
      </c>
      <c r="F735" s="26" t="s">
        <v>26</v>
      </c>
      <c r="G735" s="26" t="s">
        <v>184</v>
      </c>
      <c r="H735" s="26" t="s">
        <v>185</v>
      </c>
      <c r="I735">
        <v>180654</v>
      </c>
      <c r="J735" s="27">
        <v>1880993.44</v>
      </c>
      <c r="K735" s="28">
        <v>0.71945166408143801</v>
      </c>
      <c r="L735" s="27">
        <v>2614482.02</v>
      </c>
      <c r="M735" s="29">
        <v>0.31342278605438501</v>
      </c>
      <c r="N735" s="27">
        <v>0.97</v>
      </c>
      <c r="O735">
        <v>56621</v>
      </c>
      <c r="P735" s="27">
        <v>37241.94</v>
      </c>
      <c r="Q735" s="27">
        <v>361.75</v>
      </c>
      <c r="R735" s="30">
        <v>44732.853595219902</v>
      </c>
      <c r="S735" s="27">
        <f t="shared" si="11"/>
        <v>37603.69</v>
      </c>
    </row>
    <row r="736" spans="1:19" x14ac:dyDescent="0.25">
      <c r="A736" s="26" t="s">
        <v>142</v>
      </c>
      <c r="B736" s="26" t="s">
        <v>25</v>
      </c>
      <c r="C736" s="26" t="s">
        <v>228</v>
      </c>
      <c r="D736" s="26" t="s">
        <v>157</v>
      </c>
      <c r="E736" s="26" t="s">
        <v>149</v>
      </c>
      <c r="F736" s="26" t="s">
        <v>26</v>
      </c>
      <c r="G736" s="26" t="s">
        <v>184</v>
      </c>
      <c r="H736" s="26" t="s">
        <v>185</v>
      </c>
      <c r="I736">
        <v>160404</v>
      </c>
      <c r="J736" s="27">
        <v>1880993.44</v>
      </c>
      <c r="K736" s="28">
        <v>0.71945166408143801</v>
      </c>
      <c r="L736" s="27">
        <v>2614482.02</v>
      </c>
      <c r="M736" s="29">
        <v>0.24881346447529601</v>
      </c>
      <c r="N736" s="27">
        <v>2.06</v>
      </c>
      <c r="O736">
        <v>39910</v>
      </c>
      <c r="P736" s="27">
        <v>55748.34</v>
      </c>
      <c r="Q736" s="27">
        <v>530.82000000000005</v>
      </c>
      <c r="R736" s="30">
        <v>44732.853595219902</v>
      </c>
      <c r="S736" s="27">
        <f t="shared" si="11"/>
        <v>56279.159999999996</v>
      </c>
    </row>
    <row r="737" spans="1:19" x14ac:dyDescent="0.25">
      <c r="A737" s="26" t="s">
        <v>142</v>
      </c>
      <c r="B737" s="26" t="s">
        <v>25</v>
      </c>
      <c r="C737" s="26" t="s">
        <v>229</v>
      </c>
      <c r="D737" s="26" t="s">
        <v>148</v>
      </c>
      <c r="E737" s="26" t="s">
        <v>149</v>
      </c>
      <c r="F737" s="26" t="s">
        <v>26</v>
      </c>
      <c r="G737" s="26" t="s">
        <v>184</v>
      </c>
      <c r="H737" s="26" t="s">
        <v>185</v>
      </c>
      <c r="I737">
        <v>92669</v>
      </c>
      <c r="J737" s="27">
        <v>1880993.44</v>
      </c>
      <c r="K737" s="28">
        <v>0.71945166408143801</v>
      </c>
      <c r="L737" s="27">
        <v>2614482.02</v>
      </c>
      <c r="M737" s="29">
        <v>0.23758515475813599</v>
      </c>
      <c r="N737" s="27">
        <v>2.09</v>
      </c>
      <c r="O737">
        <v>22016</v>
      </c>
      <c r="P737" s="27">
        <v>31200.94</v>
      </c>
      <c r="Q737" s="27">
        <v>549.85</v>
      </c>
      <c r="R737" s="30">
        <v>44732.853595219902</v>
      </c>
      <c r="S737" s="27">
        <f t="shared" si="11"/>
        <v>31750.789999999997</v>
      </c>
    </row>
    <row r="738" spans="1:19" x14ac:dyDescent="0.25">
      <c r="A738" s="26" t="s">
        <v>142</v>
      </c>
      <c r="B738" s="26" t="s">
        <v>25</v>
      </c>
      <c r="C738" s="26" t="s">
        <v>230</v>
      </c>
      <c r="D738" s="26" t="s">
        <v>151</v>
      </c>
      <c r="E738" s="26" t="s">
        <v>152</v>
      </c>
      <c r="F738" s="26" t="s">
        <v>231</v>
      </c>
      <c r="G738" s="26" t="s">
        <v>184</v>
      </c>
      <c r="H738" s="26" t="s">
        <v>185</v>
      </c>
      <c r="I738">
        <v>17042</v>
      </c>
      <c r="J738" s="27">
        <v>1880993.44</v>
      </c>
      <c r="K738" s="28">
        <v>0.71945166408143801</v>
      </c>
      <c r="L738" s="27">
        <v>2614482.02</v>
      </c>
      <c r="M738" s="29">
        <v>0.31342278605438501</v>
      </c>
      <c r="N738" s="27">
        <v>22.13</v>
      </c>
      <c r="O738">
        <v>5341</v>
      </c>
      <c r="P738" s="27">
        <v>79934.350000000006</v>
      </c>
      <c r="Q738" s="27">
        <v>44.9</v>
      </c>
      <c r="R738" s="30">
        <v>44732.853595219902</v>
      </c>
      <c r="S738" s="27">
        <f t="shared" si="11"/>
        <v>79979.25</v>
      </c>
    </row>
    <row r="739" spans="1:19" x14ac:dyDescent="0.25">
      <c r="A739" s="26" t="s">
        <v>142</v>
      </c>
      <c r="B739" s="26" t="s">
        <v>25</v>
      </c>
      <c r="C739" s="26" t="s">
        <v>232</v>
      </c>
      <c r="D739" s="26" t="s">
        <v>154</v>
      </c>
      <c r="E739" s="26" t="s">
        <v>152</v>
      </c>
      <c r="F739" s="26" t="s">
        <v>26</v>
      </c>
      <c r="G739" s="26" t="s">
        <v>189</v>
      </c>
      <c r="H739" s="26" t="s">
        <v>185</v>
      </c>
      <c r="I739">
        <v>0</v>
      </c>
      <c r="J739" s="27">
        <v>1880993.44</v>
      </c>
      <c r="K739" s="28">
        <v>0.71945166408143801</v>
      </c>
      <c r="L739" s="27">
        <v>2614482.02</v>
      </c>
      <c r="M739" s="29"/>
      <c r="N739" s="27">
        <v>5.93</v>
      </c>
      <c r="P739" s="27">
        <v>0</v>
      </c>
      <c r="Q739" s="27">
        <v>0</v>
      </c>
      <c r="R739" s="30">
        <v>44732.853595219902</v>
      </c>
      <c r="S739" s="27">
        <f t="shared" si="11"/>
        <v>0</v>
      </c>
    </row>
    <row r="740" spans="1:19" x14ac:dyDescent="0.25">
      <c r="A740" s="26" t="s">
        <v>142</v>
      </c>
      <c r="B740" s="26" t="s">
        <v>25</v>
      </c>
      <c r="C740" s="26" t="s">
        <v>233</v>
      </c>
      <c r="D740" s="26" t="s">
        <v>148</v>
      </c>
      <c r="E740" s="26" t="s">
        <v>150</v>
      </c>
      <c r="F740" s="26" t="s">
        <v>26</v>
      </c>
      <c r="G740" s="26" t="s">
        <v>184</v>
      </c>
      <c r="H740" s="26" t="s">
        <v>185</v>
      </c>
      <c r="I740">
        <v>5808</v>
      </c>
      <c r="J740" s="27">
        <v>1880993.44</v>
      </c>
      <c r="K740" s="28">
        <v>0.71945166408143801</v>
      </c>
      <c r="L740" s="27">
        <v>2614482.02</v>
      </c>
      <c r="M740" s="29">
        <v>0.23758515475813599</v>
      </c>
      <c r="N740" s="27">
        <v>2.58</v>
      </c>
      <c r="O740">
        <v>1379</v>
      </c>
      <c r="P740" s="27">
        <v>2406.1</v>
      </c>
      <c r="Q740" s="27">
        <v>12.23</v>
      </c>
      <c r="R740" s="30">
        <v>44732.853595219902</v>
      </c>
      <c r="S740" s="27">
        <f t="shared" si="11"/>
        <v>2418.33</v>
      </c>
    </row>
    <row r="741" spans="1:19" x14ac:dyDescent="0.25">
      <c r="A741" s="26" t="s">
        <v>142</v>
      </c>
      <c r="B741" s="26" t="s">
        <v>25</v>
      </c>
      <c r="C741" s="26" t="s">
        <v>234</v>
      </c>
      <c r="D741" s="26" t="s">
        <v>157</v>
      </c>
      <c r="E741" s="26" t="s">
        <v>150</v>
      </c>
      <c r="F741" s="26" t="s">
        <v>26</v>
      </c>
      <c r="G741" s="26" t="s">
        <v>184</v>
      </c>
      <c r="H741" s="26" t="s">
        <v>185</v>
      </c>
      <c r="I741">
        <v>9789</v>
      </c>
      <c r="J741" s="27">
        <v>1880993.44</v>
      </c>
      <c r="K741" s="28">
        <v>0.71945166408143801</v>
      </c>
      <c r="L741" s="27">
        <v>2614482.02</v>
      </c>
      <c r="M741" s="29">
        <v>0.24881346447529601</v>
      </c>
      <c r="N741" s="27">
        <v>2.54</v>
      </c>
      <c r="O741">
        <v>2435</v>
      </c>
      <c r="P741" s="27">
        <v>4182.75</v>
      </c>
      <c r="Q741" s="27">
        <v>3.43</v>
      </c>
      <c r="R741" s="30">
        <v>44732.853595219902</v>
      </c>
      <c r="S741" s="27">
        <f t="shared" si="11"/>
        <v>4186.18</v>
      </c>
    </row>
    <row r="742" spans="1:19" x14ac:dyDescent="0.25">
      <c r="A742" s="26" t="s">
        <v>142</v>
      </c>
      <c r="B742" s="26" t="s">
        <v>25</v>
      </c>
      <c r="C742" s="26" t="s">
        <v>279</v>
      </c>
      <c r="D742" s="26" t="s">
        <v>161</v>
      </c>
      <c r="E742" s="26" t="s">
        <v>152</v>
      </c>
      <c r="F742" s="26" t="s">
        <v>26</v>
      </c>
      <c r="G742" s="26" t="s">
        <v>189</v>
      </c>
      <c r="H742" s="26" t="s">
        <v>185</v>
      </c>
      <c r="I742">
        <v>5447</v>
      </c>
      <c r="J742" s="27">
        <v>1880993.44</v>
      </c>
      <c r="K742" s="28">
        <v>0.71945166408143801</v>
      </c>
      <c r="L742" s="27">
        <v>2614482.02</v>
      </c>
      <c r="M742" s="29"/>
      <c r="N742" s="27">
        <v>5.93</v>
      </c>
      <c r="P742" s="27">
        <v>0</v>
      </c>
      <c r="Q742" s="27">
        <v>0</v>
      </c>
      <c r="R742" s="30">
        <v>44732.853595219902</v>
      </c>
      <c r="S742" s="27">
        <f t="shared" si="11"/>
        <v>0</v>
      </c>
    </row>
    <row r="743" spans="1:19" x14ac:dyDescent="0.25">
      <c r="P743">
        <f>SUM(P1:P742)</f>
        <v>35015143.280000009</v>
      </c>
      <c r="Q743">
        <f>SUM(Q1:Q742)</f>
        <v>258555.49</v>
      </c>
      <c r="S743">
        <f t="shared" ref="S743" si="12">SUM(S1:S742)</f>
        <v>35273698.769999966</v>
      </c>
    </row>
    <row r="744" spans="1:19" x14ac:dyDescent="0.25">
      <c r="P744">
        <f>P743-'07_2022'!E103</f>
        <v>0</v>
      </c>
      <c r="Q744" s="34">
        <f>Q743-'07_2022'!F103</f>
        <v>0</v>
      </c>
      <c r="S744" s="27">
        <f>S743-'07_2022'!G103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07_2022</vt:lpstr>
      <vt:lpstr>MCO Pivot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2022-07-15T17:57:33Z</dcterms:created>
  <dcterms:modified xsi:type="dcterms:W3CDTF">2022-07-15T17:57:39Z</dcterms:modified>
  <cp:category/>
  <cp:contentStatus/>
</cp:coreProperties>
</file>