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onry01\Desktop\"/>
    </mc:Choice>
  </mc:AlternateContent>
  <xr:revisionPtr revIDLastSave="0" documentId="8_{6D5CBD00-CE43-4F49-BCBB-8F62CB9BFDEE}" xr6:coauthVersionLast="46" xr6:coauthVersionMax="46" xr10:uidLastSave="{00000000-0000-0000-0000-000000000000}"/>
  <bookViews>
    <workbookView xWindow="1170" yWindow="1170" windowWidth="21285" windowHeight="11355" xr2:uid="{60589F77-807F-4795-989B-002661351039}"/>
  </bookViews>
  <sheets>
    <sheet name="03_2022" sheetId="3" r:id="rId1"/>
    <sheet name="04_2022" sheetId="11" r:id="rId2"/>
    <sheet name="05_2022" sheetId="12" r:id="rId3"/>
    <sheet name="March - May Component 1 Total" sheetId="9" r:id="rId4"/>
    <sheet name="MCO Pivot" sheetId="8" r:id="rId5"/>
    <sheet name="Calculations" sheetId="10" r:id="rId6"/>
  </sheets>
  <externalReferences>
    <externalReference r:id="rId7"/>
    <externalReference r:id="rId8"/>
  </externalReferences>
  <definedNames>
    <definedName name="_Fill" hidden="1">#REF!</definedName>
    <definedName name="_xlnm._FilterDatabase" localSheetId="0" hidden="1">'03_2022'!$A$3:$E$104</definedName>
    <definedName name="_xlnm._FilterDatabase" localSheetId="1" hidden="1">'04_2022'!$A$3:$E$104</definedName>
    <definedName name="_xlnm._FilterDatabase" localSheetId="2" hidden="1">'05_2022'!$A$3:$E$104</definedName>
    <definedName name="_xlnm._FilterDatabase" localSheetId="5" hidden="1">Calculations!$A$1:$R$2225</definedName>
    <definedName name="_xlnm._FilterDatabase" localSheetId="3" hidden="1">'March - May Component 1 Total'!$A$3:$F$104</definedName>
    <definedName name="Age">'[1]rate options'!$E$41</definedName>
    <definedName name="ahsc">#REF!</definedName>
    <definedName name="AHSC_NPI_Data">#REF!</definedName>
    <definedName name="AHSC_NPI_Sheet">#REF!</definedName>
    <definedName name="AHSC_NPI_TIN_name">#REF!</definedName>
    <definedName name="AHSC_UPL_Truven__TX">#REF!</definedName>
    <definedName name="ALL_CONTRACTS_FEE_SCHEDULE_CROSSTAB_FINAL" localSheetId="0">#REF!</definedName>
    <definedName name="ALL_CONTRACTS_FEE_SCHEDULE_CROSSTAB_FINAL" localSheetId="1">#REF!</definedName>
    <definedName name="ALL_CONTRACTS_FEE_SCHEDULE_CROSSTAB_FINAL" localSheetId="2">#REF!</definedName>
    <definedName name="ALL_CONTRACTS_FEE_SCHEDULE_CROSSTAB_FINAL" localSheetId="3">#REF!</definedName>
    <definedName name="ALL_CONTRACTS_FEE_SCHEDULE_CROSSTAB_FINAL">#REF!</definedName>
    <definedName name="AOPrice">'[1]rate options'!$C$12</definedName>
    <definedName name="AvgBaseOcc">'[1]rate calculation'!$V$273</definedName>
    <definedName name="AVGCMI" localSheetId="0">'[1]rate calculation'!#REF!</definedName>
    <definedName name="AVGCMI" localSheetId="1">'[1]rate calculation'!#REF!</definedName>
    <definedName name="AVGCMI" localSheetId="2">'[1]rate calculation'!#REF!</definedName>
    <definedName name="AVGCMI" localSheetId="3">'[1]rate calculation'!#REF!</definedName>
    <definedName name="AVGCMI">'[1]rate calculation'!#REF!</definedName>
    <definedName name="AvgCMI1" localSheetId="0">'[1]rate model'!#REF!</definedName>
    <definedName name="AvgCMI1" localSheetId="1">'[1]rate model'!#REF!</definedName>
    <definedName name="AvgCMI1" localSheetId="2">'[1]rate model'!#REF!</definedName>
    <definedName name="AvgCMI1" localSheetId="3">'[1]rate model'!#REF!</definedName>
    <definedName name="AvgCMI1">'[1]rate model'!#REF!</definedName>
    <definedName name="basCMI" localSheetId="0">#REF!</definedName>
    <definedName name="basCMI" localSheetId="1">#REF!</definedName>
    <definedName name="basCMI" localSheetId="2">#REF!</definedName>
    <definedName name="basCMI" localSheetId="3">#REF!</definedName>
    <definedName name="basCMI">#REF!</definedName>
    <definedName name="ccccc" hidden="1">#REF!</definedName>
    <definedName name="CLAB_2014" localSheetId="0">#REF!</definedName>
    <definedName name="CLAB_2014" localSheetId="1">#REF!</definedName>
    <definedName name="CLAB_2014" localSheetId="2">#REF!</definedName>
    <definedName name="CLAB_2014" localSheetId="3">#REF!</definedName>
    <definedName name="CLAB_2014">#REF!</definedName>
    <definedName name="CLFS_2020_Q2V1__2020_02_15_" localSheetId="0">#REF!</definedName>
    <definedName name="CLFS_2020_Q2V1__2020_02_15_" localSheetId="1">#REF!</definedName>
    <definedName name="CLFS_2020_Q2V1__2020_02_15_" localSheetId="2">#REF!</definedName>
    <definedName name="CLFS_2020_Q2V1__2020_02_15_" localSheetId="3">#REF!</definedName>
    <definedName name="CLFS_2020_Q2V1__2020_02_15_">#REF!</definedName>
    <definedName name="CMIDate">'[1]rate options'!$C$5</definedName>
    <definedName name="Component_3_by_NPI">#REF!</definedName>
    <definedName name="Component_3_data">#REF!</definedName>
    <definedName name="Costs1" localSheetId="0">#REF!</definedName>
    <definedName name="Costs1" localSheetId="1">#REF!</definedName>
    <definedName name="Costs1" localSheetId="2">#REF!</definedName>
    <definedName name="Costs1" localSheetId="3">#REF!</definedName>
    <definedName name="Costs1">#REF!</definedName>
    <definedName name="crowley" localSheetId="0">#REF!</definedName>
    <definedName name="crowley" localSheetId="1">#REF!</definedName>
    <definedName name="crowley" localSheetId="2">#REF!</definedName>
    <definedName name="crowley" localSheetId="3">#REF!</definedName>
    <definedName name="crowley">#REF!</definedName>
    <definedName name="DCAvgPercent">'[1]rate calculation'!$AV$278</definedName>
    <definedName name="DCAvgPercent1">'[1]rate model'!$AV$278</definedName>
    <definedName name="DCFloor">'[1]rate options'!$C$7</definedName>
    <definedName name="DCPrice">'[1]rate options'!$C$8</definedName>
    <definedName name="Depreciation">'[1]rate options'!$C$41</definedName>
    <definedName name="Equipment">'[1]rate options'!$C$33</definedName>
    <definedName name="export" localSheetId="0">#REF!</definedName>
    <definedName name="export" localSheetId="1">#REF!</definedName>
    <definedName name="export" localSheetId="2">#REF!</definedName>
    <definedName name="export" localSheetId="3">#REF!</definedName>
    <definedName name="export">#REF!</definedName>
    <definedName name="fdsfd">#REF!</definedName>
    <definedName name="fff">#REF!</definedName>
    <definedName name="FinalASCclaims" localSheetId="0">#REF!</definedName>
    <definedName name="FinalASCclaims" localSheetId="1">#REF!</definedName>
    <definedName name="FinalASCclaims" localSheetId="2">#REF!</definedName>
    <definedName name="FinalASCclaims" localSheetId="3">#REF!</definedName>
    <definedName name="FinalASCclaims">#REF!</definedName>
    <definedName name="FMAP" localSheetId="0">#REF!</definedName>
    <definedName name="FMAP" localSheetId="1">#REF!</definedName>
    <definedName name="FMAP" localSheetId="2">#REF!</definedName>
    <definedName name="FMAP" localSheetId="3">#REF!</definedName>
    <definedName name="FMAP">#REF!</definedName>
    <definedName name="FRVAvg" localSheetId="0">#REF!</definedName>
    <definedName name="FRVAvg" localSheetId="1">#REF!</definedName>
    <definedName name="FRVAvg" localSheetId="2">#REF!</definedName>
    <definedName name="FRVAvg" localSheetId="3">#REF!</definedName>
    <definedName name="FRVAvg">#REF!</definedName>
    <definedName name="HRI_Claims_Master">#REF!</definedName>
    <definedName name="IME_Claims_Master">#REF!</definedName>
    <definedName name="IME_NPI_Data">#REF!</definedName>
    <definedName name="IME_NPI_Sheet">#REF!</definedName>
    <definedName name="IME_NPI_TIN_name">#REF!</definedName>
    <definedName name="IME_UPL_Truven__TX">#REF!</definedName>
    <definedName name="Inflation">'[1]rate options'!$C$48</definedName>
    <definedName name="InterimAdj">'[1]rate options'!$C$18</definedName>
    <definedName name="IOWA_MEDICAID_JUL13_JUN14_ANE_ASA_BILLINGS" localSheetId="0">#REF!</definedName>
    <definedName name="IOWA_MEDICAID_JUL13_JUN14_ANE_ASA_BILLINGS" localSheetId="1">#REF!</definedName>
    <definedName name="IOWA_MEDICAID_JUL13_JUN14_ANE_ASA_BILLINGS" localSheetId="2">#REF!</definedName>
    <definedName name="IOWA_MEDICAID_JUL13_JUN14_ANE_ASA_BILLINGS" localSheetId="3">#REF!</definedName>
    <definedName name="IOWA_MEDICAID_JUL13_JUN14_ANE_ASA_BILLINGS">#REF!</definedName>
    <definedName name="Land">'[1]rate options'!$C$31</definedName>
    <definedName name="lookup" localSheetId="0">#REF!</definedName>
    <definedName name="lookup" localSheetId="1">#REF!</definedName>
    <definedName name="lookup" localSheetId="2">#REF!</definedName>
    <definedName name="lookup" localSheetId="3">#REF!</definedName>
    <definedName name="lookup">#REF!</definedName>
    <definedName name="mbrship" localSheetId="0">#REF!</definedName>
    <definedName name="mbrship" localSheetId="1">#REF!</definedName>
    <definedName name="mbrship" localSheetId="2">#REF!</definedName>
    <definedName name="mbrship" localSheetId="3">#REF!</definedName>
    <definedName name="mbrship">#REF!</definedName>
    <definedName name="McdCMI">'[1]rate options'!$AE$5</definedName>
    <definedName name="MEDICAID_ASA_CODE_BILLINGS_JUL12_JUN13" localSheetId="0">#REF!</definedName>
    <definedName name="MEDICAID_ASA_CODE_BILLINGS_JUL12_JUN13" localSheetId="1">#REF!</definedName>
    <definedName name="MEDICAID_ASA_CODE_BILLINGS_JUL12_JUN13" localSheetId="2">#REF!</definedName>
    <definedName name="MEDICAID_ASA_CODE_BILLINGS_JUL12_JUN13" localSheetId="3">#REF!</definedName>
    <definedName name="MEDICAID_ASA_CODE_BILLINGS_JUL12_JUN13">#REF!</definedName>
    <definedName name="missing_fac" localSheetId="0">'[2]rate calculation'!#REF!</definedName>
    <definedName name="missing_fac" localSheetId="1">'[2]rate calculation'!#REF!</definedName>
    <definedName name="missing_fac" localSheetId="2">'[2]rate calculation'!#REF!</definedName>
    <definedName name="missing_fac" localSheetId="3">'[2]rate calculation'!#REF!</definedName>
    <definedName name="missing_fac">'[2]rate calculation'!#REF!</definedName>
    <definedName name="moveable4000CFA" localSheetId="0">#REF!</definedName>
    <definedName name="moveable4000CFA" localSheetId="1">#REF!</definedName>
    <definedName name="moveable4000CFA" localSheetId="2">#REF!</definedName>
    <definedName name="moveable4000CFA" localSheetId="3">#REF!</definedName>
    <definedName name="moveable4000CFA">#REF!</definedName>
    <definedName name="new_fac" localSheetId="0">'[2]rate calculation'!#REF!</definedName>
    <definedName name="new_fac" localSheetId="1">'[2]rate calculation'!#REF!</definedName>
    <definedName name="new_fac" localSheetId="2">'[2]rate calculation'!#REF!</definedName>
    <definedName name="new_fac" localSheetId="3">'[2]rate calculation'!#REF!</definedName>
    <definedName name="new_fac">'[2]rate calculation'!#REF!</definedName>
    <definedName name="Occupancy">'[1]rate options'!$C$45</definedName>
    <definedName name="OffsetValue" localSheetId="0">#REF!</definedName>
    <definedName name="OffsetValue" localSheetId="1">#REF!</definedName>
    <definedName name="OffsetValue" localSheetId="2">#REF!</definedName>
    <definedName name="OffsetValue" localSheetId="3">#REF!</definedName>
    <definedName name="OffsetValue">#REF!</definedName>
    <definedName name="PropTaxAvg">'[1]rate calculation'!$BJ$277</definedName>
    <definedName name="ProviderFee">'[1]rate options'!$C$15</definedName>
    <definedName name="rate_data" localSheetId="0">#REF!</definedName>
    <definedName name="rate_data" localSheetId="1">#REF!</definedName>
    <definedName name="rate_data" localSheetId="2">#REF!</definedName>
    <definedName name="rate_data" localSheetId="3">#REF!</definedName>
    <definedName name="rate_data">#REF!</definedName>
    <definedName name="RateYearDays">'[1]rate calculation'!$W$279</definedName>
    <definedName name="RateYearDays1">'[1]rate model'!$W$280</definedName>
    <definedName name="RebaseAdj">'[1]rate options'!$C$17</definedName>
    <definedName name="RentalRate">'[1]rate options'!$C$43</definedName>
    <definedName name="RVU_Rates" localSheetId="0">#REF!</definedName>
    <definedName name="RVU_Rates" localSheetId="1">#REF!</definedName>
    <definedName name="RVU_Rates" localSheetId="2">#REF!</definedName>
    <definedName name="RVU_Rates" localSheetId="3">#REF!</definedName>
    <definedName name="RVU_Rates">#REF!</definedName>
    <definedName name="SqFootValue">'[1]rate options'!$C$22</definedName>
    <definedName name="SqFtAvg">'[1]rate options'!$G$25</definedName>
    <definedName name="SqFtPerBedMax">'[1]rate options'!$C$25</definedName>
    <definedName name="SqFtPerBedMin">'[1]rate options'!$E$25</definedName>
    <definedName name="SqFtQuestion">'[1]rate options'!$C$26</definedName>
    <definedName name="Summary" localSheetId="0">#REF!</definedName>
    <definedName name="Summary" localSheetId="1">#REF!</definedName>
    <definedName name="Summary" localSheetId="2">#REF!</definedName>
    <definedName name="Summary" localSheetId="3">#REF!</definedName>
    <definedName name="Summary">#REF!</definedName>
    <definedName name="Total_Costs" localSheetId="0">#REF!</definedName>
    <definedName name="Total_Costs" localSheetId="1">#REF!</definedName>
    <definedName name="Total_Costs" localSheetId="2">#REF!</definedName>
    <definedName name="Total_Costs" localSheetId="3">#REF!</definedName>
    <definedName name="Total_Costs">#REF!</definedName>
    <definedName name="Total_Visits" localSheetId="0">#REF!</definedName>
    <definedName name="Total_Visits" localSheetId="1">#REF!</definedName>
    <definedName name="Total_Visits" localSheetId="2">#REF!</definedName>
    <definedName name="Total_Visits" localSheetId="3">#REF!</definedName>
    <definedName name="Total_Visits">#REF!</definedName>
    <definedName name="TotalCMI">'[1]rate options'!$AE$4</definedName>
    <definedName name="UIHC_PHYSICIAN_UPL_DATA_FOR_SELLERS_DORSEY" localSheetId="0">#REF!</definedName>
    <definedName name="UIHC_PHYSICIAN_UPL_DATA_FOR_SELLERS_DORSEY" localSheetId="1">#REF!</definedName>
    <definedName name="UIHC_PHYSICIAN_UPL_DATA_FOR_SELLERS_DORSEY" localSheetId="2">#REF!</definedName>
    <definedName name="UIHC_PHYSICIAN_UPL_DATA_FOR_SELLERS_DORSEY" localSheetId="3">#REF!</definedName>
    <definedName name="UIHC_PHYSICIAN_UPL_DATA_FOR_SELLERS_DORSEY">#REF!</definedName>
    <definedName name="UP" localSheetId="0">#REF!</definedName>
    <definedName name="UP" localSheetId="1">#REF!</definedName>
    <definedName name="UP" localSheetId="2">#REF!</definedName>
    <definedName name="UP" localSheetId="3">#REF!</definedName>
    <definedName name="UP">#REF!</definedName>
  </definedName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3" i="12" l="1"/>
  <c r="C102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4" i="9"/>
  <c r="F102" i="12"/>
  <c r="E102" i="12"/>
  <c r="C102" i="12"/>
  <c r="B102" i="12"/>
  <c r="F102" i="11"/>
  <c r="E102" i="11"/>
  <c r="C102" i="11"/>
  <c r="B102" i="11"/>
  <c r="F102" i="3"/>
  <c r="E102" i="3"/>
  <c r="C102" i="3"/>
  <c r="B102" i="3"/>
  <c r="G102" i="12" l="1"/>
  <c r="G102" i="3"/>
  <c r="G102" i="11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4" i="12"/>
  <c r="E5" i="12"/>
  <c r="G5" i="12" s="1"/>
  <c r="F5" i="9" s="1"/>
  <c r="E6" i="12"/>
  <c r="E7" i="12"/>
  <c r="G7" i="12" s="1"/>
  <c r="F7" i="9" s="1"/>
  <c r="E8" i="12"/>
  <c r="E9" i="12"/>
  <c r="E10" i="12"/>
  <c r="E11" i="12"/>
  <c r="E12" i="12"/>
  <c r="E13" i="12"/>
  <c r="E14" i="12"/>
  <c r="G14" i="12" s="1"/>
  <c r="F14" i="9" s="1"/>
  <c r="E15" i="12"/>
  <c r="E16" i="12"/>
  <c r="E17" i="12"/>
  <c r="E18" i="12"/>
  <c r="E19" i="12"/>
  <c r="E20" i="12"/>
  <c r="E21" i="12"/>
  <c r="E22" i="12"/>
  <c r="E23" i="12"/>
  <c r="G23" i="12" s="1"/>
  <c r="F23" i="9" s="1"/>
  <c r="E24" i="12"/>
  <c r="E25" i="12"/>
  <c r="E26" i="12"/>
  <c r="E27" i="12"/>
  <c r="E28" i="12"/>
  <c r="E29" i="12"/>
  <c r="E30" i="12"/>
  <c r="G30" i="12" s="1"/>
  <c r="F30" i="9" s="1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4" i="12"/>
  <c r="C101" i="12"/>
  <c r="B101" i="12"/>
  <c r="C100" i="12"/>
  <c r="B100" i="12"/>
  <c r="C99" i="12"/>
  <c r="B99" i="12"/>
  <c r="C98" i="12"/>
  <c r="B98" i="12"/>
  <c r="C97" i="12"/>
  <c r="B97" i="12"/>
  <c r="C96" i="12"/>
  <c r="B96" i="12"/>
  <c r="C95" i="12"/>
  <c r="B95" i="12"/>
  <c r="C94" i="12"/>
  <c r="B94" i="12"/>
  <c r="C93" i="12"/>
  <c r="B93" i="12"/>
  <c r="C92" i="12"/>
  <c r="B92" i="12"/>
  <c r="C91" i="12"/>
  <c r="B91" i="12"/>
  <c r="C90" i="12"/>
  <c r="B90" i="12"/>
  <c r="C89" i="12"/>
  <c r="B89" i="12"/>
  <c r="C88" i="12"/>
  <c r="B88" i="12"/>
  <c r="C87" i="12"/>
  <c r="B87" i="12"/>
  <c r="C86" i="12"/>
  <c r="B86" i="12"/>
  <c r="C85" i="12"/>
  <c r="B85" i="12"/>
  <c r="C84" i="12"/>
  <c r="B84" i="12"/>
  <c r="C83" i="12"/>
  <c r="B83" i="12"/>
  <c r="C82" i="12"/>
  <c r="B82" i="12"/>
  <c r="C81" i="12"/>
  <c r="B81" i="12"/>
  <c r="C80" i="12"/>
  <c r="B80" i="12"/>
  <c r="C79" i="12"/>
  <c r="B79" i="12"/>
  <c r="C78" i="12"/>
  <c r="B78" i="12"/>
  <c r="C77" i="12"/>
  <c r="B77" i="12"/>
  <c r="C76" i="12"/>
  <c r="B76" i="12"/>
  <c r="C75" i="12"/>
  <c r="B75" i="12"/>
  <c r="C74" i="12"/>
  <c r="B74" i="12"/>
  <c r="C73" i="12"/>
  <c r="B73" i="12"/>
  <c r="C72" i="12"/>
  <c r="B72" i="12"/>
  <c r="C71" i="12"/>
  <c r="B71" i="12"/>
  <c r="C70" i="12"/>
  <c r="B70" i="12"/>
  <c r="C69" i="12"/>
  <c r="B69" i="12"/>
  <c r="C68" i="12"/>
  <c r="B68" i="12"/>
  <c r="C67" i="12"/>
  <c r="B67" i="12"/>
  <c r="C66" i="12"/>
  <c r="B66" i="12"/>
  <c r="C65" i="12"/>
  <c r="B65" i="12"/>
  <c r="C64" i="12"/>
  <c r="B64" i="12"/>
  <c r="C63" i="12"/>
  <c r="B63" i="12"/>
  <c r="C62" i="12"/>
  <c r="B62" i="12"/>
  <c r="C61" i="12"/>
  <c r="B61" i="12"/>
  <c r="C60" i="12"/>
  <c r="B60" i="12"/>
  <c r="C59" i="12"/>
  <c r="B59" i="12"/>
  <c r="C58" i="12"/>
  <c r="B58" i="12"/>
  <c r="C57" i="12"/>
  <c r="B57" i="12"/>
  <c r="C56" i="12"/>
  <c r="B56" i="12"/>
  <c r="C55" i="12"/>
  <c r="B55" i="12"/>
  <c r="C54" i="12"/>
  <c r="B54" i="12"/>
  <c r="C53" i="12"/>
  <c r="B53" i="12"/>
  <c r="C52" i="12"/>
  <c r="B52" i="12"/>
  <c r="C51" i="12"/>
  <c r="B51" i="12"/>
  <c r="C50" i="12"/>
  <c r="B50" i="12"/>
  <c r="C49" i="12"/>
  <c r="B49" i="12"/>
  <c r="C48" i="12"/>
  <c r="B48" i="12"/>
  <c r="C47" i="12"/>
  <c r="B47" i="12"/>
  <c r="C46" i="12"/>
  <c r="B46" i="12"/>
  <c r="C45" i="12"/>
  <c r="B45" i="12"/>
  <c r="C44" i="12"/>
  <c r="B44" i="12"/>
  <c r="C43" i="12"/>
  <c r="B43" i="12"/>
  <c r="C42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C8" i="12"/>
  <c r="B8" i="12"/>
  <c r="C7" i="12"/>
  <c r="B7" i="12"/>
  <c r="G6" i="12"/>
  <c r="F6" i="9" s="1"/>
  <c r="C6" i="12"/>
  <c r="B6" i="12"/>
  <c r="C5" i="12"/>
  <c r="B5" i="12"/>
  <c r="C4" i="12"/>
  <c r="B4" i="12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4" i="11"/>
  <c r="C101" i="11"/>
  <c r="B101" i="11"/>
  <c r="C100" i="11"/>
  <c r="B100" i="11"/>
  <c r="C99" i="11"/>
  <c r="B99" i="11"/>
  <c r="C98" i="11"/>
  <c r="B98" i="11"/>
  <c r="C97" i="11"/>
  <c r="B97" i="11"/>
  <c r="C96" i="11"/>
  <c r="B96" i="11"/>
  <c r="C95" i="11"/>
  <c r="B95" i="11"/>
  <c r="C94" i="11"/>
  <c r="B94" i="11"/>
  <c r="C93" i="11"/>
  <c r="B93" i="11"/>
  <c r="C92" i="11"/>
  <c r="B92" i="11"/>
  <c r="C91" i="1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72" i="11"/>
  <c r="B72" i="11"/>
  <c r="C71" i="11"/>
  <c r="B71" i="11"/>
  <c r="C70" i="11"/>
  <c r="B70" i="11"/>
  <c r="C69" i="11"/>
  <c r="B69" i="11"/>
  <c r="C68" i="11"/>
  <c r="B68" i="11"/>
  <c r="C67" i="11"/>
  <c r="B67" i="11"/>
  <c r="C66" i="11"/>
  <c r="B66" i="11"/>
  <c r="C65" i="11"/>
  <c r="B65" i="11"/>
  <c r="C64" i="11"/>
  <c r="B64" i="11"/>
  <c r="C63" i="11"/>
  <c r="B63" i="11"/>
  <c r="C62" i="11"/>
  <c r="B62" i="11"/>
  <c r="C61" i="11"/>
  <c r="B61" i="11"/>
  <c r="C60" i="11"/>
  <c r="B60" i="11"/>
  <c r="C59" i="11"/>
  <c r="B59" i="11"/>
  <c r="C58" i="11"/>
  <c r="B58" i="11"/>
  <c r="C57" i="11"/>
  <c r="B57" i="11"/>
  <c r="C56" i="11"/>
  <c r="B56" i="11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C4" i="11"/>
  <c r="B4" i="1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4" i="3"/>
  <c r="R2" i="10"/>
  <c r="R3" i="10"/>
  <c r="R4" i="10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5" i="10"/>
  <c r="R266" i="10"/>
  <c r="R267" i="10"/>
  <c r="R268" i="10"/>
  <c r="R269" i="10"/>
  <c r="R270" i="10"/>
  <c r="R271" i="10"/>
  <c r="R272" i="10"/>
  <c r="R273" i="10"/>
  <c r="R274" i="10"/>
  <c r="R275" i="10"/>
  <c r="R276" i="10"/>
  <c r="R277" i="10"/>
  <c r="R278" i="10"/>
  <c r="R279" i="10"/>
  <c r="R280" i="10"/>
  <c r="R281" i="10"/>
  <c r="R282" i="10"/>
  <c r="R283" i="10"/>
  <c r="R284" i="10"/>
  <c r="R285" i="10"/>
  <c r="R286" i="10"/>
  <c r="R287" i="10"/>
  <c r="R288" i="10"/>
  <c r="R289" i="10"/>
  <c r="R290" i="10"/>
  <c r="R291" i="10"/>
  <c r="R292" i="10"/>
  <c r="R293" i="10"/>
  <c r="R294" i="10"/>
  <c r="R295" i="10"/>
  <c r="R296" i="10"/>
  <c r="R297" i="10"/>
  <c r="R298" i="10"/>
  <c r="R299" i="10"/>
  <c r="R300" i="10"/>
  <c r="R301" i="10"/>
  <c r="R302" i="10"/>
  <c r="R303" i="10"/>
  <c r="R304" i="10"/>
  <c r="R305" i="10"/>
  <c r="R306" i="10"/>
  <c r="R307" i="10"/>
  <c r="R308" i="10"/>
  <c r="R309" i="10"/>
  <c r="R310" i="10"/>
  <c r="R311" i="10"/>
  <c r="R312" i="10"/>
  <c r="R313" i="10"/>
  <c r="R314" i="10"/>
  <c r="R315" i="10"/>
  <c r="R316" i="10"/>
  <c r="R317" i="10"/>
  <c r="R318" i="10"/>
  <c r="R319" i="10"/>
  <c r="R320" i="10"/>
  <c r="R321" i="10"/>
  <c r="R322" i="10"/>
  <c r="R323" i="10"/>
  <c r="R324" i="10"/>
  <c r="R325" i="10"/>
  <c r="R326" i="10"/>
  <c r="R327" i="10"/>
  <c r="R328" i="10"/>
  <c r="R329" i="10"/>
  <c r="R330" i="10"/>
  <c r="R331" i="10"/>
  <c r="R332" i="10"/>
  <c r="R333" i="10"/>
  <c r="R334" i="10"/>
  <c r="R335" i="10"/>
  <c r="R336" i="10"/>
  <c r="R337" i="10"/>
  <c r="R338" i="10"/>
  <c r="R339" i="10"/>
  <c r="R340" i="10"/>
  <c r="R341" i="10"/>
  <c r="R342" i="10"/>
  <c r="R343" i="10"/>
  <c r="R344" i="10"/>
  <c r="R345" i="10"/>
  <c r="R346" i="10"/>
  <c r="R347" i="10"/>
  <c r="R348" i="10"/>
  <c r="R349" i="10"/>
  <c r="R350" i="10"/>
  <c r="R351" i="10"/>
  <c r="R352" i="10"/>
  <c r="R353" i="10"/>
  <c r="R354" i="10"/>
  <c r="R355" i="10"/>
  <c r="R356" i="10"/>
  <c r="R357" i="10"/>
  <c r="R358" i="10"/>
  <c r="R359" i="10"/>
  <c r="R360" i="10"/>
  <c r="R361" i="10"/>
  <c r="R362" i="10"/>
  <c r="R363" i="10"/>
  <c r="R364" i="10"/>
  <c r="R365" i="10"/>
  <c r="R366" i="10"/>
  <c r="R367" i="10"/>
  <c r="R368" i="10"/>
  <c r="R369" i="10"/>
  <c r="R370" i="10"/>
  <c r="R371" i="10"/>
  <c r="R372" i="10"/>
  <c r="R373" i="10"/>
  <c r="R374" i="10"/>
  <c r="R375" i="10"/>
  <c r="R376" i="10"/>
  <c r="R377" i="10"/>
  <c r="R378" i="10"/>
  <c r="R379" i="10"/>
  <c r="R380" i="10"/>
  <c r="R381" i="10"/>
  <c r="R382" i="10"/>
  <c r="R383" i="10"/>
  <c r="R384" i="10"/>
  <c r="R385" i="10"/>
  <c r="R386" i="10"/>
  <c r="R387" i="10"/>
  <c r="R388" i="10"/>
  <c r="R389" i="10"/>
  <c r="R390" i="10"/>
  <c r="R391" i="10"/>
  <c r="R392" i="10"/>
  <c r="R393" i="10"/>
  <c r="R394" i="10"/>
  <c r="R395" i="10"/>
  <c r="R396" i="10"/>
  <c r="R397" i="10"/>
  <c r="R398" i="10"/>
  <c r="R399" i="10"/>
  <c r="R400" i="10"/>
  <c r="R401" i="10"/>
  <c r="R402" i="10"/>
  <c r="R403" i="10"/>
  <c r="R404" i="10"/>
  <c r="R405" i="10"/>
  <c r="R406" i="10"/>
  <c r="R407" i="10"/>
  <c r="R408" i="10"/>
  <c r="R409" i="10"/>
  <c r="R410" i="10"/>
  <c r="R411" i="10"/>
  <c r="R412" i="10"/>
  <c r="R413" i="10"/>
  <c r="R414" i="10"/>
  <c r="R415" i="10"/>
  <c r="R416" i="10"/>
  <c r="R417" i="10"/>
  <c r="R418" i="10"/>
  <c r="R419" i="10"/>
  <c r="R420" i="10"/>
  <c r="R421" i="10"/>
  <c r="R422" i="10"/>
  <c r="R423" i="10"/>
  <c r="R424" i="10"/>
  <c r="R425" i="10"/>
  <c r="R426" i="10"/>
  <c r="R427" i="10"/>
  <c r="R428" i="10"/>
  <c r="R429" i="10"/>
  <c r="R430" i="10"/>
  <c r="R431" i="10"/>
  <c r="R432" i="10"/>
  <c r="R433" i="10"/>
  <c r="R434" i="10"/>
  <c r="R435" i="10"/>
  <c r="R436" i="10"/>
  <c r="R437" i="10"/>
  <c r="R438" i="10"/>
  <c r="R439" i="10"/>
  <c r="R440" i="10"/>
  <c r="R441" i="10"/>
  <c r="R442" i="10"/>
  <c r="R443" i="10"/>
  <c r="R444" i="10"/>
  <c r="R445" i="10"/>
  <c r="R446" i="10"/>
  <c r="R447" i="10"/>
  <c r="R448" i="10"/>
  <c r="R449" i="10"/>
  <c r="R450" i="10"/>
  <c r="R451" i="10"/>
  <c r="R452" i="10"/>
  <c r="R453" i="10"/>
  <c r="R454" i="10"/>
  <c r="R455" i="10"/>
  <c r="R456" i="10"/>
  <c r="R457" i="10"/>
  <c r="R458" i="10"/>
  <c r="R459" i="10"/>
  <c r="R460" i="10"/>
  <c r="R461" i="10"/>
  <c r="R462" i="10"/>
  <c r="R463" i="10"/>
  <c r="R464" i="10"/>
  <c r="R465" i="10"/>
  <c r="R466" i="10"/>
  <c r="R467" i="10"/>
  <c r="R468" i="10"/>
  <c r="R469" i="10"/>
  <c r="R470" i="10"/>
  <c r="R471" i="10"/>
  <c r="R472" i="10"/>
  <c r="R473" i="10"/>
  <c r="R474" i="10"/>
  <c r="R475" i="10"/>
  <c r="R476" i="10"/>
  <c r="R477" i="10"/>
  <c r="R478" i="10"/>
  <c r="R479" i="10"/>
  <c r="R480" i="10"/>
  <c r="R481" i="10"/>
  <c r="R482" i="10"/>
  <c r="R483" i="10"/>
  <c r="R484" i="10"/>
  <c r="R485" i="10"/>
  <c r="R486" i="10"/>
  <c r="R487" i="10"/>
  <c r="R488" i="10"/>
  <c r="R489" i="10"/>
  <c r="R490" i="10"/>
  <c r="R491" i="10"/>
  <c r="R492" i="10"/>
  <c r="R493" i="10"/>
  <c r="R494" i="10"/>
  <c r="R495" i="10"/>
  <c r="R496" i="10"/>
  <c r="R497" i="10"/>
  <c r="R498" i="10"/>
  <c r="R499" i="10"/>
  <c r="R500" i="10"/>
  <c r="R501" i="10"/>
  <c r="R502" i="10"/>
  <c r="R503" i="10"/>
  <c r="R504" i="10"/>
  <c r="R505" i="10"/>
  <c r="R506" i="10"/>
  <c r="R507" i="10"/>
  <c r="R508" i="10"/>
  <c r="R509" i="10"/>
  <c r="R510" i="10"/>
  <c r="R511" i="10"/>
  <c r="R512" i="10"/>
  <c r="R513" i="10"/>
  <c r="R514" i="10"/>
  <c r="R515" i="10"/>
  <c r="R516" i="10"/>
  <c r="R517" i="10"/>
  <c r="R518" i="10"/>
  <c r="R519" i="10"/>
  <c r="R520" i="10"/>
  <c r="R521" i="10"/>
  <c r="R522" i="10"/>
  <c r="R523" i="10"/>
  <c r="R524" i="10"/>
  <c r="R525" i="10"/>
  <c r="R526" i="10"/>
  <c r="R527" i="10"/>
  <c r="R528" i="10"/>
  <c r="R529" i="10"/>
  <c r="R530" i="10"/>
  <c r="R531" i="10"/>
  <c r="R532" i="10"/>
  <c r="R533" i="10"/>
  <c r="R534" i="10"/>
  <c r="R535" i="10"/>
  <c r="R536" i="10"/>
  <c r="R537" i="10"/>
  <c r="R538" i="10"/>
  <c r="R539" i="10"/>
  <c r="R540" i="10"/>
  <c r="R541" i="10"/>
  <c r="R542" i="10"/>
  <c r="R543" i="10"/>
  <c r="R544" i="10"/>
  <c r="R545" i="10"/>
  <c r="R546" i="10"/>
  <c r="R547" i="10"/>
  <c r="R548" i="10"/>
  <c r="R549" i="10"/>
  <c r="R550" i="10"/>
  <c r="R551" i="10"/>
  <c r="R552" i="10"/>
  <c r="R553" i="10"/>
  <c r="R554" i="10"/>
  <c r="R555" i="10"/>
  <c r="R556" i="10"/>
  <c r="R557" i="10"/>
  <c r="R558" i="10"/>
  <c r="R559" i="10"/>
  <c r="R560" i="10"/>
  <c r="R561" i="10"/>
  <c r="R562" i="10"/>
  <c r="R563" i="10"/>
  <c r="R564" i="10"/>
  <c r="R565" i="10"/>
  <c r="R566" i="10"/>
  <c r="R567" i="10"/>
  <c r="R568" i="10"/>
  <c r="R569" i="10"/>
  <c r="R570" i="10"/>
  <c r="R571" i="10"/>
  <c r="R572" i="10"/>
  <c r="R573" i="10"/>
  <c r="R574" i="10"/>
  <c r="R575" i="10"/>
  <c r="R576" i="10"/>
  <c r="R577" i="10"/>
  <c r="R578" i="10"/>
  <c r="R579" i="10"/>
  <c r="R580" i="10"/>
  <c r="R581" i="10"/>
  <c r="R582" i="10"/>
  <c r="R583" i="10"/>
  <c r="R584" i="10"/>
  <c r="R585" i="10"/>
  <c r="R586" i="10"/>
  <c r="R587" i="10"/>
  <c r="R588" i="10"/>
  <c r="R589" i="10"/>
  <c r="R590" i="10"/>
  <c r="R591" i="10"/>
  <c r="R592" i="10"/>
  <c r="R593" i="10"/>
  <c r="R594" i="10"/>
  <c r="R595" i="10"/>
  <c r="R596" i="10"/>
  <c r="R597" i="10"/>
  <c r="R598" i="10"/>
  <c r="R599" i="10"/>
  <c r="R600" i="10"/>
  <c r="R601" i="10"/>
  <c r="R602" i="10"/>
  <c r="R603" i="10"/>
  <c r="R604" i="10"/>
  <c r="R605" i="10"/>
  <c r="R606" i="10"/>
  <c r="R607" i="10"/>
  <c r="R608" i="10"/>
  <c r="R609" i="10"/>
  <c r="R610" i="10"/>
  <c r="R611" i="10"/>
  <c r="R612" i="10"/>
  <c r="R613" i="10"/>
  <c r="R614" i="10"/>
  <c r="R615" i="10"/>
  <c r="R616" i="10"/>
  <c r="R617" i="10"/>
  <c r="R618" i="10"/>
  <c r="R619" i="10"/>
  <c r="R620" i="10"/>
  <c r="R621" i="10"/>
  <c r="R622" i="10"/>
  <c r="R623" i="10"/>
  <c r="R624" i="10"/>
  <c r="R625" i="10"/>
  <c r="R626" i="10"/>
  <c r="R627" i="10"/>
  <c r="R628" i="10"/>
  <c r="R629" i="10"/>
  <c r="R630" i="10"/>
  <c r="R631" i="10"/>
  <c r="R632" i="10"/>
  <c r="R633" i="10"/>
  <c r="R634" i="10"/>
  <c r="R635" i="10"/>
  <c r="R636" i="10"/>
  <c r="R637" i="10"/>
  <c r="R638" i="10"/>
  <c r="R639" i="10"/>
  <c r="R640" i="10"/>
  <c r="R641" i="10"/>
  <c r="R642" i="10"/>
  <c r="R643" i="10"/>
  <c r="R644" i="10"/>
  <c r="R645" i="10"/>
  <c r="R646" i="10"/>
  <c r="R647" i="10"/>
  <c r="R648" i="10"/>
  <c r="R649" i="10"/>
  <c r="R650" i="10"/>
  <c r="R651" i="10"/>
  <c r="R652" i="10"/>
  <c r="R653" i="10"/>
  <c r="R654" i="10"/>
  <c r="R655" i="10"/>
  <c r="R656" i="10"/>
  <c r="R657" i="10"/>
  <c r="R658" i="10"/>
  <c r="R659" i="10"/>
  <c r="R660" i="10"/>
  <c r="R661" i="10"/>
  <c r="R662" i="10"/>
  <c r="R663" i="10"/>
  <c r="R664" i="10"/>
  <c r="R665" i="10"/>
  <c r="R666" i="10"/>
  <c r="R667" i="10"/>
  <c r="R668" i="10"/>
  <c r="R669" i="10"/>
  <c r="R670" i="10"/>
  <c r="R671" i="10"/>
  <c r="R672" i="10"/>
  <c r="R673" i="10"/>
  <c r="R674" i="10"/>
  <c r="R675" i="10"/>
  <c r="R676" i="10"/>
  <c r="R677" i="10"/>
  <c r="R678" i="10"/>
  <c r="R679" i="10"/>
  <c r="R680" i="10"/>
  <c r="R681" i="10"/>
  <c r="R682" i="10"/>
  <c r="R683" i="10"/>
  <c r="R684" i="10"/>
  <c r="R685" i="10"/>
  <c r="R686" i="10"/>
  <c r="R687" i="10"/>
  <c r="R688" i="10"/>
  <c r="R689" i="10"/>
  <c r="R690" i="10"/>
  <c r="R691" i="10"/>
  <c r="R692" i="10"/>
  <c r="R693" i="10"/>
  <c r="R694" i="10"/>
  <c r="R695" i="10"/>
  <c r="R696" i="10"/>
  <c r="R697" i="10"/>
  <c r="R698" i="10"/>
  <c r="R699" i="10"/>
  <c r="R700" i="10"/>
  <c r="R701" i="10"/>
  <c r="R702" i="10"/>
  <c r="R703" i="10"/>
  <c r="R704" i="10"/>
  <c r="R705" i="10"/>
  <c r="R706" i="10"/>
  <c r="R707" i="10"/>
  <c r="R708" i="10"/>
  <c r="R709" i="10"/>
  <c r="R710" i="10"/>
  <c r="R711" i="10"/>
  <c r="R712" i="10"/>
  <c r="R713" i="10"/>
  <c r="R714" i="10"/>
  <c r="R715" i="10"/>
  <c r="R716" i="10"/>
  <c r="R717" i="10"/>
  <c r="R718" i="10"/>
  <c r="R719" i="10"/>
  <c r="R720" i="10"/>
  <c r="R721" i="10"/>
  <c r="R722" i="10"/>
  <c r="R723" i="10"/>
  <c r="R724" i="10"/>
  <c r="R725" i="10"/>
  <c r="R726" i="10"/>
  <c r="R727" i="10"/>
  <c r="R728" i="10"/>
  <c r="R729" i="10"/>
  <c r="R730" i="10"/>
  <c r="R731" i="10"/>
  <c r="R732" i="10"/>
  <c r="R733" i="10"/>
  <c r="R734" i="10"/>
  <c r="R735" i="10"/>
  <c r="R736" i="10"/>
  <c r="R737" i="10"/>
  <c r="R738" i="10"/>
  <c r="R739" i="10"/>
  <c r="R740" i="10"/>
  <c r="R741" i="10"/>
  <c r="R742" i="10"/>
  <c r="R743" i="10"/>
  <c r="R744" i="10"/>
  <c r="R745" i="10"/>
  <c r="R746" i="10"/>
  <c r="R747" i="10"/>
  <c r="R748" i="10"/>
  <c r="R749" i="10"/>
  <c r="R750" i="10"/>
  <c r="R751" i="10"/>
  <c r="R752" i="10"/>
  <c r="R753" i="10"/>
  <c r="R754" i="10"/>
  <c r="R755" i="10"/>
  <c r="R756" i="10"/>
  <c r="R757" i="10"/>
  <c r="R758" i="10"/>
  <c r="R759" i="10"/>
  <c r="R760" i="10"/>
  <c r="R761" i="10"/>
  <c r="R762" i="10"/>
  <c r="R763" i="10"/>
  <c r="R764" i="10"/>
  <c r="R765" i="10"/>
  <c r="R766" i="10"/>
  <c r="R767" i="10"/>
  <c r="R768" i="10"/>
  <c r="R769" i="10"/>
  <c r="R770" i="10"/>
  <c r="R771" i="10"/>
  <c r="R772" i="10"/>
  <c r="R773" i="10"/>
  <c r="R774" i="10"/>
  <c r="R775" i="10"/>
  <c r="R776" i="10"/>
  <c r="R777" i="10"/>
  <c r="R778" i="10"/>
  <c r="R779" i="10"/>
  <c r="R780" i="10"/>
  <c r="R781" i="10"/>
  <c r="R782" i="10"/>
  <c r="R783" i="10"/>
  <c r="R784" i="10"/>
  <c r="R785" i="10"/>
  <c r="R786" i="10"/>
  <c r="R787" i="10"/>
  <c r="R788" i="10"/>
  <c r="R789" i="10"/>
  <c r="R790" i="10"/>
  <c r="R791" i="10"/>
  <c r="R792" i="10"/>
  <c r="R793" i="10"/>
  <c r="R794" i="10"/>
  <c r="R795" i="10"/>
  <c r="R796" i="10"/>
  <c r="R797" i="10"/>
  <c r="R798" i="10"/>
  <c r="R799" i="10"/>
  <c r="R800" i="10"/>
  <c r="R801" i="10"/>
  <c r="R802" i="10"/>
  <c r="R803" i="10"/>
  <c r="R804" i="10"/>
  <c r="R805" i="10"/>
  <c r="R806" i="10"/>
  <c r="R807" i="10"/>
  <c r="R808" i="10"/>
  <c r="R809" i="10"/>
  <c r="R810" i="10"/>
  <c r="R811" i="10"/>
  <c r="R812" i="10"/>
  <c r="R813" i="10"/>
  <c r="R814" i="10"/>
  <c r="R815" i="10"/>
  <c r="R816" i="10"/>
  <c r="R817" i="10"/>
  <c r="R818" i="10"/>
  <c r="R819" i="10"/>
  <c r="R820" i="10"/>
  <c r="R821" i="10"/>
  <c r="R822" i="10"/>
  <c r="R823" i="10"/>
  <c r="R824" i="10"/>
  <c r="R825" i="10"/>
  <c r="R826" i="10"/>
  <c r="R827" i="10"/>
  <c r="R828" i="10"/>
  <c r="R829" i="10"/>
  <c r="R830" i="10"/>
  <c r="R831" i="10"/>
  <c r="R832" i="10"/>
  <c r="R833" i="10"/>
  <c r="R834" i="10"/>
  <c r="R835" i="10"/>
  <c r="R836" i="10"/>
  <c r="R837" i="10"/>
  <c r="R838" i="10"/>
  <c r="R839" i="10"/>
  <c r="R840" i="10"/>
  <c r="R841" i="10"/>
  <c r="R842" i="10"/>
  <c r="R843" i="10"/>
  <c r="R844" i="10"/>
  <c r="R845" i="10"/>
  <c r="R846" i="10"/>
  <c r="R847" i="10"/>
  <c r="R848" i="10"/>
  <c r="R849" i="10"/>
  <c r="R850" i="10"/>
  <c r="R851" i="10"/>
  <c r="R852" i="10"/>
  <c r="R853" i="10"/>
  <c r="R854" i="10"/>
  <c r="R855" i="10"/>
  <c r="R856" i="10"/>
  <c r="R857" i="10"/>
  <c r="R858" i="10"/>
  <c r="R859" i="10"/>
  <c r="R860" i="10"/>
  <c r="R861" i="10"/>
  <c r="R862" i="10"/>
  <c r="R863" i="10"/>
  <c r="R864" i="10"/>
  <c r="R865" i="10"/>
  <c r="R866" i="10"/>
  <c r="R867" i="10"/>
  <c r="R868" i="10"/>
  <c r="R869" i="10"/>
  <c r="R870" i="10"/>
  <c r="R871" i="10"/>
  <c r="R872" i="10"/>
  <c r="R873" i="10"/>
  <c r="R874" i="10"/>
  <c r="R875" i="10"/>
  <c r="R876" i="10"/>
  <c r="R877" i="10"/>
  <c r="R878" i="10"/>
  <c r="R879" i="10"/>
  <c r="R880" i="10"/>
  <c r="R881" i="10"/>
  <c r="R882" i="10"/>
  <c r="R883" i="10"/>
  <c r="R884" i="10"/>
  <c r="R885" i="10"/>
  <c r="R886" i="10"/>
  <c r="R887" i="10"/>
  <c r="R888" i="10"/>
  <c r="R889" i="10"/>
  <c r="R890" i="10"/>
  <c r="R891" i="10"/>
  <c r="R892" i="10"/>
  <c r="R893" i="10"/>
  <c r="R894" i="10"/>
  <c r="R895" i="10"/>
  <c r="R896" i="10"/>
  <c r="R897" i="10"/>
  <c r="R898" i="10"/>
  <c r="R899" i="10"/>
  <c r="R900" i="10"/>
  <c r="R901" i="10"/>
  <c r="R902" i="10"/>
  <c r="R903" i="10"/>
  <c r="R904" i="10"/>
  <c r="R905" i="10"/>
  <c r="R906" i="10"/>
  <c r="R907" i="10"/>
  <c r="R908" i="10"/>
  <c r="R909" i="10"/>
  <c r="R910" i="10"/>
  <c r="R911" i="10"/>
  <c r="R912" i="10"/>
  <c r="R913" i="10"/>
  <c r="R914" i="10"/>
  <c r="R915" i="10"/>
  <c r="R916" i="10"/>
  <c r="R917" i="10"/>
  <c r="R918" i="10"/>
  <c r="R919" i="10"/>
  <c r="R920" i="10"/>
  <c r="R921" i="10"/>
  <c r="R922" i="10"/>
  <c r="R923" i="10"/>
  <c r="R924" i="10"/>
  <c r="R925" i="10"/>
  <c r="R926" i="10"/>
  <c r="R927" i="10"/>
  <c r="R928" i="10"/>
  <c r="R929" i="10"/>
  <c r="R930" i="10"/>
  <c r="R931" i="10"/>
  <c r="R932" i="10"/>
  <c r="R933" i="10"/>
  <c r="R934" i="10"/>
  <c r="R935" i="10"/>
  <c r="R936" i="10"/>
  <c r="R937" i="10"/>
  <c r="R938" i="10"/>
  <c r="R939" i="10"/>
  <c r="R940" i="10"/>
  <c r="R941" i="10"/>
  <c r="R942" i="10"/>
  <c r="R943" i="10"/>
  <c r="R944" i="10"/>
  <c r="R945" i="10"/>
  <c r="R946" i="10"/>
  <c r="R947" i="10"/>
  <c r="R948" i="10"/>
  <c r="R949" i="10"/>
  <c r="R950" i="10"/>
  <c r="R951" i="10"/>
  <c r="R952" i="10"/>
  <c r="R953" i="10"/>
  <c r="R954" i="10"/>
  <c r="R955" i="10"/>
  <c r="R956" i="10"/>
  <c r="R957" i="10"/>
  <c r="R958" i="10"/>
  <c r="R959" i="10"/>
  <c r="R960" i="10"/>
  <c r="R961" i="10"/>
  <c r="R962" i="10"/>
  <c r="R963" i="10"/>
  <c r="R964" i="10"/>
  <c r="R965" i="10"/>
  <c r="R966" i="10"/>
  <c r="R967" i="10"/>
  <c r="R968" i="10"/>
  <c r="R969" i="10"/>
  <c r="R970" i="10"/>
  <c r="R971" i="10"/>
  <c r="R972" i="10"/>
  <c r="R973" i="10"/>
  <c r="R974" i="10"/>
  <c r="R975" i="10"/>
  <c r="R976" i="10"/>
  <c r="R977" i="10"/>
  <c r="R978" i="10"/>
  <c r="R979" i="10"/>
  <c r="R980" i="10"/>
  <c r="R981" i="10"/>
  <c r="R982" i="10"/>
  <c r="R983" i="10"/>
  <c r="R984" i="10"/>
  <c r="R985" i="10"/>
  <c r="R986" i="10"/>
  <c r="R987" i="10"/>
  <c r="R988" i="10"/>
  <c r="R989" i="10"/>
  <c r="R990" i="10"/>
  <c r="R991" i="10"/>
  <c r="R992" i="10"/>
  <c r="R993" i="10"/>
  <c r="R994" i="10"/>
  <c r="R995" i="10"/>
  <c r="R996" i="10"/>
  <c r="R997" i="10"/>
  <c r="R998" i="10"/>
  <c r="R999" i="10"/>
  <c r="R1000" i="10"/>
  <c r="R1001" i="10"/>
  <c r="R1002" i="10"/>
  <c r="R1003" i="10"/>
  <c r="R1004" i="10"/>
  <c r="R1005" i="10"/>
  <c r="R1006" i="10"/>
  <c r="R1007" i="10"/>
  <c r="R1008" i="10"/>
  <c r="R1009" i="10"/>
  <c r="R1010" i="10"/>
  <c r="R1011" i="10"/>
  <c r="R1012" i="10"/>
  <c r="R1013" i="10"/>
  <c r="R1014" i="10"/>
  <c r="R1015" i="10"/>
  <c r="R1016" i="10"/>
  <c r="R1017" i="10"/>
  <c r="R1018" i="10"/>
  <c r="R1019" i="10"/>
  <c r="R1020" i="10"/>
  <c r="R1021" i="10"/>
  <c r="R1022" i="10"/>
  <c r="R1023" i="10"/>
  <c r="R1024" i="10"/>
  <c r="R1025" i="10"/>
  <c r="R1026" i="10"/>
  <c r="R1027" i="10"/>
  <c r="R1028" i="10"/>
  <c r="R1029" i="10"/>
  <c r="R1030" i="10"/>
  <c r="R1031" i="10"/>
  <c r="R1032" i="10"/>
  <c r="R1033" i="10"/>
  <c r="R1034" i="10"/>
  <c r="R1035" i="10"/>
  <c r="R1036" i="10"/>
  <c r="R1037" i="10"/>
  <c r="R1038" i="10"/>
  <c r="R1039" i="10"/>
  <c r="R1040" i="10"/>
  <c r="R1041" i="10"/>
  <c r="R1042" i="10"/>
  <c r="R1043" i="10"/>
  <c r="R1044" i="10"/>
  <c r="R1045" i="10"/>
  <c r="R1046" i="10"/>
  <c r="R1047" i="10"/>
  <c r="R1048" i="10"/>
  <c r="R1049" i="10"/>
  <c r="R1050" i="10"/>
  <c r="R1051" i="10"/>
  <c r="R1052" i="10"/>
  <c r="R1053" i="10"/>
  <c r="R1054" i="10"/>
  <c r="R1055" i="10"/>
  <c r="R1056" i="10"/>
  <c r="R1057" i="10"/>
  <c r="R1058" i="10"/>
  <c r="R1059" i="10"/>
  <c r="R1060" i="10"/>
  <c r="R1061" i="10"/>
  <c r="R1062" i="10"/>
  <c r="R1063" i="10"/>
  <c r="R1064" i="10"/>
  <c r="R1065" i="10"/>
  <c r="R1066" i="10"/>
  <c r="R1067" i="10"/>
  <c r="R1068" i="10"/>
  <c r="R1069" i="10"/>
  <c r="R1070" i="10"/>
  <c r="R1071" i="10"/>
  <c r="R1072" i="10"/>
  <c r="R1073" i="10"/>
  <c r="R1074" i="10"/>
  <c r="R1075" i="10"/>
  <c r="R1076" i="10"/>
  <c r="R1077" i="10"/>
  <c r="R1078" i="10"/>
  <c r="R1079" i="10"/>
  <c r="R1080" i="10"/>
  <c r="R1081" i="10"/>
  <c r="R1082" i="10"/>
  <c r="R1083" i="10"/>
  <c r="R1084" i="10"/>
  <c r="R1085" i="10"/>
  <c r="R1086" i="10"/>
  <c r="R1087" i="10"/>
  <c r="R1088" i="10"/>
  <c r="R1089" i="10"/>
  <c r="R1090" i="10"/>
  <c r="R1091" i="10"/>
  <c r="R1092" i="10"/>
  <c r="R1093" i="10"/>
  <c r="R1094" i="10"/>
  <c r="R1095" i="10"/>
  <c r="R1096" i="10"/>
  <c r="R1097" i="10"/>
  <c r="R1098" i="10"/>
  <c r="R1099" i="10"/>
  <c r="R1100" i="10"/>
  <c r="R1101" i="10"/>
  <c r="R1102" i="10"/>
  <c r="R1103" i="10"/>
  <c r="R1104" i="10"/>
  <c r="R1105" i="10"/>
  <c r="R1106" i="10"/>
  <c r="R1107" i="10"/>
  <c r="R1108" i="10"/>
  <c r="R1109" i="10"/>
  <c r="R1110" i="10"/>
  <c r="R1111" i="10"/>
  <c r="R1112" i="10"/>
  <c r="R1113" i="10"/>
  <c r="R1114" i="10"/>
  <c r="R1115" i="10"/>
  <c r="R1116" i="10"/>
  <c r="R1117" i="10"/>
  <c r="R1118" i="10"/>
  <c r="R1119" i="10"/>
  <c r="R1120" i="10"/>
  <c r="R1121" i="10"/>
  <c r="R1122" i="10"/>
  <c r="R1123" i="10"/>
  <c r="R1124" i="10"/>
  <c r="R1125" i="10"/>
  <c r="R1126" i="10"/>
  <c r="R1127" i="10"/>
  <c r="R1128" i="10"/>
  <c r="R1129" i="10"/>
  <c r="R1130" i="10"/>
  <c r="R1131" i="10"/>
  <c r="R1132" i="10"/>
  <c r="R1133" i="10"/>
  <c r="R1134" i="10"/>
  <c r="R1135" i="10"/>
  <c r="R1136" i="10"/>
  <c r="R1137" i="10"/>
  <c r="R1138" i="10"/>
  <c r="R1139" i="10"/>
  <c r="R1140" i="10"/>
  <c r="R1141" i="10"/>
  <c r="R1142" i="10"/>
  <c r="R1143" i="10"/>
  <c r="R1144" i="10"/>
  <c r="R1145" i="10"/>
  <c r="R1146" i="10"/>
  <c r="R1147" i="10"/>
  <c r="R1148" i="10"/>
  <c r="R1149" i="10"/>
  <c r="R1150" i="10"/>
  <c r="R1151" i="10"/>
  <c r="R1152" i="10"/>
  <c r="R1153" i="10"/>
  <c r="R1154" i="10"/>
  <c r="R1155" i="10"/>
  <c r="R1156" i="10"/>
  <c r="R1157" i="10"/>
  <c r="R1158" i="10"/>
  <c r="R1159" i="10"/>
  <c r="R1160" i="10"/>
  <c r="R1161" i="10"/>
  <c r="R1162" i="10"/>
  <c r="R1163" i="10"/>
  <c r="R1164" i="10"/>
  <c r="R1165" i="10"/>
  <c r="R1166" i="10"/>
  <c r="R1167" i="10"/>
  <c r="R1168" i="10"/>
  <c r="R1169" i="10"/>
  <c r="R1170" i="10"/>
  <c r="R1171" i="10"/>
  <c r="R1172" i="10"/>
  <c r="R1173" i="10"/>
  <c r="R1174" i="10"/>
  <c r="R1175" i="10"/>
  <c r="R1176" i="10"/>
  <c r="R1177" i="10"/>
  <c r="R1178" i="10"/>
  <c r="R1179" i="10"/>
  <c r="R1180" i="10"/>
  <c r="R1181" i="10"/>
  <c r="R1182" i="10"/>
  <c r="R1183" i="10"/>
  <c r="R1184" i="10"/>
  <c r="R1185" i="10"/>
  <c r="R1186" i="10"/>
  <c r="R1187" i="10"/>
  <c r="R1188" i="10"/>
  <c r="R1189" i="10"/>
  <c r="R1190" i="10"/>
  <c r="R1191" i="10"/>
  <c r="R1192" i="10"/>
  <c r="R1193" i="10"/>
  <c r="R1194" i="10"/>
  <c r="R1195" i="10"/>
  <c r="R1196" i="10"/>
  <c r="R1197" i="10"/>
  <c r="R1198" i="10"/>
  <c r="R1199" i="10"/>
  <c r="R1200" i="10"/>
  <c r="R1201" i="10"/>
  <c r="R1202" i="10"/>
  <c r="R1203" i="10"/>
  <c r="R1204" i="10"/>
  <c r="R1205" i="10"/>
  <c r="R1206" i="10"/>
  <c r="R1207" i="10"/>
  <c r="R1208" i="10"/>
  <c r="R1209" i="10"/>
  <c r="R1210" i="10"/>
  <c r="R1211" i="10"/>
  <c r="R1212" i="10"/>
  <c r="R1213" i="10"/>
  <c r="R1214" i="10"/>
  <c r="R1215" i="10"/>
  <c r="R1216" i="10"/>
  <c r="R1217" i="10"/>
  <c r="R1218" i="10"/>
  <c r="R1219" i="10"/>
  <c r="R1220" i="10"/>
  <c r="R1221" i="10"/>
  <c r="R1222" i="10"/>
  <c r="R1223" i="10"/>
  <c r="R1224" i="10"/>
  <c r="R1225" i="10"/>
  <c r="R1226" i="10"/>
  <c r="R1227" i="10"/>
  <c r="R1228" i="10"/>
  <c r="R1229" i="10"/>
  <c r="R1230" i="10"/>
  <c r="R1231" i="10"/>
  <c r="R1232" i="10"/>
  <c r="R1233" i="10"/>
  <c r="R1234" i="10"/>
  <c r="R1235" i="10"/>
  <c r="R1236" i="10"/>
  <c r="R1237" i="10"/>
  <c r="R1238" i="10"/>
  <c r="R1239" i="10"/>
  <c r="R1240" i="10"/>
  <c r="R1241" i="10"/>
  <c r="R1242" i="10"/>
  <c r="R1243" i="10"/>
  <c r="R1244" i="10"/>
  <c r="R1245" i="10"/>
  <c r="R1246" i="10"/>
  <c r="R1247" i="10"/>
  <c r="R1248" i="10"/>
  <c r="R1249" i="10"/>
  <c r="R1250" i="10"/>
  <c r="R1251" i="10"/>
  <c r="R1252" i="10"/>
  <c r="R1253" i="10"/>
  <c r="R1254" i="10"/>
  <c r="R1255" i="10"/>
  <c r="R1256" i="10"/>
  <c r="R1257" i="10"/>
  <c r="R1258" i="10"/>
  <c r="R1259" i="10"/>
  <c r="R1260" i="10"/>
  <c r="R1261" i="10"/>
  <c r="R1262" i="10"/>
  <c r="R1263" i="10"/>
  <c r="R1264" i="10"/>
  <c r="R1265" i="10"/>
  <c r="R1266" i="10"/>
  <c r="R1267" i="10"/>
  <c r="R1268" i="10"/>
  <c r="R1269" i="10"/>
  <c r="R1270" i="10"/>
  <c r="R1271" i="10"/>
  <c r="R1272" i="10"/>
  <c r="R1273" i="10"/>
  <c r="R1274" i="10"/>
  <c r="R1275" i="10"/>
  <c r="R1276" i="10"/>
  <c r="R1277" i="10"/>
  <c r="R1278" i="10"/>
  <c r="R1279" i="10"/>
  <c r="R1280" i="10"/>
  <c r="R1281" i="10"/>
  <c r="R1282" i="10"/>
  <c r="R1283" i="10"/>
  <c r="R1284" i="10"/>
  <c r="R1285" i="10"/>
  <c r="R1286" i="10"/>
  <c r="R1287" i="10"/>
  <c r="R1288" i="10"/>
  <c r="R1289" i="10"/>
  <c r="R1290" i="10"/>
  <c r="R1291" i="10"/>
  <c r="R1292" i="10"/>
  <c r="R1293" i="10"/>
  <c r="R1294" i="10"/>
  <c r="R1295" i="10"/>
  <c r="R1296" i="10"/>
  <c r="R1297" i="10"/>
  <c r="R1298" i="10"/>
  <c r="R1299" i="10"/>
  <c r="R1300" i="10"/>
  <c r="R1301" i="10"/>
  <c r="R1302" i="10"/>
  <c r="R1303" i="10"/>
  <c r="R1304" i="10"/>
  <c r="R1305" i="10"/>
  <c r="R1306" i="10"/>
  <c r="R1307" i="10"/>
  <c r="R1308" i="10"/>
  <c r="R1309" i="10"/>
  <c r="R1310" i="10"/>
  <c r="R1311" i="10"/>
  <c r="R1312" i="10"/>
  <c r="R1313" i="10"/>
  <c r="R1314" i="10"/>
  <c r="R1315" i="10"/>
  <c r="R1316" i="10"/>
  <c r="R1317" i="10"/>
  <c r="R1318" i="10"/>
  <c r="R1319" i="10"/>
  <c r="R1320" i="10"/>
  <c r="R1321" i="10"/>
  <c r="R1322" i="10"/>
  <c r="R1323" i="10"/>
  <c r="R1324" i="10"/>
  <c r="R1325" i="10"/>
  <c r="R1326" i="10"/>
  <c r="R1327" i="10"/>
  <c r="R1328" i="10"/>
  <c r="R1329" i="10"/>
  <c r="R1330" i="10"/>
  <c r="R1331" i="10"/>
  <c r="R1332" i="10"/>
  <c r="R1333" i="10"/>
  <c r="R1334" i="10"/>
  <c r="R1335" i="10"/>
  <c r="R1336" i="10"/>
  <c r="R1337" i="10"/>
  <c r="R1338" i="10"/>
  <c r="R1339" i="10"/>
  <c r="R1340" i="10"/>
  <c r="R1341" i="10"/>
  <c r="R1342" i="10"/>
  <c r="R1343" i="10"/>
  <c r="R1344" i="10"/>
  <c r="R1345" i="10"/>
  <c r="R1346" i="10"/>
  <c r="R1347" i="10"/>
  <c r="R1348" i="10"/>
  <c r="R1349" i="10"/>
  <c r="R1350" i="10"/>
  <c r="R1351" i="10"/>
  <c r="R1352" i="10"/>
  <c r="R1353" i="10"/>
  <c r="R1354" i="10"/>
  <c r="R1355" i="10"/>
  <c r="R1356" i="10"/>
  <c r="R1357" i="10"/>
  <c r="R1358" i="10"/>
  <c r="R1359" i="10"/>
  <c r="R1360" i="10"/>
  <c r="R1361" i="10"/>
  <c r="R1362" i="10"/>
  <c r="R1363" i="10"/>
  <c r="R1364" i="10"/>
  <c r="R1365" i="10"/>
  <c r="R1366" i="10"/>
  <c r="R1367" i="10"/>
  <c r="R1368" i="10"/>
  <c r="R1369" i="10"/>
  <c r="R1370" i="10"/>
  <c r="R1371" i="10"/>
  <c r="R1372" i="10"/>
  <c r="R1373" i="10"/>
  <c r="R1374" i="10"/>
  <c r="R1375" i="10"/>
  <c r="R1376" i="10"/>
  <c r="R1377" i="10"/>
  <c r="R1378" i="10"/>
  <c r="R1379" i="10"/>
  <c r="R1380" i="10"/>
  <c r="R1381" i="10"/>
  <c r="R1382" i="10"/>
  <c r="R1383" i="10"/>
  <c r="R1384" i="10"/>
  <c r="R1385" i="10"/>
  <c r="R1386" i="10"/>
  <c r="R1387" i="10"/>
  <c r="R1388" i="10"/>
  <c r="R1389" i="10"/>
  <c r="R1390" i="10"/>
  <c r="R1391" i="10"/>
  <c r="R1392" i="10"/>
  <c r="R1393" i="10"/>
  <c r="R1394" i="10"/>
  <c r="R1395" i="10"/>
  <c r="R1396" i="10"/>
  <c r="R1397" i="10"/>
  <c r="R1398" i="10"/>
  <c r="R1399" i="10"/>
  <c r="R1400" i="10"/>
  <c r="R1401" i="10"/>
  <c r="R1402" i="10"/>
  <c r="R1403" i="10"/>
  <c r="R1404" i="10"/>
  <c r="R1405" i="10"/>
  <c r="R1406" i="10"/>
  <c r="R1407" i="10"/>
  <c r="R1408" i="10"/>
  <c r="R1409" i="10"/>
  <c r="R1410" i="10"/>
  <c r="R1411" i="10"/>
  <c r="R1412" i="10"/>
  <c r="R1413" i="10"/>
  <c r="R1414" i="10"/>
  <c r="R1415" i="10"/>
  <c r="R1416" i="10"/>
  <c r="R1417" i="10"/>
  <c r="R1418" i="10"/>
  <c r="R1419" i="10"/>
  <c r="R1420" i="10"/>
  <c r="R1421" i="10"/>
  <c r="R1422" i="10"/>
  <c r="R1423" i="10"/>
  <c r="R1424" i="10"/>
  <c r="R1425" i="10"/>
  <c r="R1426" i="10"/>
  <c r="R1427" i="10"/>
  <c r="R1428" i="10"/>
  <c r="R1429" i="10"/>
  <c r="R1430" i="10"/>
  <c r="R1431" i="10"/>
  <c r="R1432" i="10"/>
  <c r="R1433" i="10"/>
  <c r="R1434" i="10"/>
  <c r="R1435" i="10"/>
  <c r="R1436" i="10"/>
  <c r="R1437" i="10"/>
  <c r="R1438" i="10"/>
  <c r="R1439" i="10"/>
  <c r="R1440" i="10"/>
  <c r="R1441" i="10"/>
  <c r="R1442" i="10"/>
  <c r="R1443" i="10"/>
  <c r="R1444" i="10"/>
  <c r="R1445" i="10"/>
  <c r="R1446" i="10"/>
  <c r="R1447" i="10"/>
  <c r="R1448" i="10"/>
  <c r="R1449" i="10"/>
  <c r="R1450" i="10"/>
  <c r="R1451" i="10"/>
  <c r="R1452" i="10"/>
  <c r="R1453" i="10"/>
  <c r="R1454" i="10"/>
  <c r="R1455" i="10"/>
  <c r="R1456" i="10"/>
  <c r="R1457" i="10"/>
  <c r="R1458" i="10"/>
  <c r="R1459" i="10"/>
  <c r="R1460" i="10"/>
  <c r="R1461" i="10"/>
  <c r="R1462" i="10"/>
  <c r="R1463" i="10"/>
  <c r="R1464" i="10"/>
  <c r="R1465" i="10"/>
  <c r="R1466" i="10"/>
  <c r="R1467" i="10"/>
  <c r="R1468" i="10"/>
  <c r="R1469" i="10"/>
  <c r="R1470" i="10"/>
  <c r="R1471" i="10"/>
  <c r="R1472" i="10"/>
  <c r="R1473" i="10"/>
  <c r="R1474" i="10"/>
  <c r="R1475" i="10"/>
  <c r="R1476" i="10"/>
  <c r="R1477" i="10"/>
  <c r="R1478" i="10"/>
  <c r="R1479" i="10"/>
  <c r="R1480" i="10"/>
  <c r="R1481" i="10"/>
  <c r="R1482" i="10"/>
  <c r="R1483" i="10"/>
  <c r="R1484" i="10"/>
  <c r="R1485" i="10"/>
  <c r="R1486" i="10"/>
  <c r="R1487" i="10"/>
  <c r="R1488" i="10"/>
  <c r="R1489" i="10"/>
  <c r="R1490" i="10"/>
  <c r="R1491" i="10"/>
  <c r="R1492" i="10"/>
  <c r="R1493" i="10"/>
  <c r="R1494" i="10"/>
  <c r="R1495" i="10"/>
  <c r="R1496" i="10"/>
  <c r="R1497" i="10"/>
  <c r="R1498" i="10"/>
  <c r="R1499" i="10"/>
  <c r="R1500" i="10"/>
  <c r="R1501" i="10"/>
  <c r="R1502" i="10"/>
  <c r="R1503" i="10"/>
  <c r="R1504" i="10"/>
  <c r="R1505" i="10"/>
  <c r="R1506" i="10"/>
  <c r="R1507" i="10"/>
  <c r="R1508" i="10"/>
  <c r="R1509" i="10"/>
  <c r="R1510" i="10"/>
  <c r="R1511" i="10"/>
  <c r="R1512" i="10"/>
  <c r="R1513" i="10"/>
  <c r="R1514" i="10"/>
  <c r="R1515" i="10"/>
  <c r="R1516" i="10"/>
  <c r="R1517" i="10"/>
  <c r="R1518" i="10"/>
  <c r="R1519" i="10"/>
  <c r="R1520" i="10"/>
  <c r="R1521" i="10"/>
  <c r="R1522" i="10"/>
  <c r="R1523" i="10"/>
  <c r="R1524" i="10"/>
  <c r="R1525" i="10"/>
  <c r="R1526" i="10"/>
  <c r="R1527" i="10"/>
  <c r="R1528" i="10"/>
  <c r="R1529" i="10"/>
  <c r="R1530" i="10"/>
  <c r="R1531" i="10"/>
  <c r="R1532" i="10"/>
  <c r="R1533" i="10"/>
  <c r="R1534" i="10"/>
  <c r="R1535" i="10"/>
  <c r="R1536" i="10"/>
  <c r="R1537" i="10"/>
  <c r="R1538" i="10"/>
  <c r="R1539" i="10"/>
  <c r="R1540" i="10"/>
  <c r="R1541" i="10"/>
  <c r="R1542" i="10"/>
  <c r="R1543" i="10"/>
  <c r="R1544" i="10"/>
  <c r="R1545" i="10"/>
  <c r="R1546" i="10"/>
  <c r="R1547" i="10"/>
  <c r="R1548" i="10"/>
  <c r="R1549" i="10"/>
  <c r="R1550" i="10"/>
  <c r="R1551" i="10"/>
  <c r="R1552" i="10"/>
  <c r="R1553" i="10"/>
  <c r="R1554" i="10"/>
  <c r="R1555" i="10"/>
  <c r="R1556" i="10"/>
  <c r="R1557" i="10"/>
  <c r="R1558" i="10"/>
  <c r="R1559" i="10"/>
  <c r="R1560" i="10"/>
  <c r="R1561" i="10"/>
  <c r="R1562" i="10"/>
  <c r="R1563" i="10"/>
  <c r="R1564" i="10"/>
  <c r="R1565" i="10"/>
  <c r="R1566" i="10"/>
  <c r="R1567" i="10"/>
  <c r="R1568" i="10"/>
  <c r="R1569" i="10"/>
  <c r="R1570" i="10"/>
  <c r="R1571" i="10"/>
  <c r="R1572" i="10"/>
  <c r="R1573" i="10"/>
  <c r="R1574" i="10"/>
  <c r="R1575" i="10"/>
  <c r="R1576" i="10"/>
  <c r="R1577" i="10"/>
  <c r="R1578" i="10"/>
  <c r="R1579" i="10"/>
  <c r="R1580" i="10"/>
  <c r="R1581" i="10"/>
  <c r="R1582" i="10"/>
  <c r="R1583" i="10"/>
  <c r="R1584" i="10"/>
  <c r="R1585" i="10"/>
  <c r="R1586" i="10"/>
  <c r="R1587" i="10"/>
  <c r="R1588" i="10"/>
  <c r="R1589" i="10"/>
  <c r="R1590" i="10"/>
  <c r="R1591" i="10"/>
  <c r="R1592" i="10"/>
  <c r="R1593" i="10"/>
  <c r="R1594" i="10"/>
  <c r="R1595" i="10"/>
  <c r="R1596" i="10"/>
  <c r="R1597" i="10"/>
  <c r="R1598" i="10"/>
  <c r="R1599" i="10"/>
  <c r="R1600" i="10"/>
  <c r="R1601" i="10"/>
  <c r="R1602" i="10"/>
  <c r="R1603" i="10"/>
  <c r="R1604" i="10"/>
  <c r="R1605" i="10"/>
  <c r="R1606" i="10"/>
  <c r="R1607" i="10"/>
  <c r="R1608" i="10"/>
  <c r="R1609" i="10"/>
  <c r="R1610" i="10"/>
  <c r="R1611" i="10"/>
  <c r="R1612" i="10"/>
  <c r="R1613" i="10"/>
  <c r="R1614" i="10"/>
  <c r="R1615" i="10"/>
  <c r="R1616" i="10"/>
  <c r="R1617" i="10"/>
  <c r="R1618" i="10"/>
  <c r="R1619" i="10"/>
  <c r="R1620" i="10"/>
  <c r="R1621" i="10"/>
  <c r="R1622" i="10"/>
  <c r="R1623" i="10"/>
  <c r="R1624" i="10"/>
  <c r="R1625" i="10"/>
  <c r="R1626" i="10"/>
  <c r="R1627" i="10"/>
  <c r="R1628" i="10"/>
  <c r="R1629" i="10"/>
  <c r="R1630" i="10"/>
  <c r="R1631" i="10"/>
  <c r="R1632" i="10"/>
  <c r="R1633" i="10"/>
  <c r="R1634" i="10"/>
  <c r="R1635" i="10"/>
  <c r="R1636" i="10"/>
  <c r="R1637" i="10"/>
  <c r="R1638" i="10"/>
  <c r="R1639" i="10"/>
  <c r="R1640" i="10"/>
  <c r="R1641" i="10"/>
  <c r="R1642" i="10"/>
  <c r="R1643" i="10"/>
  <c r="R1644" i="10"/>
  <c r="R1645" i="10"/>
  <c r="R1646" i="10"/>
  <c r="R1647" i="10"/>
  <c r="R1648" i="10"/>
  <c r="R1649" i="10"/>
  <c r="R1650" i="10"/>
  <c r="R1651" i="10"/>
  <c r="R1652" i="10"/>
  <c r="R1653" i="10"/>
  <c r="R1654" i="10"/>
  <c r="R1655" i="10"/>
  <c r="R1656" i="10"/>
  <c r="R1657" i="10"/>
  <c r="R1658" i="10"/>
  <c r="R1659" i="10"/>
  <c r="R1660" i="10"/>
  <c r="R1661" i="10"/>
  <c r="R1662" i="10"/>
  <c r="R1663" i="10"/>
  <c r="R1664" i="10"/>
  <c r="R1665" i="10"/>
  <c r="R1666" i="10"/>
  <c r="R1667" i="10"/>
  <c r="R1668" i="10"/>
  <c r="R1669" i="10"/>
  <c r="R1670" i="10"/>
  <c r="R1671" i="10"/>
  <c r="R1672" i="10"/>
  <c r="R1673" i="10"/>
  <c r="R1674" i="10"/>
  <c r="R1675" i="10"/>
  <c r="R1676" i="10"/>
  <c r="R1677" i="10"/>
  <c r="R1678" i="10"/>
  <c r="R1679" i="10"/>
  <c r="R1680" i="10"/>
  <c r="R1681" i="10"/>
  <c r="R1682" i="10"/>
  <c r="R1683" i="10"/>
  <c r="R1684" i="10"/>
  <c r="R1685" i="10"/>
  <c r="R1686" i="10"/>
  <c r="R1687" i="10"/>
  <c r="R1688" i="10"/>
  <c r="R1689" i="10"/>
  <c r="R1690" i="10"/>
  <c r="R1691" i="10"/>
  <c r="R1692" i="10"/>
  <c r="R1693" i="10"/>
  <c r="R1694" i="10"/>
  <c r="R1695" i="10"/>
  <c r="R1696" i="10"/>
  <c r="R1697" i="10"/>
  <c r="R1698" i="10"/>
  <c r="R1699" i="10"/>
  <c r="R1700" i="10"/>
  <c r="R1701" i="10"/>
  <c r="R1702" i="10"/>
  <c r="R1703" i="10"/>
  <c r="R1704" i="10"/>
  <c r="R1705" i="10"/>
  <c r="R1706" i="10"/>
  <c r="R1707" i="10"/>
  <c r="R1708" i="10"/>
  <c r="R1709" i="10"/>
  <c r="R1710" i="10"/>
  <c r="R1711" i="10"/>
  <c r="R1712" i="10"/>
  <c r="R1713" i="10"/>
  <c r="R1714" i="10"/>
  <c r="R1715" i="10"/>
  <c r="R1716" i="10"/>
  <c r="R1717" i="10"/>
  <c r="R1718" i="10"/>
  <c r="R1719" i="10"/>
  <c r="R1720" i="10"/>
  <c r="R1721" i="10"/>
  <c r="R1722" i="10"/>
  <c r="R1723" i="10"/>
  <c r="R1724" i="10"/>
  <c r="R1725" i="10"/>
  <c r="R1726" i="10"/>
  <c r="R1727" i="10"/>
  <c r="R1728" i="10"/>
  <c r="R1729" i="10"/>
  <c r="R1730" i="10"/>
  <c r="R1731" i="10"/>
  <c r="R1732" i="10"/>
  <c r="R1733" i="10"/>
  <c r="R1734" i="10"/>
  <c r="R1735" i="10"/>
  <c r="R1736" i="10"/>
  <c r="R1737" i="10"/>
  <c r="R1738" i="10"/>
  <c r="R1739" i="10"/>
  <c r="R1740" i="10"/>
  <c r="R1741" i="10"/>
  <c r="R1742" i="10"/>
  <c r="R1743" i="10"/>
  <c r="R1744" i="10"/>
  <c r="R1745" i="10"/>
  <c r="R1746" i="10"/>
  <c r="R1747" i="10"/>
  <c r="R1748" i="10"/>
  <c r="R1749" i="10"/>
  <c r="R1750" i="10"/>
  <c r="R1751" i="10"/>
  <c r="R1752" i="10"/>
  <c r="R1753" i="10"/>
  <c r="R1754" i="10"/>
  <c r="R1755" i="10"/>
  <c r="R1756" i="10"/>
  <c r="R1757" i="10"/>
  <c r="R1758" i="10"/>
  <c r="R1759" i="10"/>
  <c r="R1760" i="10"/>
  <c r="R1761" i="10"/>
  <c r="R1762" i="10"/>
  <c r="R1763" i="10"/>
  <c r="R1764" i="10"/>
  <c r="R1765" i="10"/>
  <c r="R1766" i="10"/>
  <c r="R1767" i="10"/>
  <c r="R1768" i="10"/>
  <c r="R1769" i="10"/>
  <c r="R1770" i="10"/>
  <c r="R1771" i="10"/>
  <c r="R1772" i="10"/>
  <c r="R1773" i="10"/>
  <c r="R1774" i="10"/>
  <c r="R1775" i="10"/>
  <c r="R1776" i="10"/>
  <c r="R1777" i="10"/>
  <c r="R1778" i="10"/>
  <c r="R1779" i="10"/>
  <c r="R1780" i="10"/>
  <c r="R1781" i="10"/>
  <c r="R1782" i="10"/>
  <c r="R1783" i="10"/>
  <c r="R1784" i="10"/>
  <c r="R1785" i="10"/>
  <c r="R1786" i="10"/>
  <c r="R1787" i="10"/>
  <c r="R1788" i="10"/>
  <c r="R1789" i="10"/>
  <c r="R1790" i="10"/>
  <c r="R1791" i="10"/>
  <c r="R1792" i="10"/>
  <c r="R1793" i="10"/>
  <c r="R1794" i="10"/>
  <c r="R1795" i="10"/>
  <c r="R1796" i="10"/>
  <c r="R1797" i="10"/>
  <c r="R1798" i="10"/>
  <c r="R1799" i="10"/>
  <c r="R1800" i="10"/>
  <c r="R1801" i="10"/>
  <c r="R1802" i="10"/>
  <c r="R1803" i="10"/>
  <c r="R1804" i="10"/>
  <c r="R1805" i="10"/>
  <c r="R1806" i="10"/>
  <c r="R1807" i="10"/>
  <c r="R1808" i="10"/>
  <c r="R1809" i="10"/>
  <c r="R1810" i="10"/>
  <c r="R1811" i="10"/>
  <c r="R1812" i="10"/>
  <c r="R1813" i="10"/>
  <c r="R1814" i="10"/>
  <c r="R1815" i="10"/>
  <c r="R1816" i="10"/>
  <c r="R1817" i="10"/>
  <c r="R1818" i="10"/>
  <c r="R1819" i="10"/>
  <c r="R1820" i="10"/>
  <c r="R1821" i="10"/>
  <c r="R1822" i="10"/>
  <c r="R1823" i="10"/>
  <c r="R1824" i="10"/>
  <c r="R1825" i="10"/>
  <c r="R1826" i="10"/>
  <c r="R1827" i="10"/>
  <c r="R1828" i="10"/>
  <c r="R1829" i="10"/>
  <c r="R1830" i="10"/>
  <c r="R1831" i="10"/>
  <c r="R1832" i="10"/>
  <c r="R1833" i="10"/>
  <c r="R1834" i="10"/>
  <c r="R1835" i="10"/>
  <c r="R1836" i="10"/>
  <c r="R1837" i="10"/>
  <c r="R1838" i="10"/>
  <c r="R1839" i="10"/>
  <c r="R1840" i="10"/>
  <c r="R1841" i="10"/>
  <c r="R1842" i="10"/>
  <c r="R1843" i="10"/>
  <c r="R1844" i="10"/>
  <c r="R1845" i="10"/>
  <c r="R1846" i="10"/>
  <c r="R1847" i="10"/>
  <c r="R1848" i="10"/>
  <c r="R1849" i="10"/>
  <c r="R1850" i="10"/>
  <c r="R1851" i="10"/>
  <c r="R1852" i="10"/>
  <c r="R1853" i="10"/>
  <c r="R1854" i="10"/>
  <c r="R1855" i="10"/>
  <c r="R1856" i="10"/>
  <c r="R1857" i="10"/>
  <c r="R1858" i="10"/>
  <c r="R1859" i="10"/>
  <c r="R1860" i="10"/>
  <c r="R1861" i="10"/>
  <c r="R1862" i="10"/>
  <c r="R1863" i="10"/>
  <c r="R1864" i="10"/>
  <c r="R1865" i="10"/>
  <c r="R1866" i="10"/>
  <c r="R1867" i="10"/>
  <c r="R1868" i="10"/>
  <c r="R1869" i="10"/>
  <c r="R1870" i="10"/>
  <c r="R1871" i="10"/>
  <c r="R1872" i="10"/>
  <c r="R1873" i="10"/>
  <c r="R1874" i="10"/>
  <c r="R1875" i="10"/>
  <c r="R1876" i="10"/>
  <c r="R1877" i="10"/>
  <c r="R1878" i="10"/>
  <c r="R1879" i="10"/>
  <c r="R1880" i="10"/>
  <c r="R1881" i="10"/>
  <c r="R1882" i="10"/>
  <c r="R1883" i="10"/>
  <c r="R1884" i="10"/>
  <c r="R1885" i="10"/>
  <c r="R1886" i="10"/>
  <c r="R1887" i="10"/>
  <c r="R1888" i="10"/>
  <c r="R1889" i="10"/>
  <c r="R1890" i="10"/>
  <c r="R1891" i="10"/>
  <c r="R1892" i="10"/>
  <c r="R1893" i="10"/>
  <c r="R1894" i="10"/>
  <c r="R1895" i="10"/>
  <c r="R1896" i="10"/>
  <c r="R1897" i="10"/>
  <c r="R1898" i="10"/>
  <c r="R1899" i="10"/>
  <c r="R1900" i="10"/>
  <c r="R1901" i="10"/>
  <c r="R1902" i="10"/>
  <c r="R1903" i="10"/>
  <c r="R1904" i="10"/>
  <c r="R1905" i="10"/>
  <c r="R1906" i="10"/>
  <c r="R1907" i="10"/>
  <c r="R1908" i="10"/>
  <c r="R1909" i="10"/>
  <c r="R1910" i="10"/>
  <c r="R1911" i="10"/>
  <c r="R1912" i="10"/>
  <c r="R1913" i="10"/>
  <c r="R1914" i="10"/>
  <c r="R1915" i="10"/>
  <c r="R1916" i="10"/>
  <c r="R1917" i="10"/>
  <c r="R1918" i="10"/>
  <c r="R1919" i="10"/>
  <c r="R1920" i="10"/>
  <c r="R1921" i="10"/>
  <c r="R1922" i="10"/>
  <c r="R1923" i="10"/>
  <c r="R1924" i="10"/>
  <c r="R1925" i="10"/>
  <c r="R1926" i="10"/>
  <c r="R1927" i="10"/>
  <c r="R1928" i="10"/>
  <c r="R1929" i="10"/>
  <c r="R1930" i="10"/>
  <c r="R1931" i="10"/>
  <c r="R1932" i="10"/>
  <c r="R1933" i="10"/>
  <c r="R1934" i="10"/>
  <c r="R1935" i="10"/>
  <c r="R1936" i="10"/>
  <c r="R1937" i="10"/>
  <c r="R1938" i="10"/>
  <c r="R1939" i="10"/>
  <c r="R1940" i="10"/>
  <c r="R1941" i="10"/>
  <c r="R1942" i="10"/>
  <c r="R1943" i="10"/>
  <c r="R1944" i="10"/>
  <c r="R1945" i="10"/>
  <c r="R1946" i="10"/>
  <c r="R1947" i="10"/>
  <c r="R1948" i="10"/>
  <c r="R1949" i="10"/>
  <c r="R1950" i="10"/>
  <c r="R1951" i="10"/>
  <c r="R1952" i="10"/>
  <c r="R1953" i="10"/>
  <c r="R1954" i="10"/>
  <c r="R1955" i="10"/>
  <c r="R1956" i="10"/>
  <c r="R1957" i="10"/>
  <c r="R1958" i="10"/>
  <c r="R1959" i="10"/>
  <c r="R1960" i="10"/>
  <c r="R1961" i="10"/>
  <c r="R1962" i="10"/>
  <c r="R1963" i="10"/>
  <c r="R1964" i="10"/>
  <c r="R1965" i="10"/>
  <c r="R1966" i="10"/>
  <c r="R1967" i="10"/>
  <c r="R1968" i="10"/>
  <c r="R1969" i="10"/>
  <c r="R1970" i="10"/>
  <c r="R1971" i="10"/>
  <c r="R1972" i="10"/>
  <c r="R1973" i="10"/>
  <c r="R1974" i="10"/>
  <c r="R1975" i="10"/>
  <c r="R1976" i="10"/>
  <c r="R1977" i="10"/>
  <c r="R1978" i="10"/>
  <c r="R1979" i="10"/>
  <c r="R1980" i="10"/>
  <c r="R1981" i="10"/>
  <c r="R1982" i="10"/>
  <c r="R1983" i="10"/>
  <c r="R1984" i="10"/>
  <c r="R1985" i="10"/>
  <c r="R1986" i="10"/>
  <c r="R1987" i="10"/>
  <c r="R1988" i="10"/>
  <c r="R1989" i="10"/>
  <c r="R1990" i="10"/>
  <c r="R1991" i="10"/>
  <c r="R1992" i="10"/>
  <c r="R1993" i="10"/>
  <c r="R1994" i="10"/>
  <c r="R1995" i="10"/>
  <c r="R1996" i="10"/>
  <c r="R1997" i="10"/>
  <c r="R1998" i="10"/>
  <c r="R1999" i="10"/>
  <c r="R2000" i="10"/>
  <c r="R2001" i="10"/>
  <c r="R2002" i="10"/>
  <c r="R2003" i="10"/>
  <c r="R2004" i="10"/>
  <c r="R2005" i="10"/>
  <c r="R2006" i="10"/>
  <c r="R2007" i="10"/>
  <c r="R2008" i="10"/>
  <c r="R2009" i="10"/>
  <c r="R2010" i="10"/>
  <c r="R2011" i="10"/>
  <c r="R2012" i="10"/>
  <c r="R2013" i="10"/>
  <c r="R2014" i="10"/>
  <c r="R2015" i="10"/>
  <c r="R2016" i="10"/>
  <c r="R2017" i="10"/>
  <c r="R2018" i="10"/>
  <c r="R2019" i="10"/>
  <c r="R2020" i="10"/>
  <c r="R2021" i="10"/>
  <c r="R2022" i="10"/>
  <c r="R2023" i="10"/>
  <c r="R2024" i="10"/>
  <c r="R2025" i="10"/>
  <c r="R2026" i="10"/>
  <c r="R2027" i="10"/>
  <c r="R2028" i="10"/>
  <c r="R2029" i="10"/>
  <c r="R2030" i="10"/>
  <c r="R2031" i="10"/>
  <c r="R2032" i="10"/>
  <c r="R2033" i="10"/>
  <c r="R2034" i="10"/>
  <c r="R2035" i="10"/>
  <c r="R2036" i="10"/>
  <c r="R2037" i="10"/>
  <c r="R2038" i="10"/>
  <c r="R2039" i="10"/>
  <c r="R2040" i="10"/>
  <c r="R2041" i="10"/>
  <c r="R2042" i="10"/>
  <c r="R2043" i="10"/>
  <c r="R2044" i="10"/>
  <c r="R2045" i="10"/>
  <c r="R2046" i="10"/>
  <c r="R2047" i="10"/>
  <c r="R2048" i="10"/>
  <c r="R2049" i="10"/>
  <c r="R2050" i="10"/>
  <c r="R2051" i="10"/>
  <c r="R2052" i="10"/>
  <c r="R2053" i="10"/>
  <c r="R2054" i="10"/>
  <c r="R2055" i="10"/>
  <c r="R2056" i="10"/>
  <c r="R2057" i="10"/>
  <c r="R2058" i="10"/>
  <c r="R2059" i="10"/>
  <c r="R2060" i="10"/>
  <c r="R2061" i="10"/>
  <c r="R2062" i="10"/>
  <c r="R2063" i="10"/>
  <c r="R2064" i="10"/>
  <c r="R2065" i="10"/>
  <c r="R2066" i="10"/>
  <c r="R2067" i="10"/>
  <c r="R2068" i="10"/>
  <c r="R2069" i="10"/>
  <c r="R2070" i="10"/>
  <c r="R2071" i="10"/>
  <c r="R2072" i="10"/>
  <c r="R2073" i="10"/>
  <c r="R2074" i="10"/>
  <c r="R2075" i="10"/>
  <c r="R2076" i="10"/>
  <c r="R2077" i="10"/>
  <c r="R2078" i="10"/>
  <c r="R2079" i="10"/>
  <c r="R2080" i="10"/>
  <c r="R2081" i="10"/>
  <c r="R2082" i="10"/>
  <c r="R2083" i="10"/>
  <c r="R2084" i="10"/>
  <c r="R2085" i="10"/>
  <c r="R2086" i="10"/>
  <c r="R2087" i="10"/>
  <c r="R2088" i="10"/>
  <c r="R2089" i="10"/>
  <c r="R2090" i="10"/>
  <c r="R2091" i="10"/>
  <c r="R2092" i="10"/>
  <c r="R2093" i="10"/>
  <c r="R2094" i="10"/>
  <c r="R2095" i="10"/>
  <c r="R2096" i="10"/>
  <c r="R2097" i="10"/>
  <c r="R2098" i="10"/>
  <c r="R2099" i="10"/>
  <c r="R2100" i="10"/>
  <c r="R2101" i="10"/>
  <c r="R2102" i="10"/>
  <c r="R2103" i="10"/>
  <c r="R2104" i="10"/>
  <c r="R2105" i="10"/>
  <c r="R2106" i="10"/>
  <c r="R2107" i="10"/>
  <c r="R2108" i="10"/>
  <c r="R2109" i="10"/>
  <c r="R2110" i="10"/>
  <c r="R2111" i="10"/>
  <c r="R2112" i="10"/>
  <c r="R2113" i="10"/>
  <c r="R2114" i="10"/>
  <c r="R2115" i="10"/>
  <c r="R2116" i="10"/>
  <c r="R2117" i="10"/>
  <c r="R2118" i="10"/>
  <c r="R2119" i="10"/>
  <c r="R2120" i="10"/>
  <c r="R2121" i="10"/>
  <c r="R2122" i="10"/>
  <c r="R2123" i="10"/>
  <c r="R2124" i="10"/>
  <c r="R2125" i="10"/>
  <c r="R2126" i="10"/>
  <c r="R2127" i="10"/>
  <c r="R2128" i="10"/>
  <c r="R2129" i="10"/>
  <c r="R2130" i="10"/>
  <c r="R2131" i="10"/>
  <c r="R2132" i="10"/>
  <c r="R2133" i="10"/>
  <c r="R2134" i="10"/>
  <c r="R2135" i="10"/>
  <c r="R2136" i="10"/>
  <c r="R2137" i="10"/>
  <c r="R2138" i="10"/>
  <c r="R2139" i="10"/>
  <c r="R2140" i="10"/>
  <c r="R2141" i="10"/>
  <c r="R2142" i="10"/>
  <c r="R2143" i="10"/>
  <c r="R2144" i="10"/>
  <c r="R2145" i="10"/>
  <c r="R2146" i="10"/>
  <c r="R2147" i="10"/>
  <c r="R2148" i="10"/>
  <c r="R2149" i="10"/>
  <c r="R2150" i="10"/>
  <c r="R2151" i="10"/>
  <c r="R2152" i="10"/>
  <c r="R2153" i="10"/>
  <c r="R2154" i="10"/>
  <c r="R2155" i="10"/>
  <c r="R2156" i="10"/>
  <c r="R2157" i="10"/>
  <c r="R2158" i="10"/>
  <c r="R2159" i="10"/>
  <c r="R2160" i="10"/>
  <c r="R2161" i="10"/>
  <c r="R2162" i="10"/>
  <c r="R2163" i="10"/>
  <c r="R2164" i="10"/>
  <c r="R2165" i="10"/>
  <c r="R2166" i="10"/>
  <c r="R2167" i="10"/>
  <c r="R2168" i="10"/>
  <c r="R2169" i="10"/>
  <c r="R2170" i="10"/>
  <c r="R2171" i="10"/>
  <c r="R2172" i="10"/>
  <c r="R2173" i="10"/>
  <c r="R2174" i="10"/>
  <c r="R2175" i="10"/>
  <c r="R2176" i="10"/>
  <c r="R2177" i="10"/>
  <c r="R2178" i="10"/>
  <c r="R2179" i="10"/>
  <c r="R2180" i="10"/>
  <c r="R2181" i="10"/>
  <c r="R2182" i="10"/>
  <c r="R2183" i="10"/>
  <c r="R2184" i="10"/>
  <c r="R2185" i="10"/>
  <c r="R2186" i="10"/>
  <c r="R2187" i="10"/>
  <c r="R2188" i="10"/>
  <c r="R2189" i="10"/>
  <c r="R2190" i="10"/>
  <c r="R2191" i="10"/>
  <c r="R2192" i="10"/>
  <c r="R2193" i="10"/>
  <c r="R2194" i="10"/>
  <c r="R2195" i="10"/>
  <c r="R2196" i="10"/>
  <c r="R2197" i="10"/>
  <c r="R2198" i="10"/>
  <c r="R2199" i="10"/>
  <c r="R2200" i="10"/>
  <c r="R2201" i="10"/>
  <c r="R2202" i="10"/>
  <c r="R2203" i="10"/>
  <c r="R2204" i="10"/>
  <c r="R2205" i="10"/>
  <c r="R2206" i="10"/>
  <c r="R2207" i="10"/>
  <c r="R2208" i="10"/>
  <c r="R2209" i="10"/>
  <c r="R2210" i="10"/>
  <c r="R2211" i="10"/>
  <c r="R2212" i="10"/>
  <c r="R2213" i="10"/>
  <c r="R2214" i="10"/>
  <c r="R2215" i="10"/>
  <c r="R2216" i="10"/>
  <c r="R2217" i="10"/>
  <c r="R2218" i="10"/>
  <c r="R2219" i="10"/>
  <c r="R2220" i="10"/>
  <c r="R2221" i="10"/>
  <c r="R2222" i="10"/>
  <c r="R2223" i="10"/>
  <c r="R2224" i="10"/>
  <c r="E102" i="9" l="1"/>
  <c r="D102" i="9"/>
  <c r="F102" i="9"/>
  <c r="G32" i="12"/>
  <c r="F32" i="9" s="1"/>
  <c r="G13" i="12"/>
  <c r="F13" i="9" s="1"/>
  <c r="G17" i="12"/>
  <c r="F17" i="9" s="1"/>
  <c r="G9" i="12"/>
  <c r="F9" i="9" s="1"/>
  <c r="G32" i="11"/>
  <c r="E32" i="9" s="1"/>
  <c r="G89" i="11"/>
  <c r="E89" i="9" s="1"/>
  <c r="G65" i="11"/>
  <c r="E65" i="9" s="1"/>
  <c r="G57" i="11"/>
  <c r="E57" i="9" s="1"/>
  <c r="G33" i="11"/>
  <c r="E33" i="9" s="1"/>
  <c r="G17" i="11"/>
  <c r="E17" i="9" s="1"/>
  <c r="G9" i="11"/>
  <c r="E9" i="9" s="1"/>
  <c r="G98" i="12"/>
  <c r="F98" i="9" s="1"/>
  <c r="G90" i="12"/>
  <c r="F90" i="9" s="1"/>
  <c r="G82" i="12"/>
  <c r="F82" i="9" s="1"/>
  <c r="G74" i="12"/>
  <c r="F74" i="9" s="1"/>
  <c r="G66" i="12"/>
  <c r="F66" i="9" s="1"/>
  <c r="G58" i="12"/>
  <c r="F58" i="9" s="1"/>
  <c r="G50" i="12"/>
  <c r="F50" i="9" s="1"/>
  <c r="G42" i="12"/>
  <c r="F42" i="9" s="1"/>
  <c r="G34" i="12"/>
  <c r="F34" i="9" s="1"/>
  <c r="G26" i="12"/>
  <c r="F26" i="9" s="1"/>
  <c r="G18" i="12"/>
  <c r="F18" i="9" s="1"/>
  <c r="G10" i="12"/>
  <c r="F10" i="9" s="1"/>
  <c r="G20" i="12"/>
  <c r="F20" i="9" s="1"/>
  <c r="G46" i="11"/>
  <c r="E46" i="9" s="1"/>
  <c r="G48" i="11"/>
  <c r="E48" i="9" s="1"/>
  <c r="G40" i="11"/>
  <c r="E40" i="9" s="1"/>
  <c r="G16" i="11"/>
  <c r="E16" i="9" s="1"/>
  <c r="G8" i="11"/>
  <c r="E8" i="9" s="1"/>
  <c r="G62" i="11"/>
  <c r="E62" i="9" s="1"/>
  <c r="G85" i="11"/>
  <c r="E85" i="9" s="1"/>
  <c r="G77" i="11"/>
  <c r="E77" i="9" s="1"/>
  <c r="G69" i="11"/>
  <c r="G61" i="11"/>
  <c r="E61" i="9" s="1"/>
  <c r="G53" i="11"/>
  <c r="E53" i="9" s="1"/>
  <c r="G45" i="11"/>
  <c r="E45" i="9" s="1"/>
  <c r="G37" i="11"/>
  <c r="E37" i="9" s="1"/>
  <c r="G29" i="11"/>
  <c r="E29" i="9" s="1"/>
  <c r="G13" i="11"/>
  <c r="E13" i="9" s="1"/>
  <c r="G5" i="11"/>
  <c r="E5" i="9" s="1"/>
  <c r="G68" i="12"/>
  <c r="F68" i="9" s="1"/>
  <c r="G97" i="12"/>
  <c r="F97" i="9" s="1"/>
  <c r="G89" i="12"/>
  <c r="F89" i="9" s="1"/>
  <c r="G81" i="12"/>
  <c r="F81" i="9" s="1"/>
  <c r="G73" i="12"/>
  <c r="F73" i="9" s="1"/>
  <c r="G57" i="12"/>
  <c r="F57" i="9" s="1"/>
  <c r="G49" i="12"/>
  <c r="F49" i="9" s="1"/>
  <c r="G41" i="12"/>
  <c r="F41" i="9" s="1"/>
  <c r="G25" i="12"/>
  <c r="F25" i="9" s="1"/>
  <c r="G43" i="11"/>
  <c r="E43" i="9" s="1"/>
  <c r="G81" i="11"/>
  <c r="E81" i="9" s="1"/>
  <c r="G73" i="11"/>
  <c r="E73" i="9" s="1"/>
  <c r="G49" i="11"/>
  <c r="E49" i="9" s="1"/>
  <c r="G41" i="11"/>
  <c r="E41" i="9" s="1"/>
  <c r="G62" i="12"/>
  <c r="F62" i="9" s="1"/>
  <c r="G92" i="11"/>
  <c r="E92" i="9" s="1"/>
  <c r="G84" i="11"/>
  <c r="E84" i="9" s="1"/>
  <c r="G76" i="11"/>
  <c r="E76" i="9" s="1"/>
  <c r="G68" i="11"/>
  <c r="E68" i="9" s="1"/>
  <c r="G60" i="11"/>
  <c r="E60" i="9" s="1"/>
  <c r="G52" i="11"/>
  <c r="E52" i="9" s="1"/>
  <c r="G44" i="11"/>
  <c r="E44" i="9" s="1"/>
  <c r="G36" i="11"/>
  <c r="E36" i="9" s="1"/>
  <c r="G20" i="11"/>
  <c r="E20" i="9" s="1"/>
  <c r="G12" i="11"/>
  <c r="E12" i="9" s="1"/>
  <c r="G70" i="11"/>
  <c r="E70" i="9" s="1"/>
  <c r="G38" i="11"/>
  <c r="E38" i="9" s="1"/>
  <c r="G30" i="11"/>
  <c r="E30" i="9" s="1"/>
  <c r="G22" i="11"/>
  <c r="E22" i="9" s="1"/>
  <c r="G14" i="11"/>
  <c r="E14" i="9" s="1"/>
  <c r="G6" i="11"/>
  <c r="E6" i="9" s="1"/>
  <c r="G100" i="12"/>
  <c r="F100" i="9" s="1"/>
  <c r="G92" i="12"/>
  <c r="F92" i="9" s="1"/>
  <c r="G84" i="12"/>
  <c r="F84" i="9" s="1"/>
  <c r="G76" i="12"/>
  <c r="F76" i="9" s="1"/>
  <c r="G60" i="12"/>
  <c r="F60" i="9" s="1"/>
  <c r="G52" i="12"/>
  <c r="F52" i="9" s="1"/>
  <c r="G44" i="12"/>
  <c r="F44" i="9" s="1"/>
  <c r="G36" i="12"/>
  <c r="F36" i="9" s="1"/>
  <c r="G28" i="12"/>
  <c r="F28" i="9" s="1"/>
  <c r="G12" i="12"/>
  <c r="F12" i="9" s="1"/>
  <c r="G83" i="11"/>
  <c r="E83" i="9" s="1"/>
  <c r="G75" i="11"/>
  <c r="E75" i="9" s="1"/>
  <c r="G67" i="11"/>
  <c r="E67" i="9" s="1"/>
  <c r="G59" i="11"/>
  <c r="E59" i="9" s="1"/>
  <c r="G51" i="11"/>
  <c r="E51" i="9" s="1"/>
  <c r="G35" i="11"/>
  <c r="E35" i="9" s="1"/>
  <c r="G27" i="11"/>
  <c r="E27" i="9" s="1"/>
  <c r="G19" i="11"/>
  <c r="E19" i="9" s="1"/>
  <c r="G11" i="11"/>
  <c r="E11" i="9" s="1"/>
  <c r="G51" i="12"/>
  <c r="F51" i="9" s="1"/>
  <c r="G43" i="12"/>
  <c r="F43" i="9" s="1"/>
  <c r="G19" i="12"/>
  <c r="F19" i="9" s="1"/>
  <c r="G11" i="12"/>
  <c r="F11" i="9" s="1"/>
  <c r="G33" i="12"/>
  <c r="F33" i="9" s="1"/>
  <c r="G94" i="11"/>
  <c r="E94" i="9" s="1"/>
  <c r="G86" i="11"/>
  <c r="E86" i="9" s="1"/>
  <c r="G78" i="11"/>
  <c r="E78" i="9" s="1"/>
  <c r="G54" i="11"/>
  <c r="E54" i="9" s="1"/>
  <c r="G97" i="11"/>
  <c r="E97" i="9" s="1"/>
  <c r="G25" i="11"/>
  <c r="E25" i="9" s="1"/>
  <c r="G101" i="12"/>
  <c r="F101" i="9" s="1"/>
  <c r="G85" i="12"/>
  <c r="F85" i="9" s="1"/>
  <c r="G53" i="12"/>
  <c r="F53" i="9" s="1"/>
  <c r="G45" i="12"/>
  <c r="F45" i="9" s="1"/>
  <c r="G37" i="12"/>
  <c r="F37" i="9" s="1"/>
  <c r="G29" i="12"/>
  <c r="F29" i="9" s="1"/>
  <c r="G39" i="12"/>
  <c r="F39" i="9" s="1"/>
  <c r="G15" i="12"/>
  <c r="F15" i="9" s="1"/>
  <c r="G70" i="12"/>
  <c r="F70" i="9" s="1"/>
  <c r="G54" i="12"/>
  <c r="F54" i="9" s="1"/>
  <c r="G46" i="12"/>
  <c r="F46" i="9" s="1"/>
  <c r="G38" i="12"/>
  <c r="F38" i="9" s="1"/>
  <c r="G22" i="12"/>
  <c r="F22" i="9" s="1"/>
  <c r="G65" i="12"/>
  <c r="F65" i="9" s="1"/>
  <c r="G83" i="12"/>
  <c r="F83" i="9" s="1"/>
  <c r="G75" i="12"/>
  <c r="F75" i="9" s="1"/>
  <c r="G27" i="12"/>
  <c r="F27" i="9" s="1"/>
  <c r="G86" i="12"/>
  <c r="F86" i="9" s="1"/>
  <c r="G28" i="11"/>
  <c r="E28" i="9" s="1"/>
  <c r="G15" i="11"/>
  <c r="E15" i="9" s="1"/>
  <c r="G7" i="11"/>
  <c r="E7" i="9" s="1"/>
  <c r="G21" i="11"/>
  <c r="E21" i="9" s="1"/>
  <c r="G39" i="11"/>
  <c r="E39" i="9" s="1"/>
  <c r="G31" i="11"/>
  <c r="E31" i="9" s="1"/>
  <c r="G23" i="11"/>
  <c r="E23" i="9" s="1"/>
  <c r="G48" i="12"/>
  <c r="F48" i="9" s="1"/>
  <c r="G16" i="12"/>
  <c r="F16" i="9" s="1"/>
  <c r="G8" i="12"/>
  <c r="F8" i="9" s="1"/>
  <c r="G91" i="12"/>
  <c r="F91" i="9" s="1"/>
  <c r="G67" i="12"/>
  <c r="F67" i="9" s="1"/>
  <c r="G59" i="12"/>
  <c r="F59" i="9" s="1"/>
  <c r="G35" i="12"/>
  <c r="F35" i="9" s="1"/>
  <c r="G90" i="11"/>
  <c r="E90" i="9" s="1"/>
  <c r="G74" i="11"/>
  <c r="E74" i="9" s="1"/>
  <c r="G66" i="11"/>
  <c r="E66" i="9" s="1"/>
  <c r="G58" i="11"/>
  <c r="E58" i="9" s="1"/>
  <c r="G50" i="11"/>
  <c r="E50" i="9" s="1"/>
  <c r="G42" i="11"/>
  <c r="E42" i="9" s="1"/>
  <c r="G34" i="11"/>
  <c r="E34" i="9" s="1"/>
  <c r="G26" i="11"/>
  <c r="E26" i="9" s="1"/>
  <c r="G18" i="11"/>
  <c r="E18" i="9" s="1"/>
  <c r="G10" i="11"/>
  <c r="E10" i="9" s="1"/>
  <c r="G47" i="11"/>
  <c r="E47" i="9" s="1"/>
  <c r="G95" i="12"/>
  <c r="F95" i="9" s="1"/>
  <c r="G87" i="12"/>
  <c r="F87" i="9" s="1"/>
  <c r="G79" i="12"/>
  <c r="F79" i="9" s="1"/>
  <c r="G71" i="12"/>
  <c r="F71" i="9" s="1"/>
  <c r="G63" i="12"/>
  <c r="F63" i="9" s="1"/>
  <c r="G55" i="12"/>
  <c r="F55" i="9" s="1"/>
  <c r="G47" i="12"/>
  <c r="F47" i="9" s="1"/>
  <c r="G31" i="12"/>
  <c r="F31" i="9" s="1"/>
  <c r="G96" i="11"/>
  <c r="E96" i="9" s="1"/>
  <c r="G88" i="11"/>
  <c r="E88" i="9" s="1"/>
  <c r="G80" i="11"/>
  <c r="E80" i="9" s="1"/>
  <c r="G72" i="11"/>
  <c r="E72" i="9" s="1"/>
  <c r="G64" i="11"/>
  <c r="E64" i="9" s="1"/>
  <c r="G56" i="11"/>
  <c r="E56" i="9" s="1"/>
  <c r="G24" i="11"/>
  <c r="E24" i="9" s="1"/>
  <c r="G93" i="12"/>
  <c r="F93" i="9" s="1"/>
  <c r="G77" i="12"/>
  <c r="F77" i="9" s="1"/>
  <c r="G69" i="12"/>
  <c r="G61" i="12"/>
  <c r="F61" i="9" s="1"/>
  <c r="G21" i="12"/>
  <c r="F21" i="9" s="1"/>
  <c r="G87" i="11"/>
  <c r="E87" i="9" s="1"/>
  <c r="G95" i="11"/>
  <c r="E95" i="9" s="1"/>
  <c r="G98" i="11"/>
  <c r="E98" i="9" s="1"/>
  <c r="G82" i="11"/>
  <c r="E82" i="9" s="1"/>
  <c r="G101" i="11"/>
  <c r="E101" i="9" s="1"/>
  <c r="G93" i="11"/>
  <c r="E93" i="9" s="1"/>
  <c r="G40" i="12"/>
  <c r="F40" i="9" s="1"/>
  <c r="G24" i="12"/>
  <c r="F24" i="9" s="1"/>
  <c r="G99" i="12"/>
  <c r="F99" i="9" s="1"/>
  <c r="G96" i="12"/>
  <c r="F96" i="9" s="1"/>
  <c r="G88" i="12"/>
  <c r="F88" i="9" s="1"/>
  <c r="G94" i="12"/>
  <c r="F94" i="9" s="1"/>
  <c r="G64" i="12"/>
  <c r="F64" i="9" s="1"/>
  <c r="G72" i="12"/>
  <c r="F72" i="9" s="1"/>
  <c r="G56" i="12"/>
  <c r="F56" i="9" s="1"/>
  <c r="G80" i="12"/>
  <c r="F80" i="9" s="1"/>
  <c r="G78" i="12"/>
  <c r="F78" i="9" s="1"/>
  <c r="G4" i="12"/>
  <c r="G71" i="11"/>
  <c r="E71" i="9" s="1"/>
  <c r="G63" i="11"/>
  <c r="E63" i="9" s="1"/>
  <c r="G55" i="11"/>
  <c r="E55" i="9" s="1"/>
  <c r="G99" i="11"/>
  <c r="E99" i="9" s="1"/>
  <c r="G91" i="11"/>
  <c r="E91" i="9" s="1"/>
  <c r="G4" i="11"/>
  <c r="G79" i="11"/>
  <c r="E79" i="9" s="1"/>
  <c r="G100" i="11"/>
  <c r="E100" i="9" s="1"/>
  <c r="R2225" i="10"/>
  <c r="G102" i="9" l="1"/>
  <c r="E69" i="9"/>
  <c r="F69" i="9"/>
  <c r="G103" i="11"/>
  <c r="F4" i="9"/>
  <c r="F103" i="9" s="1"/>
  <c r="E4" i="9"/>
  <c r="E103" i="9" l="1"/>
  <c r="G83" i="3" l="1"/>
  <c r="D83" i="9" s="1"/>
  <c r="G87" i="3"/>
  <c r="D87" i="9" s="1"/>
  <c r="G89" i="3"/>
  <c r="D89" i="9" s="1"/>
  <c r="G91" i="3"/>
  <c r="D91" i="9" s="1"/>
  <c r="G95" i="3"/>
  <c r="D95" i="9" s="1"/>
  <c r="G99" i="3"/>
  <c r="D99" i="9" s="1"/>
  <c r="G101" i="3"/>
  <c r="D101" i="9" s="1"/>
  <c r="G84" i="3"/>
  <c r="D84" i="9" s="1"/>
  <c r="G92" i="3"/>
  <c r="D92" i="9" s="1"/>
  <c r="G43" i="3"/>
  <c r="D43" i="9" s="1"/>
  <c r="G9" i="3"/>
  <c r="D9" i="9" s="1"/>
  <c r="G15" i="3"/>
  <c r="D15" i="9" s="1"/>
  <c r="G78" i="3"/>
  <c r="D78" i="9" s="1"/>
  <c r="G7" i="3"/>
  <c r="D7" i="9" s="1"/>
  <c r="G17" i="3"/>
  <c r="D17" i="9" s="1"/>
  <c r="G67" i="3"/>
  <c r="D67" i="9" s="1"/>
  <c r="G21" i="3"/>
  <c r="D21" i="9" s="1"/>
  <c r="G27" i="3"/>
  <c r="D27" i="9" s="1"/>
  <c r="G48" i="3"/>
  <c r="D48" i="9" s="1"/>
  <c r="G56" i="3"/>
  <c r="D56" i="9" s="1"/>
  <c r="G64" i="3"/>
  <c r="D64" i="9" s="1"/>
  <c r="G72" i="3"/>
  <c r="D72" i="9" s="1"/>
  <c r="G46" i="3"/>
  <c r="D46" i="9" s="1"/>
  <c r="G54" i="3"/>
  <c r="D54" i="9" s="1"/>
  <c r="G62" i="3"/>
  <c r="D62" i="9" s="1"/>
  <c r="G70" i="3"/>
  <c r="D70" i="9" s="1"/>
  <c r="G80" i="3"/>
  <c r="D80" i="9" s="1"/>
  <c r="G96" i="3"/>
  <c r="D96" i="9" s="1"/>
  <c r="G6" i="3"/>
  <c r="D6" i="9" s="1"/>
  <c r="G20" i="3"/>
  <c r="D20" i="9" s="1"/>
  <c r="G20" i="9" s="1"/>
  <c r="G28" i="3"/>
  <c r="D28" i="9" s="1"/>
  <c r="G51" i="3"/>
  <c r="D51" i="9" s="1"/>
  <c r="G53" i="3"/>
  <c r="D53" i="9" s="1"/>
  <c r="G55" i="3"/>
  <c r="D55" i="9" s="1"/>
  <c r="G57" i="3"/>
  <c r="D57" i="9" s="1"/>
  <c r="G59" i="3"/>
  <c r="D59" i="9" s="1"/>
  <c r="G69" i="3"/>
  <c r="G71" i="3"/>
  <c r="D71" i="9" s="1"/>
  <c r="G73" i="3"/>
  <c r="D73" i="9" s="1"/>
  <c r="G75" i="3"/>
  <c r="D75" i="9" s="1"/>
  <c r="G31" i="3"/>
  <c r="D31" i="9" s="1"/>
  <c r="G33" i="3"/>
  <c r="D33" i="9" s="1"/>
  <c r="G36" i="3"/>
  <c r="D36" i="9" s="1"/>
  <c r="G42" i="3"/>
  <c r="D42" i="9" s="1"/>
  <c r="G8" i="3"/>
  <c r="D8" i="9" s="1"/>
  <c r="G10" i="3"/>
  <c r="D10" i="9" s="1"/>
  <c r="G12" i="3"/>
  <c r="D12" i="9" s="1"/>
  <c r="G14" i="3"/>
  <c r="D14" i="9" s="1"/>
  <c r="G16" i="3"/>
  <c r="D16" i="9" s="1"/>
  <c r="G4" i="3"/>
  <c r="G88" i="3"/>
  <c r="D88" i="9" s="1"/>
  <c r="G18" i="3"/>
  <c r="D18" i="9" s="1"/>
  <c r="G38" i="3"/>
  <c r="D38" i="9" s="1"/>
  <c r="G40" i="3"/>
  <c r="D40" i="9" s="1"/>
  <c r="G44" i="3"/>
  <c r="D44" i="9" s="1"/>
  <c r="G50" i="3"/>
  <c r="D50" i="9" s="1"/>
  <c r="G77" i="3"/>
  <c r="D77" i="9" s="1"/>
  <c r="G79" i="3"/>
  <c r="D79" i="9" s="1"/>
  <c r="G79" i="9" s="1"/>
  <c r="G81" i="3"/>
  <c r="D81" i="9" s="1"/>
  <c r="G81" i="9" s="1"/>
  <c r="G94" i="3"/>
  <c r="D94" i="9" s="1"/>
  <c r="G98" i="3"/>
  <c r="D98" i="9" s="1"/>
  <c r="G22" i="3"/>
  <c r="D22" i="9" s="1"/>
  <c r="G24" i="3"/>
  <c r="D24" i="9" s="1"/>
  <c r="G26" i="3"/>
  <c r="D26" i="9" s="1"/>
  <c r="G52" i="3"/>
  <c r="D52" i="9" s="1"/>
  <c r="G58" i="3"/>
  <c r="D58" i="9" s="1"/>
  <c r="G85" i="3"/>
  <c r="D85" i="9" s="1"/>
  <c r="G100" i="3"/>
  <c r="D100" i="9" s="1"/>
  <c r="G30" i="3"/>
  <c r="D30" i="9" s="1"/>
  <c r="G32" i="3"/>
  <c r="D32" i="9" s="1"/>
  <c r="G32" i="9" s="1"/>
  <c r="G34" i="3"/>
  <c r="D34" i="9" s="1"/>
  <c r="G60" i="3"/>
  <c r="D60" i="9" s="1"/>
  <c r="G66" i="3"/>
  <c r="D66" i="9" s="1"/>
  <c r="G5" i="3"/>
  <c r="D5" i="9" s="1"/>
  <c r="G11" i="3"/>
  <c r="D11" i="9" s="1"/>
  <c r="G37" i="3"/>
  <c r="D37" i="9" s="1"/>
  <c r="G39" i="3"/>
  <c r="D39" i="9" s="1"/>
  <c r="G41" i="3"/>
  <c r="D41" i="9" s="1"/>
  <c r="G68" i="3"/>
  <c r="D68" i="9" s="1"/>
  <c r="G68" i="9" s="1"/>
  <c r="G74" i="3"/>
  <c r="D74" i="9" s="1"/>
  <c r="G74" i="9" s="1"/>
  <c r="G93" i="3"/>
  <c r="D93" i="9" s="1"/>
  <c r="G13" i="3"/>
  <c r="D13" i="9" s="1"/>
  <c r="G19" i="3"/>
  <c r="D19" i="9" s="1"/>
  <c r="G45" i="3"/>
  <c r="D45" i="9" s="1"/>
  <c r="G47" i="3"/>
  <c r="D47" i="9" s="1"/>
  <c r="G49" i="3"/>
  <c r="D49" i="9" s="1"/>
  <c r="G76" i="3"/>
  <c r="D76" i="9" s="1"/>
  <c r="G82" i="3"/>
  <c r="D82" i="9" s="1"/>
  <c r="G97" i="3"/>
  <c r="D97" i="9" s="1"/>
  <c r="G23" i="3"/>
  <c r="D23" i="9" s="1"/>
  <c r="G23" i="9" s="1"/>
  <c r="G25" i="3"/>
  <c r="D25" i="9" s="1"/>
  <c r="G29" i="3"/>
  <c r="D29" i="9" s="1"/>
  <c r="G35" i="3"/>
  <c r="D35" i="9" s="1"/>
  <c r="G61" i="3"/>
  <c r="D61" i="9" s="1"/>
  <c r="G63" i="3"/>
  <c r="D63" i="9" s="1"/>
  <c r="G65" i="3"/>
  <c r="G86" i="3"/>
  <c r="D86" i="9" s="1"/>
  <c r="G90" i="3"/>
  <c r="D90" i="9" s="1"/>
  <c r="D69" i="9" l="1"/>
  <c r="G69" i="9" s="1"/>
  <c r="G103" i="3"/>
  <c r="D65" i="9"/>
  <c r="G65" i="9" s="1"/>
  <c r="D4" i="9"/>
  <c r="G97" i="9"/>
  <c r="G13" i="9"/>
  <c r="G39" i="9"/>
  <c r="G34" i="9"/>
  <c r="G33" i="9"/>
  <c r="G63" i="9"/>
  <c r="G66" i="9"/>
  <c r="G94" i="9"/>
  <c r="G90" i="9"/>
  <c r="G86" i="9"/>
  <c r="G82" i="9"/>
  <c r="G22" i="9"/>
  <c r="G53" i="9"/>
  <c r="G38" i="9"/>
  <c r="G58" i="9"/>
  <c r="G37" i="9"/>
  <c r="G98" i="9"/>
  <c r="G75" i="9"/>
  <c r="G51" i="9"/>
  <c r="G72" i="9"/>
  <c r="G76" i="9"/>
  <c r="G19" i="9"/>
  <c r="G70" i="9"/>
  <c r="G25" i="9"/>
  <c r="G59" i="9"/>
  <c r="G41" i="9"/>
  <c r="G60" i="9"/>
  <c r="G24" i="9"/>
  <c r="G44" i="9"/>
  <c r="G12" i="9"/>
  <c r="G36" i="9"/>
  <c r="G55" i="9"/>
  <c r="G28" i="9"/>
  <c r="G46" i="9"/>
  <c r="G21" i="9"/>
  <c r="G101" i="9"/>
  <c r="G17" i="9"/>
  <c r="G95" i="9"/>
  <c r="G10" i="9"/>
  <c r="G99" i="9"/>
  <c r="G6" i="9"/>
  <c r="G61" i="9"/>
  <c r="G47" i="9"/>
  <c r="G11" i="9"/>
  <c r="G30" i="9"/>
  <c r="G100" i="9"/>
  <c r="G18" i="9"/>
  <c r="G73" i="9"/>
  <c r="G96" i="9"/>
  <c r="G64" i="9"/>
  <c r="G7" i="9"/>
  <c r="G91" i="9"/>
  <c r="G67" i="9"/>
  <c r="G35" i="9"/>
  <c r="G45" i="9"/>
  <c r="G5" i="9"/>
  <c r="G85" i="9"/>
  <c r="G88" i="9"/>
  <c r="G71" i="9"/>
  <c r="G80" i="9"/>
  <c r="G56" i="9"/>
  <c r="G89" i="9"/>
  <c r="G40" i="9"/>
  <c r="G49" i="9"/>
  <c r="G8" i="9"/>
  <c r="G29" i="9"/>
  <c r="G48" i="9"/>
  <c r="G78" i="9"/>
  <c r="G43" i="9"/>
  <c r="G92" i="9"/>
  <c r="G87" i="9"/>
  <c r="G31" i="9"/>
  <c r="G93" i="9"/>
  <c r="G52" i="9"/>
  <c r="G77" i="9"/>
  <c r="G16" i="9"/>
  <c r="G62" i="9"/>
  <c r="G15" i="9"/>
  <c r="G84" i="9"/>
  <c r="G83" i="9"/>
  <c r="G26" i="9"/>
  <c r="G50" i="9"/>
  <c r="G14" i="9"/>
  <c r="G42" i="9"/>
  <c r="G57" i="9"/>
  <c r="G54" i="9"/>
  <c r="G27" i="9"/>
  <c r="G9" i="9"/>
  <c r="G4" i="9" l="1"/>
  <c r="G103" i="9" s="1"/>
  <c r="D103" i="9"/>
</calcChain>
</file>

<file path=xl/sharedStrings.xml><?xml version="1.0" encoding="utf-8"?>
<sst xmlns="http://schemas.openxmlformats.org/spreadsheetml/2006/main" count="19626" uniqueCount="291">
  <si>
    <t>1942241146</t>
  </si>
  <si>
    <t>University of North Texas Health Science Center at Fort Worth</t>
  </si>
  <si>
    <t>The University of Texas Health Science Center at San Antonio</t>
  </si>
  <si>
    <t>1720051717</t>
  </si>
  <si>
    <t>UT Physicians</t>
  </si>
  <si>
    <t>Texas Tech University Health Sciences Center of the Permian Basin</t>
  </si>
  <si>
    <t>1407845084</t>
  </si>
  <si>
    <t>Dallas County Hospital District</t>
  </si>
  <si>
    <t>Texas A&amp;M University Health Science Center</t>
  </si>
  <si>
    <t>1063699312</t>
  </si>
  <si>
    <t>ETMC Physician Group, Inc.</t>
  </si>
  <si>
    <t>1609382662</t>
  </si>
  <si>
    <t>1063400778</t>
  </si>
  <si>
    <t>Texas Tech University Health Sciences Center El Paso</t>
  </si>
  <si>
    <t>Texas Tech University Health Sciences Center Amarillo</t>
  </si>
  <si>
    <t>The University of Texas Rio Grande Valley</t>
  </si>
  <si>
    <t>1477960730</t>
  </si>
  <si>
    <t>Baylor College of Medicine</t>
  </si>
  <si>
    <t>1881026664</t>
  </si>
  <si>
    <t>1285079764</t>
  </si>
  <si>
    <t>CHRISTUS Trinity Clinic</t>
  </si>
  <si>
    <t>CHRISTUS Pediatric Physician Group</t>
  </si>
  <si>
    <t>TIPPS Year 1 Scorecard - March 2022</t>
  </si>
  <si>
    <t>March 2022</t>
  </si>
  <si>
    <t xml:space="preserve">Year 1 </t>
  </si>
  <si>
    <t>E + F = G</t>
  </si>
  <si>
    <t>NPI</t>
  </si>
  <si>
    <t>Provider</t>
  </si>
  <si>
    <t>SDA</t>
  </si>
  <si>
    <t>Rep Req Met (Yes=0 &amp; No=1)</t>
  </si>
  <si>
    <t>Component 1*</t>
  </si>
  <si>
    <t xml:space="preserve">Enrollment Adjustments </t>
  </si>
  <si>
    <t>Adjusted Component 1 Payments</t>
  </si>
  <si>
    <t>1003824038</t>
  </si>
  <si>
    <t>1013942150</t>
  </si>
  <si>
    <t>1033144175</t>
  </si>
  <si>
    <t>1033157821</t>
  </si>
  <si>
    <t>1043245178</t>
  </si>
  <si>
    <t>1053352914</t>
  </si>
  <si>
    <t>1053416289</t>
  </si>
  <si>
    <t>1053832253</t>
  </si>
  <si>
    <t>1063468031</t>
  </si>
  <si>
    <t>1083663363</t>
  </si>
  <si>
    <t>1083669766</t>
  </si>
  <si>
    <t>1104891050</t>
  </si>
  <si>
    <t>1114992161</t>
  </si>
  <si>
    <t>1124047295</t>
  </si>
  <si>
    <t>1124072681</t>
  </si>
  <si>
    <t>1124092036</t>
  </si>
  <si>
    <t>1134173966</t>
  </si>
  <si>
    <t>1134189178</t>
  </si>
  <si>
    <t>1144328634</t>
  </si>
  <si>
    <t>1194743013</t>
  </si>
  <si>
    <t>1194787218</t>
  </si>
  <si>
    <t>1205880036</t>
  </si>
  <si>
    <t>1225066277</t>
  </si>
  <si>
    <t>1225082050</t>
  </si>
  <si>
    <t>1235384199</t>
  </si>
  <si>
    <t>1245289537</t>
  </si>
  <si>
    <t>1255365375</t>
  </si>
  <si>
    <t>1275838732</t>
  </si>
  <si>
    <t>1295736734</t>
  </si>
  <si>
    <t>1306890132</t>
  </si>
  <si>
    <t>1316901135</t>
  </si>
  <si>
    <t>1316936990</t>
  </si>
  <si>
    <t>1336244557</t>
  </si>
  <si>
    <t>1376645564</t>
  </si>
  <si>
    <t>1386675940</t>
  </si>
  <si>
    <t>1396832713</t>
  </si>
  <si>
    <t>1417054024</t>
  </si>
  <si>
    <t>1427007715</t>
  </si>
  <si>
    <t>1487993630</t>
  </si>
  <si>
    <t>1508815895</t>
  </si>
  <si>
    <t>1508855578</t>
  </si>
  <si>
    <t>1518916808</t>
  </si>
  <si>
    <t>1518984988</t>
  </si>
  <si>
    <t>1538118823</t>
  </si>
  <si>
    <t>1538240478</t>
  </si>
  <si>
    <t>1538383328</t>
  </si>
  <si>
    <t>1548215247</t>
  </si>
  <si>
    <t>1548219827</t>
  </si>
  <si>
    <t>1548389554</t>
  </si>
  <si>
    <t>1568564789</t>
  </si>
  <si>
    <t>1578533196</t>
  </si>
  <si>
    <t>1588965131</t>
  </si>
  <si>
    <t>1598705055</t>
  </si>
  <si>
    <t>1598789984</t>
  </si>
  <si>
    <t>1639124332</t>
  </si>
  <si>
    <t>1659595445</t>
  </si>
  <si>
    <t>1669442281</t>
  </si>
  <si>
    <t>1679578439</t>
  </si>
  <si>
    <t>1689641680</t>
  </si>
  <si>
    <t>1699870998</t>
  </si>
  <si>
    <t>1700831484</t>
  </si>
  <si>
    <t>1710959135</t>
  </si>
  <si>
    <t>1720040603</t>
  </si>
  <si>
    <t>1750334272</t>
  </si>
  <si>
    <t>1750351375</t>
  </si>
  <si>
    <t>1750411286</t>
  </si>
  <si>
    <t>1760452387</t>
  </si>
  <si>
    <t>1760452767</t>
  </si>
  <si>
    <t>1770537508</t>
  </si>
  <si>
    <t>1770894396</t>
  </si>
  <si>
    <t>1780639328</t>
  </si>
  <si>
    <t>1780654301</t>
  </si>
  <si>
    <t>1801844402</t>
  </si>
  <si>
    <t>1801945027</t>
  </si>
  <si>
    <t>1811039381</t>
  </si>
  <si>
    <t>1811962673</t>
  </si>
  <si>
    <t>1821004151</t>
  </si>
  <si>
    <t>1821011248</t>
  </si>
  <si>
    <t>1841510427</t>
  </si>
  <si>
    <t>1851361471</t>
  </si>
  <si>
    <t>1871525840</t>
  </si>
  <si>
    <t>1871563494</t>
  </si>
  <si>
    <t>1881643179</t>
  </si>
  <si>
    <t>1932123247</t>
  </si>
  <si>
    <t>1932174984</t>
  </si>
  <si>
    <t>1942270566</t>
  </si>
  <si>
    <t>1972552263</t>
  </si>
  <si>
    <t>1972579365</t>
  </si>
  <si>
    <t>1982850699</t>
  </si>
  <si>
    <t xml:space="preserve">NOTE: Participating TIPPS providers should work directly with their respective MCO to resolve any issues the TIPPS provider may have with a payment received from the that MCO. </t>
  </si>
  <si>
    <t>TIPPS Year 1 Scorecard - April 2022</t>
  </si>
  <si>
    <t>April 2022</t>
  </si>
  <si>
    <t>GROUP_NAME</t>
  </si>
  <si>
    <t>PLAN_CD</t>
  </si>
  <si>
    <t>MCO</t>
  </si>
  <si>
    <t>PROGRAM</t>
  </si>
  <si>
    <t>IN_NETWORK</t>
  </si>
  <si>
    <t>FILE_MONTH</t>
  </si>
  <si>
    <t>PLAN_CD_ENR_COUNT</t>
  </si>
  <si>
    <t>COMP1</t>
  </si>
  <si>
    <t>COMP_1_PERC</t>
  </si>
  <si>
    <t>TOTAL_COMP</t>
  </si>
  <si>
    <t>TOTAL_BY_PLAN_CD_PERC</t>
  </si>
  <si>
    <t>MONTH_PMPM</t>
  </si>
  <si>
    <t>CURR_MONTH_ENR</t>
  </si>
  <si>
    <t>CURR_MONTH_COMP1_PMT</t>
  </si>
  <si>
    <t>ENROLLMENT_VAR</t>
  </si>
  <si>
    <t>31</t>
  </si>
  <si>
    <t>Molina Healthcare of Texas</t>
  </si>
  <si>
    <t>STAR</t>
  </si>
  <si>
    <t>EL PASO</t>
  </si>
  <si>
    <t>Y</t>
  </si>
  <si>
    <t>33</t>
  </si>
  <si>
    <t>STAR+PLUS</t>
  </si>
  <si>
    <t>34</t>
  </si>
  <si>
    <t>Amerigroup</t>
  </si>
  <si>
    <t>36</t>
  </si>
  <si>
    <t>Superior Health Plan</t>
  </si>
  <si>
    <t>El Paso</t>
  </si>
  <si>
    <t>37</t>
  </si>
  <si>
    <t>El Paso First Health Plan</t>
  </si>
  <si>
    <t>K3</t>
  </si>
  <si>
    <t>STAR Kids</t>
  </si>
  <si>
    <t>KF</t>
  </si>
  <si>
    <t>50</t>
  </si>
  <si>
    <t>FIRSTCARE</t>
  </si>
  <si>
    <t>Lubbock</t>
  </si>
  <si>
    <t>52</t>
  </si>
  <si>
    <t>53</t>
  </si>
  <si>
    <t>LUBBOCK</t>
  </si>
  <si>
    <t>5A</t>
  </si>
  <si>
    <t>5B</t>
  </si>
  <si>
    <t>K5</t>
  </si>
  <si>
    <t>KH</t>
  </si>
  <si>
    <t>71</t>
  </si>
  <si>
    <t>Harris</t>
  </si>
  <si>
    <t>72</t>
  </si>
  <si>
    <t>Texas Children's Health Plan</t>
  </si>
  <si>
    <t>79</t>
  </si>
  <si>
    <t>Community Health Choice</t>
  </si>
  <si>
    <t>7G</t>
  </si>
  <si>
    <t>7H</t>
  </si>
  <si>
    <t>UnitedHealthCare Community Plan</t>
  </si>
  <si>
    <t>HARRIS</t>
  </si>
  <si>
    <t>7P</t>
  </si>
  <si>
    <t>7R</t>
  </si>
  <si>
    <t>7S</t>
  </si>
  <si>
    <t>K4</t>
  </si>
  <si>
    <t>KM</t>
  </si>
  <si>
    <t>KQ</t>
  </si>
  <si>
    <t>N</t>
  </si>
  <si>
    <t>63</t>
  </si>
  <si>
    <t>Tarrant</t>
  </si>
  <si>
    <t>66</t>
  </si>
  <si>
    <t>Cook Children's Health Plan</t>
  </si>
  <si>
    <t>67</t>
  </si>
  <si>
    <t>AETNA</t>
  </si>
  <si>
    <t>69</t>
  </si>
  <si>
    <t>TARRANT</t>
  </si>
  <si>
    <t>6C</t>
  </si>
  <si>
    <t>Cigna-HealthSpring</t>
  </si>
  <si>
    <t>K1</t>
  </si>
  <si>
    <t>KB</t>
  </si>
  <si>
    <t>University of Southwestern Medical Center</t>
  </si>
  <si>
    <t>90</t>
  </si>
  <si>
    <t>Dallas</t>
  </si>
  <si>
    <t>93</t>
  </si>
  <si>
    <t>Parkland Community Health Plan</t>
  </si>
  <si>
    <t>95</t>
  </si>
  <si>
    <t>DALLAS</t>
  </si>
  <si>
    <t>9F</t>
  </si>
  <si>
    <t>9H</t>
  </si>
  <si>
    <t>K2</t>
  </si>
  <si>
    <t>KW</t>
  </si>
  <si>
    <t>University of Texas Health Science Center at Tyler - Physician</t>
  </si>
  <si>
    <t>KP</t>
  </si>
  <si>
    <t>MRSA Northeast</t>
  </si>
  <si>
    <t>KU</t>
  </si>
  <si>
    <t>N1</t>
  </si>
  <si>
    <t>N2</t>
  </si>
  <si>
    <t>N3</t>
  </si>
  <si>
    <t>N4</t>
  </si>
  <si>
    <t>Lubbock County Hospital District</t>
  </si>
  <si>
    <t>C1</t>
  </si>
  <si>
    <t>MRSA Central</t>
  </si>
  <si>
    <t>C2</t>
  </si>
  <si>
    <t>C3</t>
  </si>
  <si>
    <t>RightCare from Scott and White Health Plan</t>
  </si>
  <si>
    <t>C4</t>
  </si>
  <si>
    <t>C5</t>
  </si>
  <si>
    <t>K7</t>
  </si>
  <si>
    <t>BlueCross BlueShield</t>
  </si>
  <si>
    <t>KT</t>
  </si>
  <si>
    <t>Texas Tech University Health Sciences Center</t>
  </si>
  <si>
    <t>CHILDREN'S MEDICAL CENTER DALLAS</t>
  </si>
  <si>
    <t>C.H. Wilkinson Physician Network</t>
  </si>
  <si>
    <t>40</t>
  </si>
  <si>
    <t>Bexar</t>
  </si>
  <si>
    <t>42</t>
  </si>
  <si>
    <t>Community First Health Plan</t>
  </si>
  <si>
    <t>43</t>
  </si>
  <si>
    <t>44</t>
  </si>
  <si>
    <t>BEXAR</t>
  </si>
  <si>
    <t>45</t>
  </si>
  <si>
    <t>46</t>
  </si>
  <si>
    <t>47</t>
  </si>
  <si>
    <t>KA</t>
  </si>
  <si>
    <t>KE</t>
  </si>
  <si>
    <t>EL PASO COUNTY HOSPITAL DISTRICT</t>
  </si>
  <si>
    <t>K6</t>
  </si>
  <si>
    <t>MRSA West</t>
  </si>
  <si>
    <t>KJ</t>
  </si>
  <si>
    <t>W2</t>
  </si>
  <si>
    <t>W3</t>
  </si>
  <si>
    <t>W4</t>
  </si>
  <si>
    <t>W5</t>
  </si>
  <si>
    <t>W6</t>
  </si>
  <si>
    <t>H1</t>
  </si>
  <si>
    <t>Hidalgo</t>
  </si>
  <si>
    <t>H2</t>
  </si>
  <si>
    <t>H3</t>
  </si>
  <si>
    <t>H4</t>
  </si>
  <si>
    <t>Driscoll Children's Health Plan</t>
  </si>
  <si>
    <t>H5</t>
  </si>
  <si>
    <t>H6</t>
  </si>
  <si>
    <t>H7</t>
  </si>
  <si>
    <t>KC</t>
  </si>
  <si>
    <t>KG</t>
  </si>
  <si>
    <t>KR</t>
  </si>
  <si>
    <t>82</t>
  </si>
  <si>
    <t>Nueces</t>
  </si>
  <si>
    <t>83</t>
  </si>
  <si>
    <t>85</t>
  </si>
  <si>
    <t>86</t>
  </si>
  <si>
    <t>NUECES</t>
  </si>
  <si>
    <t>2Q</t>
  </si>
  <si>
    <t>KD</t>
  </si>
  <si>
    <t>KV</t>
  </si>
  <si>
    <t>Bexar County Hospital District</t>
  </si>
  <si>
    <t>University of Texas Medical Branch – Galveston</t>
  </si>
  <si>
    <t>P2</t>
  </si>
  <si>
    <t>P1</t>
  </si>
  <si>
    <t>202203</t>
  </si>
  <si>
    <t>202204</t>
  </si>
  <si>
    <t>TIPPS Year 1 Scorecard - May 2022</t>
  </si>
  <si>
    <t>May 2022</t>
  </si>
  <si>
    <t>202205</t>
  </si>
  <si>
    <t>Grand Total</t>
  </si>
  <si>
    <t>(All)</t>
  </si>
  <si>
    <t>Year 1</t>
  </si>
  <si>
    <t>1659473056</t>
  </si>
  <si>
    <t xml:space="preserve">Component 1 (65% of the funding) is a uniform dollar increase paid monthly that includes structure measures on quality improvement activities. Health-Related Institutions (HRIs) and Indirect Medical Education (IME) physician groups are eligible to participate in Component 1.
MCOs must provide a monthly uniform dollar increase and a uniform percentage rate increase for all or a subset of services performed in the MCO network as outlined in 1 Tex. Admin. Code § 353.1309. MCOs must make HHSC-calculated payments to a TIPPS participant in accordance with the scorecard.
NOTE: Participating TIPPS providers should work directly with their respective MCO to resolve any issues the TIPPS provider may have with a payment received from the that MCO. </t>
  </si>
  <si>
    <t xml:space="preserve">March - May </t>
  </si>
  <si>
    <t xml:space="preserve">TIPPS Year 1 Scorecard - March - May </t>
  </si>
  <si>
    <t xml:space="preserve">Adjusted Component 1 </t>
  </si>
  <si>
    <t xml:space="preserve">Sum of Adjusted Component 1 </t>
  </si>
  <si>
    <t>Component 1 Payment</t>
  </si>
  <si>
    <t>Enrollment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</si>
</sst>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$&quot;#,##0.00"/>
    <numFmt numFmtId="165" formatCode="[=0]0;0.00"/>
    <numFmt numFmtId="166" formatCode="[=0]0;0.000000000000000"/>
    <numFmt numFmtId="167" formatCode="[=0]0;0.000000000000000000"/>
    <numFmt numFmtId="168" formatCode="0.000000000000000"/>
    <numFmt numFmtId="169" formatCode="0.00000000000000000"/>
    <numFmt numFmtId="170" formatCode="0.0"/>
    <numFmt numFmtId="171" formatCode="0.00000000000000"/>
    <numFmt numFmtId="172" formatCode="0.0000000000000000"/>
    <numFmt numFmtId="173" formatCode="0.000000000000000000"/>
    <numFmt numFmtId="174" formatCode="&quot;$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quotePrefix="1"/>
    <xf numFmtId="0" fontId="0" fillId="0" borderId="0" xfId="0" applyAlignment="1">
      <alignment wrapText="1"/>
    </xf>
    <xf numFmtId="0" fontId="1" fillId="0" borderId="0" xfId="0" applyFont="1"/>
    <xf numFmtId="49" fontId="2" fillId="3" borderId="1" xfId="0" applyNumberFormat="1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3" fillId="4" borderId="3" xfId="0" applyFont="1" applyFill="1" applyBorder="1"/>
    <xf numFmtId="164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0" borderId="3" xfId="0" applyFont="1" applyBorder="1"/>
    <xf numFmtId="164" fontId="0" fillId="2" borderId="0" xfId="0" applyNumberFormat="1" applyFill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49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4" fontId="0" fillId="0" borderId="0" xfId="0" applyNumberFormat="1"/>
    <xf numFmtId="2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NumberFormat="1"/>
    <xf numFmtId="49" fontId="2" fillId="5" borderId="1" xfId="0" applyNumberFormat="1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164" fontId="3" fillId="0" borderId="8" xfId="0" applyNumberFormat="1" applyFont="1" applyBorder="1"/>
    <xf numFmtId="164" fontId="3" fillId="0" borderId="9" xfId="0" applyNumberFormat="1" applyFont="1" applyBorder="1"/>
    <xf numFmtId="0" fontId="6" fillId="0" borderId="0" xfId="0" applyFont="1" applyAlignment="1">
      <alignment horizontal="left"/>
    </xf>
    <xf numFmtId="0" fontId="4" fillId="0" borderId="0" xfId="0" applyFont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164" fontId="0" fillId="2" borderId="0" xfId="0" applyNumberFormat="1" applyFill="1" applyBorder="1" applyAlignment="1">
      <alignment horizontal="center"/>
    </xf>
    <xf numFmtId="0" fontId="0" fillId="0" borderId="0" xfId="0" applyFill="1"/>
    <xf numFmtId="174" fontId="3" fillId="2" borderId="0" xfId="0" applyNumberFormat="1" applyFont="1" applyFill="1"/>
    <xf numFmtId="0" fontId="4" fillId="2" borderId="0" xfId="0" applyFont="1" applyFill="1"/>
    <xf numFmtId="49" fontId="0" fillId="0" borderId="3" xfId="0" applyNumberFormat="1" applyBorder="1"/>
    <xf numFmtId="164" fontId="3" fillId="0" borderId="10" xfId="0" applyNumberFormat="1" applyFont="1" applyBorder="1"/>
    <xf numFmtId="0" fontId="3" fillId="0" borderId="0" xfId="0" applyFont="1" applyBorder="1"/>
    <xf numFmtId="16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9" fontId="0" fillId="0" borderId="0" xfId="0" applyNumberFormat="1" applyBorder="1"/>
    <xf numFmtId="164" fontId="3" fillId="2" borderId="10" xfId="0" applyNumberFormat="1" applyFont="1" applyFill="1" applyBorder="1"/>
    <xf numFmtId="164" fontId="3" fillId="0" borderId="4" xfId="0" applyNumberFormat="1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ata/State%20Data/Louisiana/Case%20Mix/Rates/2010%20July%201/July%201%20rates%20with%20Rebase/NH%20July%201,%202010%20Rates%20with%20Rebase%20201006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Louisiana/Case%20Mix/Rates/2005%20January%201/Final%20Release%20#1/Final January 1, 2005 Rate 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>
        <row r="273">
          <cell r="V273">
            <v>0.71779999999999999</v>
          </cell>
        </row>
        <row r="277">
          <cell r="BJ277">
            <v>1.95</v>
          </cell>
        </row>
        <row r="278">
          <cell r="AV278">
            <v>0.70888627450980413</v>
          </cell>
        </row>
        <row r="279">
          <cell r="W279">
            <v>365</v>
          </cell>
        </row>
      </sheetData>
      <sheetData sheetId="1"/>
      <sheetData sheetId="2"/>
      <sheetData sheetId="3"/>
      <sheetData sheetId="4">
        <row r="4">
          <cell r="AE4" t="b">
            <v>1</v>
          </cell>
        </row>
        <row r="5">
          <cell r="C5" t="str">
            <v>04/01/2010</v>
          </cell>
          <cell r="AE5" t="b">
            <v>0</v>
          </cell>
        </row>
        <row r="7">
          <cell r="C7">
            <v>0.94</v>
          </cell>
        </row>
        <row r="8">
          <cell r="C8">
            <v>1.1000000000000001</v>
          </cell>
        </row>
        <row r="12">
          <cell r="C12">
            <v>1.075</v>
          </cell>
        </row>
        <row r="15">
          <cell r="C15">
            <v>8.02</v>
          </cell>
        </row>
        <row r="17">
          <cell r="C17">
            <v>0</v>
          </cell>
        </row>
        <row r="18">
          <cell r="C18">
            <v>0</v>
          </cell>
        </row>
        <row r="22">
          <cell r="C22">
            <v>154.78</v>
          </cell>
        </row>
        <row r="25">
          <cell r="C25">
            <v>450</v>
          </cell>
          <cell r="E25">
            <v>300</v>
          </cell>
          <cell r="G25">
            <v>333</v>
          </cell>
        </row>
        <row r="26">
          <cell r="C26" t="str">
            <v xml:space="preserve"> </v>
          </cell>
        </row>
        <row r="31">
          <cell r="C31">
            <v>0.10010706638115632</v>
          </cell>
        </row>
        <row r="33">
          <cell r="C33">
            <v>6351</v>
          </cell>
        </row>
        <row r="41">
          <cell r="C41">
            <v>1.2500000000000001E-2</v>
          </cell>
          <cell r="E41">
            <v>30</v>
          </cell>
        </row>
        <row r="43">
          <cell r="C43">
            <v>9.2499999999999999E-2</v>
          </cell>
        </row>
        <row r="45">
          <cell r="C45">
            <v>0.7</v>
          </cell>
        </row>
        <row r="48">
          <cell r="C48">
            <v>0</v>
          </cell>
        </row>
      </sheetData>
      <sheetData sheetId="5">
        <row r="278">
          <cell r="AV278">
            <v>0.70888627450980413</v>
          </cell>
        </row>
        <row r="280">
          <cell r="W280">
            <v>365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minsky,Kathryn (HHSC)" refreshedDate="44692.452917708331" createdVersion="7" refreshedVersion="7" minRefreshableVersion="3" recordCount="2223" xr:uid="{E56EB5BC-E13B-4B4D-AA4D-143074419C49}">
  <cacheSource type="worksheet">
    <worksheetSource ref="A1:R2224" sheet="Calculations"/>
  </cacheSource>
  <cacheFields count="18">
    <cacheField name="NPI" numFmtId="0">
      <sharedItems count="99">
        <s v="1669442281"/>
        <s v="1679578439"/>
        <s v="1689641680"/>
        <s v="1699870998"/>
        <s v="1568564789"/>
        <s v="1578533196"/>
        <s v="1588965131"/>
        <s v="1700831484"/>
        <s v="1710959135"/>
        <s v="1720040603"/>
        <s v="1598705055"/>
        <s v="1598789984"/>
        <s v="1609382662"/>
        <s v="1720051717"/>
        <s v="1750334272"/>
        <s v="1750351375"/>
        <s v="1639124332"/>
        <s v="1659595445"/>
        <s v="1750411286"/>
        <s v="1760452387"/>
        <s v="1760452767"/>
        <s v="1770537508"/>
        <s v="1770894396"/>
        <s v="1780639328"/>
        <s v="1780654301"/>
        <s v="1801844402"/>
        <s v="1801945027"/>
        <s v="1003824038"/>
        <s v="1811039381"/>
        <s v="1811962673"/>
        <s v="1013942150"/>
        <s v="1821011248"/>
        <s v="1841510427"/>
        <s v="1851361471"/>
        <s v="1942270566"/>
        <s v="1972552263"/>
        <s v="1972579365"/>
        <s v="1982850699"/>
        <s v="1063400778"/>
        <s v="1124092036"/>
        <s v="1295736734"/>
        <s v="1053416289"/>
        <s v="1144328634"/>
        <s v="1225082050"/>
        <s v="1275838732"/>
        <s v="1336244557"/>
        <s v="1376645564"/>
        <s v="1417054024"/>
        <s v="1538383328"/>
        <s v="1659473056"/>
        <s v="1205880036"/>
        <s v="1225066277"/>
        <s v="1235384199"/>
        <s v="1245289537"/>
        <s v="1255365375"/>
        <s v="1285079764"/>
        <s v="1821004151"/>
        <s v="1306890132"/>
        <s v="1316901135"/>
        <s v="1316936990"/>
        <s v="1871525840"/>
        <s v="1548215247"/>
        <s v="1548219827"/>
        <s v="1548389554"/>
        <s v="1033144175"/>
        <s v="1033157821"/>
        <s v="1043245178"/>
        <s v="1053352914"/>
        <s v="1053832253"/>
        <s v="1871563494"/>
        <s v="1881026664"/>
        <s v="1881643179"/>
        <s v="1932123247"/>
        <s v="1932174984"/>
        <s v="1942241146"/>
        <s v="1063468031"/>
        <s v="1063699312"/>
        <s v="1083663363"/>
        <s v="1083669766"/>
        <s v="1104891050"/>
        <s v="1114992161"/>
        <s v="1124047295"/>
        <s v="1124072681"/>
        <s v="1134173966"/>
        <s v="1134189178"/>
        <s v="1386675940"/>
        <s v="1396832713"/>
        <s v="1407845084"/>
        <s v="1427007715"/>
        <s v="1477960730"/>
        <s v="1487993630"/>
        <s v="1508815895"/>
        <s v="1508855578"/>
        <s v="1538118823"/>
        <s v="1538240478"/>
        <s v="1518916808"/>
        <s v="1518984988"/>
        <s v="1194743013"/>
        <s v="1194787218"/>
      </sharedItems>
    </cacheField>
    <cacheField name="GROUP_NAME" numFmtId="0">
      <sharedItems count="22">
        <s v="University of Southwestern Medical Center"/>
        <s v="CHRISTUS Trinity Clinic"/>
        <s v="C.H. Wilkinson Physician Network"/>
        <s v="University of North Texas Health Science Center at Fort Worth"/>
        <s v="Texas Tech University Health Sciences Center El Paso"/>
        <s v="UT Physicians"/>
        <s v="ETMC Physician Group, Inc."/>
        <s v="The University of Texas Health Science Center at San Antonio"/>
        <s v="Texas Tech University Health Sciences Center"/>
        <s v="Texas Tech University Health Sciences Center Amarillo"/>
        <s v="Bexar County Hospital District"/>
        <s v="University of Texas Health Science Center at Tyler - Physician"/>
        <s v="Baylor College of Medicine"/>
        <s v="CHRISTUS Pediatric Physician Group"/>
        <s v="EL PASO COUNTY HOSPITAL DISTRICT"/>
        <s v="Dallas County Hospital District"/>
        <s v="University of Texas Medical Branch – Galveston"/>
        <s v="Lubbock County Hospital District"/>
        <s v="Texas A&amp;M University Health Science Center"/>
        <s v="Texas Tech University Health Sciences Center of the Permian Basin"/>
        <s v="The University of Texas Rio Grande Valley"/>
        <s v="CHILDREN'S MEDICAL CENTER DALLAS"/>
      </sharedItems>
    </cacheField>
    <cacheField name="PLAN_CD" numFmtId="0">
      <sharedItems/>
    </cacheField>
    <cacheField name="MCO" numFmtId="0">
      <sharedItems count="16">
        <s v="Amerigroup"/>
        <s v="AETNA"/>
        <s v="Texas Children's Health Plan"/>
        <s v="UnitedHealthCare Community Plan"/>
        <s v="Superior Health Plan"/>
        <s v="Cigna-HealthSpring"/>
        <s v="Driscoll Children's Health Plan"/>
        <s v="Cook Children's Health Plan"/>
        <s v="El Paso First Health Plan"/>
        <s v="Parkland Community Health Plan"/>
        <s v="Molina Healthcare of Texas"/>
        <s v="Community Health Choice"/>
        <s v="Community First Health Plan"/>
        <s v="FIRSTCARE"/>
        <s v="RightCare from Scott and White Health Plan"/>
        <s v="BlueCross BlueShield"/>
      </sharedItems>
    </cacheField>
    <cacheField name="PROGRAM" numFmtId="0">
      <sharedItems count="3">
        <s v="STAR Kids"/>
        <s v="STAR"/>
        <s v="STAR+PLUS"/>
      </sharedItems>
    </cacheField>
    <cacheField name="SDA" numFmtId="0">
      <sharedItems count="11">
        <s v="Dallas"/>
        <s v="MRSA Northeast"/>
        <s v="Nueces"/>
        <s v="Tarrant"/>
        <s v="EL PASO"/>
        <s v="Harris"/>
        <s v="Bexar"/>
        <s v="Lubbock"/>
        <s v="MRSA Central"/>
        <s v="MRSA West"/>
        <s v="Hidalgo"/>
      </sharedItems>
    </cacheField>
    <cacheField name="IN_NETWORK" numFmtId="0">
      <sharedItems/>
    </cacheField>
    <cacheField name="FILE_MONTH" numFmtId="0">
      <sharedItems count="3">
        <s v="202203"/>
        <s v="202204"/>
        <s v="202205"/>
      </sharedItems>
    </cacheField>
    <cacheField name="PLAN_CD_ENR_COUNT" numFmtId="0">
      <sharedItems containsSemiMixedTypes="0" containsString="0" containsNumber="1" containsInteger="1" minValue="0" maxValue="475095"/>
    </cacheField>
    <cacheField name="COMP1" numFmtId="0">
      <sharedItems containsSemiMixedTypes="0" containsString="0" containsNumber="1" minValue="349.74" maxValue="47249449.369999997"/>
    </cacheField>
    <cacheField name="COMP_1_PERC" numFmtId="0">
      <sharedItems containsSemiMixedTypes="0" containsString="0" containsNumber="1" minValue="0.24857819701371295" maxValue="0.97047757986938199"/>
    </cacheField>
    <cacheField name="TOTAL_COMP" numFmtId="0">
      <sharedItems containsSemiMixedTypes="0" containsString="0" containsNumber="1" minValue="407.43" maxValue="77739731.930000007"/>
    </cacheField>
    <cacheField name="TOTAL_BY_PLAN_CD_PERC" numFmtId="0">
      <sharedItems containsString="0" containsBlank="1" containsNumber="1" minValue="7.0858102745511963E-6" maxValue="1"/>
    </cacheField>
    <cacheField name="MONTH_PMPM" numFmtId="0">
      <sharedItems containsSemiMixedTypes="0" containsString="0" containsNumber="1" minValue="0" maxValue="135.6"/>
    </cacheField>
    <cacheField name="CURR_MONTH_ENR" numFmtId="0">
      <sharedItems containsString="0" containsBlank="1" containsNumber="1" containsInteger="1" minValue="0" maxValue="240545"/>
    </cacheField>
    <cacheField name="CURR_MONTH_COMP1_PMT" numFmtId="0">
      <sharedItems containsSemiMixedTypes="0" containsString="0" containsNumber="1" minValue="0" maxValue="1688584.24"/>
    </cacheField>
    <cacheField name="ENROLLMENT_VAR" numFmtId="0">
      <sharedItems containsSemiMixedTypes="0" containsString="0" containsNumber="1" minValue="-1114.5999999999999" maxValue="17509.18"/>
    </cacheField>
    <cacheField name="Adjusted Component 1 " numFmtId="165">
      <sharedItems containsSemiMixedTypes="0" containsString="0" containsNumber="1" minValue="-4.99" maxValue="1706093.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3">
  <r>
    <x v="0"/>
    <x v="0"/>
    <s v="K2"/>
    <x v="0"/>
    <x v="0"/>
    <x v="0"/>
    <s v="Y"/>
    <x v="0"/>
    <n v="15530"/>
    <n v="2107910.59"/>
    <n v="0.92467003441273898"/>
    <n v="2279635.4500000002"/>
    <n v="1.1735030314722301E-2"/>
    <n v="90.79"/>
    <n v="182"/>
    <n v="14362.3"/>
    <n v="0"/>
    <n v="14362.3"/>
  </r>
  <r>
    <x v="0"/>
    <x v="0"/>
    <s v="KW"/>
    <x v="1"/>
    <x v="0"/>
    <x v="0"/>
    <s v="Y"/>
    <x v="0"/>
    <n v="7128"/>
    <n v="2107910.59"/>
    <n v="0.92467003441273898"/>
    <n v="2279635.4500000002"/>
    <n v="1.2353703187391299E-2"/>
    <n v="90.77"/>
    <n v="88"/>
    <n v="6942.88"/>
    <n v="0"/>
    <n v="6942.88"/>
  </r>
  <r>
    <x v="1"/>
    <x v="1"/>
    <s v="KP"/>
    <x v="2"/>
    <x v="0"/>
    <x v="1"/>
    <s v="Y"/>
    <x v="0"/>
    <n v="5574"/>
    <n v="4477754.67"/>
    <n v="0.90927817752864903"/>
    <n v="4924515.71"/>
    <n v="0.275377817257836"/>
    <n v="6.65"/>
    <n v="1534"/>
    <n v="8719.1"/>
    <n v="0"/>
    <n v="8719.1"/>
  </r>
  <r>
    <x v="1"/>
    <x v="1"/>
    <s v="KU"/>
    <x v="3"/>
    <x v="0"/>
    <x v="1"/>
    <s v="Y"/>
    <x v="0"/>
    <n v="5667"/>
    <n v="4477754.67"/>
    <n v="0.90927817752864903"/>
    <n v="4924515.71"/>
    <n v="0.275377817257836"/>
    <n v="6.65"/>
    <n v="1560"/>
    <n v="8866.8799999999992"/>
    <n v="0"/>
    <n v="8866.8799999999992"/>
  </r>
  <r>
    <x v="1"/>
    <x v="1"/>
    <s v="N1"/>
    <x v="0"/>
    <x v="1"/>
    <x v="1"/>
    <s v="Y"/>
    <x v="0"/>
    <n v="95861"/>
    <n v="4477754.67"/>
    <n v="0.90927817752864903"/>
    <n v="4924515.71"/>
    <n v="0.27538409144222697"/>
    <n v="3.92"/>
    <n v="26398"/>
    <n v="88681.95"/>
    <n v="251.96"/>
    <n v="88933.91"/>
  </r>
  <r>
    <x v="1"/>
    <x v="1"/>
    <s v="N2"/>
    <x v="4"/>
    <x v="1"/>
    <x v="1"/>
    <s v="Y"/>
    <x v="0"/>
    <n v="156877"/>
    <n v="4477754.67"/>
    <n v="0.90927817752864903"/>
    <n v="4924515.71"/>
    <n v="0.275377817257836"/>
    <n v="3.92"/>
    <n v="43200"/>
    <n v="145126.91"/>
    <n v="503.92"/>
    <n v="145630.83000000002"/>
  </r>
  <r>
    <x v="1"/>
    <x v="1"/>
    <s v="N3"/>
    <x v="5"/>
    <x v="2"/>
    <x v="1"/>
    <s v="Y"/>
    <x v="0"/>
    <n v="0"/>
    <n v="4477754.67"/>
    <n v="0.90927817752864903"/>
    <n v="4924515.71"/>
    <n v="0.275377817257836"/>
    <n v="30.45"/>
    <n v="0"/>
    <n v="0"/>
    <n v="0"/>
    <n v="0"/>
  </r>
  <r>
    <x v="1"/>
    <x v="1"/>
    <s v="N4"/>
    <x v="3"/>
    <x v="2"/>
    <x v="1"/>
    <s v="Y"/>
    <x v="0"/>
    <n v="13274"/>
    <n v="4477754.67"/>
    <n v="0.90927817752864903"/>
    <n v="4924515.71"/>
    <n v="0.275377817257836"/>
    <n v="30.45"/>
    <n v="3655"/>
    <n v="95126.01"/>
    <n v="-52.06"/>
    <n v="95073.95"/>
  </r>
  <r>
    <x v="2"/>
    <x v="2"/>
    <s v="82"/>
    <x v="6"/>
    <x v="1"/>
    <x v="2"/>
    <s v="Y"/>
    <x v="0"/>
    <n v="92142"/>
    <n v="1748.71"/>
    <n v="0.66846968069449797"/>
    <n v="2615.9899999999998"/>
    <n v="1"/>
    <n v="0"/>
    <n v="92142"/>
    <n v="0"/>
    <n v="0"/>
    <n v="0"/>
  </r>
  <r>
    <x v="2"/>
    <x v="2"/>
    <s v="83"/>
    <x v="4"/>
    <x v="1"/>
    <x v="2"/>
    <s v="Y"/>
    <x v="0"/>
    <n v="28357"/>
    <n v="1748.71"/>
    <n v="0.66846968069449797"/>
    <n v="2615.9899999999998"/>
    <n v="1"/>
    <n v="0"/>
    <n v="28357"/>
    <n v="0"/>
    <n v="0"/>
    <n v="0"/>
  </r>
  <r>
    <x v="2"/>
    <x v="2"/>
    <s v="85"/>
    <x v="3"/>
    <x v="2"/>
    <x v="2"/>
    <s v="Y"/>
    <x v="0"/>
    <n v="4430"/>
    <n v="1748.71"/>
    <n v="0.66846968069449797"/>
    <n v="2615.9899999999998"/>
    <n v="1"/>
    <n v="0"/>
    <n v="4430"/>
    <n v="0"/>
    <n v="0"/>
    <n v="0"/>
  </r>
  <r>
    <x v="2"/>
    <x v="2"/>
    <s v="86"/>
    <x v="4"/>
    <x v="2"/>
    <x v="2"/>
    <s v="Y"/>
    <x v="0"/>
    <n v="4646"/>
    <n v="1748.71"/>
    <n v="0.66846968069449797"/>
    <n v="2615.9899999999998"/>
    <n v="1"/>
    <n v="0"/>
    <n v="4646"/>
    <n v="0"/>
    <n v="0"/>
    <n v="0"/>
  </r>
  <r>
    <x v="2"/>
    <x v="2"/>
    <s v="2Q"/>
    <x v="3"/>
    <x v="1"/>
    <x v="2"/>
    <s v="Y"/>
    <x v="0"/>
    <n v="4332"/>
    <n v="1748.71"/>
    <n v="0.66846968069449797"/>
    <n v="2615.9899999999998"/>
    <n v="1"/>
    <n v="0"/>
    <n v="4332"/>
    <n v="0"/>
    <n v="0"/>
    <n v="0"/>
  </r>
  <r>
    <x v="2"/>
    <x v="2"/>
    <s v="KD"/>
    <x v="6"/>
    <x v="0"/>
    <x v="2"/>
    <s v="Y"/>
    <x v="0"/>
    <n v="4106"/>
    <n v="1748.71"/>
    <n v="0.66846968069449797"/>
    <n v="2615.9899999999998"/>
    <n v="1"/>
    <n v="0"/>
    <n v="4106"/>
    <n v="0"/>
    <n v="0"/>
    <n v="0"/>
  </r>
  <r>
    <x v="2"/>
    <x v="2"/>
    <s v="KV"/>
    <x v="4"/>
    <x v="0"/>
    <x v="2"/>
    <s v="Y"/>
    <x v="0"/>
    <n v="1264"/>
    <n v="1748.71"/>
    <n v="0.66846968069449797"/>
    <n v="2615.9899999999998"/>
    <n v="1"/>
    <n v="0"/>
    <n v="1264"/>
    <n v="0"/>
    <n v="0"/>
    <n v="0"/>
  </r>
  <r>
    <x v="3"/>
    <x v="3"/>
    <s v="63"/>
    <x v="0"/>
    <x v="1"/>
    <x v="3"/>
    <s v="Y"/>
    <x v="0"/>
    <n v="174751"/>
    <n v="1499726.55"/>
    <n v="0.85295977689328695"/>
    <n v="1758261.75"/>
    <n v="0.21077953188519499"/>
    <n v="0.97"/>
    <n v="36833"/>
    <n v="28722.27"/>
    <n v="81.88"/>
    <n v="28804.15"/>
  </r>
  <r>
    <x v="3"/>
    <x v="3"/>
    <s v="66"/>
    <x v="7"/>
    <x v="1"/>
    <x v="3"/>
    <s v="Y"/>
    <x v="0"/>
    <n v="155453"/>
    <n v="1499726.55"/>
    <n v="0.85295977689328695"/>
    <n v="1758261.75"/>
    <n v="0.167329204838784"/>
    <n v="2.06"/>
    <n v="26011"/>
    <n v="43075.88"/>
    <n v="110.95"/>
    <n v="43186.829999999994"/>
  </r>
  <r>
    <x v="3"/>
    <x v="3"/>
    <s v="67"/>
    <x v="1"/>
    <x v="1"/>
    <x v="3"/>
    <s v="Y"/>
    <x v="0"/>
    <n v="87916"/>
    <n v="1499726.55"/>
    <n v="0.85295977689328695"/>
    <n v="1758261.75"/>
    <n v="0.159778069530982"/>
    <n v="2.09"/>
    <n v="14047"/>
    <n v="23601.51"/>
    <n v="112.57"/>
    <n v="23714.079999999998"/>
  </r>
  <r>
    <x v="3"/>
    <x v="3"/>
    <s v="69"/>
    <x v="0"/>
    <x v="2"/>
    <x v="3"/>
    <s v="Y"/>
    <x v="0"/>
    <n v="16821"/>
    <n v="1499726.55"/>
    <n v="0.85295977689328695"/>
    <n v="1758261.75"/>
    <n v="0.21077953188519499"/>
    <n v="22.13"/>
    <n v="3545"/>
    <n v="62900.49"/>
    <n v="0"/>
    <n v="62900.49"/>
  </r>
  <r>
    <x v="3"/>
    <x v="3"/>
    <s v="6C"/>
    <x v="5"/>
    <x v="2"/>
    <x v="3"/>
    <s v="Y"/>
    <x v="0"/>
    <n v="0"/>
    <n v="1499726.55"/>
    <n v="0.85295977689328695"/>
    <n v="1758261.75"/>
    <n v="0.39619337336879001"/>
    <n v="5.93"/>
    <n v="0"/>
    <n v="0"/>
    <n v="0"/>
    <n v="0"/>
  </r>
  <r>
    <x v="3"/>
    <x v="3"/>
    <s v="K1"/>
    <x v="1"/>
    <x v="0"/>
    <x v="3"/>
    <s v="Y"/>
    <x v="0"/>
    <n v="5704"/>
    <n v="1499726.55"/>
    <n v="0.85295977689328695"/>
    <n v="1758261.75"/>
    <n v="0.159778069530982"/>
    <n v="2.58"/>
    <n v="911"/>
    <n v="1884.49"/>
    <n v="0"/>
    <n v="1884.49"/>
  </r>
  <r>
    <x v="4"/>
    <x v="4"/>
    <s v="34"/>
    <x v="0"/>
    <x v="2"/>
    <x v="4"/>
    <s v="Y"/>
    <x v="1"/>
    <n v="4468"/>
    <n v="649075.19999999995"/>
    <n v="0.65647607493745797"/>
    <n v="988726.36"/>
    <n v="6.5468774623076195E-2"/>
    <n v="57.63"/>
    <n v="292"/>
    <n v="10384.32"/>
    <n v="35.56"/>
    <n v="10419.879999999999"/>
  </r>
  <r>
    <x v="4"/>
    <x v="4"/>
    <s v="36"/>
    <x v="4"/>
    <x v="1"/>
    <x v="4"/>
    <s v="Y"/>
    <x v="1"/>
    <n v="64834"/>
    <n v="649075.19999999995"/>
    <n v="0.65647607493745797"/>
    <n v="988726.36"/>
    <n v="6.5468774623076195E-2"/>
    <n v="4.97"/>
    <n v="4244"/>
    <n v="13050.65"/>
    <n v="61.51"/>
    <n v="13112.16"/>
  </r>
  <r>
    <x v="4"/>
    <x v="4"/>
    <s v="37"/>
    <x v="8"/>
    <x v="1"/>
    <x v="4"/>
    <s v="Y"/>
    <x v="1"/>
    <n v="93109"/>
    <n v="649075.19999999995"/>
    <n v="0.65647607493745797"/>
    <n v="988726.36"/>
    <n v="6.5468774623076195E-2"/>
    <n v="4.97"/>
    <n v="6095"/>
    <n v="18742.62"/>
    <n v="116.85"/>
    <n v="18859.469999999998"/>
  </r>
  <r>
    <x v="4"/>
    <x v="4"/>
    <s v="K3"/>
    <x v="0"/>
    <x v="0"/>
    <x v="4"/>
    <s v="Y"/>
    <x v="1"/>
    <n v="1425"/>
    <n v="649075.19999999995"/>
    <n v="0.65647607493745797"/>
    <n v="988726.36"/>
    <n v="6.5468774623076195E-2"/>
    <n v="27.46"/>
    <n v="93"/>
    <n v="1575.91"/>
    <n v="0"/>
    <n v="1575.91"/>
  </r>
  <r>
    <x v="4"/>
    <x v="4"/>
    <s v="KF"/>
    <x v="4"/>
    <x v="0"/>
    <x v="4"/>
    <s v="Y"/>
    <x v="1"/>
    <n v="3606"/>
    <n v="649075.19999999995"/>
    <n v="0.65647607493745797"/>
    <n v="988726.36"/>
    <n v="6.5468774623076195E-2"/>
    <n v="27.46"/>
    <n v="236"/>
    <n v="3999.07"/>
    <n v="16.940000000000001"/>
    <n v="4016.01"/>
  </r>
  <r>
    <x v="5"/>
    <x v="0"/>
    <s v="90"/>
    <x v="0"/>
    <x v="1"/>
    <x v="0"/>
    <s v="Y"/>
    <x v="1"/>
    <n v="311691"/>
    <n v="2420065.65"/>
    <n v="0.65596396257774003"/>
    <n v="3689327.14"/>
    <n v="1.8991793547002402E-2"/>
    <n v="33.78"/>
    <n v="5919"/>
    <n v="123614.47"/>
    <n v="647.41"/>
    <n v="124261.88"/>
  </r>
  <r>
    <x v="5"/>
    <x v="0"/>
    <s v="93"/>
    <x v="9"/>
    <x v="1"/>
    <x v="0"/>
    <s v="N"/>
    <x v="1"/>
    <n v="224013"/>
    <n v="2420065.65"/>
    <n v="0.65596396257774003"/>
    <n v="3689327.14"/>
    <m/>
    <n v="10.98"/>
    <m/>
    <n v="0"/>
    <n v="0"/>
    <n v="0"/>
  </r>
  <r>
    <x v="5"/>
    <x v="0"/>
    <s v="95"/>
    <x v="10"/>
    <x v="1"/>
    <x v="0"/>
    <s v="Y"/>
    <x v="1"/>
    <n v="44902"/>
    <n v="2420065.65"/>
    <n v="0.65596396257774003"/>
    <n v="3689327.14"/>
    <n v="1.8989207402494799E-2"/>
    <n v="33.78"/>
    <n v="852"/>
    <n v="17793.47"/>
    <n v="125.31"/>
    <n v="17918.780000000002"/>
  </r>
  <r>
    <x v="5"/>
    <x v="0"/>
    <s v="9F"/>
    <x v="10"/>
    <x v="2"/>
    <x v="0"/>
    <s v="Y"/>
    <x v="1"/>
    <n v="18092"/>
    <n v="2420065.65"/>
    <n v="0.65596396257774003"/>
    <n v="3689327.14"/>
    <n v="1.89892074024949E-2"/>
    <n v="135.6"/>
    <n v="343"/>
    <n v="28678.84"/>
    <n v="0"/>
    <n v="28678.84"/>
  </r>
  <r>
    <x v="5"/>
    <x v="0"/>
    <s v="9H"/>
    <x v="4"/>
    <x v="2"/>
    <x v="0"/>
    <s v="N"/>
    <x v="1"/>
    <n v="15922"/>
    <n v="2420065.65"/>
    <n v="0.65596396257774003"/>
    <n v="3689327.14"/>
    <m/>
    <n v="30.27"/>
    <m/>
    <n v="0"/>
    <n v="0"/>
    <n v="0"/>
  </r>
  <r>
    <x v="5"/>
    <x v="0"/>
    <s v="K2"/>
    <x v="0"/>
    <x v="0"/>
    <x v="0"/>
    <s v="Y"/>
    <x v="1"/>
    <n v="15543"/>
    <n v="2420065.65"/>
    <n v="0.65596396257774003"/>
    <n v="3689327.14"/>
    <n v="1.8991793547002402E-2"/>
    <n v="90.79"/>
    <n v="295"/>
    <n v="16514.59"/>
    <n v="55.98"/>
    <n v="16570.57"/>
  </r>
  <r>
    <x v="5"/>
    <x v="0"/>
    <s v="KW"/>
    <x v="1"/>
    <x v="0"/>
    <x v="0"/>
    <s v="Y"/>
    <x v="1"/>
    <n v="7112"/>
    <n v="2420065.65"/>
    <n v="0.65596396257774003"/>
    <n v="3689327.14"/>
    <n v="1.9993044260101799E-2"/>
    <n v="90.77"/>
    <n v="142"/>
    <n v="7947.65"/>
    <n v="0"/>
    <n v="7947.65"/>
  </r>
  <r>
    <x v="6"/>
    <x v="5"/>
    <s v="71"/>
    <x v="0"/>
    <x v="1"/>
    <x v="5"/>
    <s v="Y"/>
    <x v="1"/>
    <n v="111773"/>
    <n v="311579.13"/>
    <n v="0.72644401142952997"/>
    <n v="428910.04"/>
    <n v="2.94413510710596E-3"/>
    <n v="10.74"/>
    <n v="329"/>
    <n v="2419.27"/>
    <n v="14.71"/>
    <n v="2433.98"/>
  </r>
  <r>
    <x v="6"/>
    <x v="5"/>
    <s v="72"/>
    <x v="2"/>
    <x v="1"/>
    <x v="5"/>
    <s v="N"/>
    <x v="1"/>
    <n v="472813"/>
    <n v="311579.13"/>
    <n v="0.72644401142952997"/>
    <n v="428910.04"/>
    <m/>
    <n v="10.86"/>
    <m/>
    <n v="0"/>
    <n v="0"/>
    <n v="0"/>
  </r>
  <r>
    <x v="6"/>
    <x v="5"/>
    <s v="79"/>
    <x v="11"/>
    <x v="1"/>
    <x v="5"/>
    <s v="Y"/>
    <x v="1"/>
    <n v="343774"/>
    <n v="311579.13"/>
    <n v="0.72644401142952997"/>
    <n v="428910.04"/>
    <n v="3.0400345621200199E-3"/>
    <n v="10.15"/>
    <n v="1045"/>
    <n v="7262.16"/>
    <n v="48.65"/>
    <n v="7310.8099999999995"/>
  </r>
  <r>
    <x v="6"/>
    <x v="5"/>
    <s v="7G"/>
    <x v="10"/>
    <x v="1"/>
    <x v="5"/>
    <s v="Y"/>
    <x v="1"/>
    <n v="16644"/>
    <n v="311579.13"/>
    <n v="0.72644401142952997"/>
    <n v="428910.04"/>
    <n v="2.7856653943903399E-3"/>
    <n v="10.9"/>
    <n v="46"/>
    <n v="343.3"/>
    <n v="7.47"/>
    <n v="350.77000000000004"/>
  </r>
  <r>
    <x v="6"/>
    <x v="5"/>
    <s v="7H"/>
    <x v="3"/>
    <x v="1"/>
    <x v="5"/>
    <s v="Y"/>
    <x v="1"/>
    <n v="130029"/>
    <n v="311579.13"/>
    <n v="0.72644401142952997"/>
    <n v="428910.04"/>
    <n v="2.7856653943903399E-3"/>
    <n v="10.9"/>
    <n v="362"/>
    <n v="2701.58"/>
    <n v="22.38"/>
    <n v="2723.96"/>
  </r>
  <r>
    <x v="6"/>
    <x v="5"/>
    <s v="7P"/>
    <x v="0"/>
    <x v="2"/>
    <x v="5"/>
    <s v="Y"/>
    <x v="1"/>
    <n v="18188"/>
    <n v="311579.13"/>
    <n v="0.72644401142952997"/>
    <n v="428910.04"/>
    <n v="2.94413510710596E-3"/>
    <n v="48.11"/>
    <n v="53"/>
    <n v="1741.17"/>
    <n v="0"/>
    <n v="1741.17"/>
  </r>
  <r>
    <x v="6"/>
    <x v="5"/>
    <s v="7R"/>
    <x v="3"/>
    <x v="2"/>
    <x v="5"/>
    <s v="Y"/>
    <x v="1"/>
    <n v="30620"/>
    <n v="311579.13"/>
    <n v="0.72644401142952997"/>
    <n v="428910.04"/>
    <n v="2.7856653943903399E-3"/>
    <n v="65.03"/>
    <n v="85"/>
    <n v="3774.53"/>
    <n v="0"/>
    <n v="3774.53"/>
  </r>
  <r>
    <x v="6"/>
    <x v="5"/>
    <s v="7S"/>
    <x v="10"/>
    <x v="2"/>
    <x v="5"/>
    <s v="Y"/>
    <x v="1"/>
    <n v="5266"/>
    <n v="311579.13"/>
    <n v="0.72644401142952997"/>
    <n v="428910.04"/>
    <n v="2.8616376336627002E-3"/>
    <n v="61.83"/>
    <n v="15"/>
    <n v="633.32000000000005"/>
    <n v="0"/>
    <n v="633.32000000000005"/>
  </r>
  <r>
    <x v="6"/>
    <x v="5"/>
    <s v="K4"/>
    <x v="0"/>
    <x v="0"/>
    <x v="5"/>
    <s v="Y"/>
    <x v="1"/>
    <n v="7153"/>
    <n v="311579.13"/>
    <n v="0.72644401142952997"/>
    <n v="428910.04"/>
    <n v="2.94413510710596E-3"/>
    <n v="22.74"/>
    <n v="21"/>
    <n v="326.08999999999997"/>
    <n v="0"/>
    <n v="326.08999999999997"/>
  </r>
  <r>
    <x v="3"/>
    <x v="3"/>
    <s v="KB"/>
    <x v="7"/>
    <x v="0"/>
    <x v="3"/>
    <s v="Y"/>
    <x v="0"/>
    <n v="9780"/>
    <n v="1499726.55"/>
    <n v="0.85295977689328695"/>
    <n v="1758261.75"/>
    <n v="0.167329204838784"/>
    <n v="2.54"/>
    <n v="1636"/>
    <n v="3331.76"/>
    <n v="2.04"/>
    <n v="3333.8"/>
  </r>
  <r>
    <x v="7"/>
    <x v="0"/>
    <s v="90"/>
    <x v="0"/>
    <x v="1"/>
    <x v="0"/>
    <s v="Y"/>
    <x v="0"/>
    <n v="309175"/>
    <n v="2546194.73"/>
    <n v="0.82377795569574996"/>
    <n v="3090875.05"/>
    <n v="1.59111021065973E-2"/>
    <n v="33.78"/>
    <n v="4919"/>
    <n v="129011.37"/>
    <n v="367.18"/>
    <n v="129378.54999999999"/>
  </r>
  <r>
    <x v="7"/>
    <x v="0"/>
    <s v="93"/>
    <x v="9"/>
    <x v="1"/>
    <x v="0"/>
    <s v="N"/>
    <x v="0"/>
    <n v="222043"/>
    <n v="2546194.73"/>
    <n v="0.82377795569574996"/>
    <n v="3090875.05"/>
    <m/>
    <n v="10.98"/>
    <m/>
    <n v="0"/>
    <n v="0"/>
    <n v="0"/>
  </r>
  <r>
    <x v="7"/>
    <x v="0"/>
    <s v="95"/>
    <x v="10"/>
    <x v="1"/>
    <x v="0"/>
    <s v="Y"/>
    <x v="0"/>
    <n v="44305"/>
    <n v="2546194.73"/>
    <n v="0.82377795569574996"/>
    <n v="3090875.05"/>
    <n v="1.5908935465030801E-2"/>
    <n v="33.78"/>
    <n v="704"/>
    <n v="18463.919999999998"/>
    <n v="52.46"/>
    <n v="18516.379999999997"/>
  </r>
  <r>
    <x v="7"/>
    <x v="0"/>
    <s v="9F"/>
    <x v="10"/>
    <x v="2"/>
    <x v="0"/>
    <s v="Y"/>
    <x v="0"/>
    <n v="18023"/>
    <n v="2546194.73"/>
    <n v="0.82377795569574996"/>
    <n v="3090875.05"/>
    <n v="1.5908935465030801E-2"/>
    <n v="135.6"/>
    <n v="286"/>
    <n v="30030.58"/>
    <n v="0"/>
    <n v="30030.58"/>
  </r>
  <r>
    <x v="7"/>
    <x v="0"/>
    <s v="9H"/>
    <x v="4"/>
    <x v="2"/>
    <x v="0"/>
    <s v="N"/>
    <x v="0"/>
    <n v="15777"/>
    <n v="2546194.73"/>
    <n v="0.82377795569574996"/>
    <n v="3090875.05"/>
    <m/>
    <n v="30.27"/>
    <m/>
    <n v="0"/>
    <n v="0"/>
    <n v="0"/>
  </r>
  <r>
    <x v="7"/>
    <x v="0"/>
    <s v="K2"/>
    <x v="0"/>
    <x v="0"/>
    <x v="0"/>
    <s v="Y"/>
    <x v="0"/>
    <n v="15530"/>
    <n v="2546194.73"/>
    <n v="0.82377795569574996"/>
    <n v="3090875.05"/>
    <n v="1.59111021065973E-2"/>
    <n v="90.79"/>
    <n v="247"/>
    <n v="17364.93"/>
    <n v="70.31"/>
    <n v="17435.240000000002"/>
  </r>
  <r>
    <x v="7"/>
    <x v="0"/>
    <s v="KW"/>
    <x v="1"/>
    <x v="0"/>
    <x v="0"/>
    <s v="Y"/>
    <x v="0"/>
    <n v="7128"/>
    <n v="2546194.73"/>
    <n v="0.82377795569574996"/>
    <n v="3090875.05"/>
    <n v="1.6749938222365E-2"/>
    <n v="90.77"/>
    <n v="119"/>
    <n v="8364.26"/>
    <n v="0"/>
    <n v="8364.26"/>
  </r>
  <r>
    <x v="8"/>
    <x v="0"/>
    <s v="90"/>
    <x v="0"/>
    <x v="1"/>
    <x v="0"/>
    <s v="Y"/>
    <x v="0"/>
    <n v="309175"/>
    <n v="5319306.6100000003"/>
    <n v="0.66894025880962504"/>
    <n v="7951841.0499999998"/>
    <n v="4.0934218574116103E-2"/>
    <n v="33.78"/>
    <n v="12655"/>
    <n v="269519.68"/>
    <n v="745.41"/>
    <n v="270265.08999999997"/>
  </r>
  <r>
    <x v="8"/>
    <x v="0"/>
    <s v="93"/>
    <x v="9"/>
    <x v="1"/>
    <x v="0"/>
    <s v="Y"/>
    <x v="0"/>
    <n v="222043"/>
    <n v="5319306.6100000003"/>
    <n v="0.66894025880962504"/>
    <n v="7951841.0499999998"/>
    <n v="9.5261405991882597E-2"/>
    <n v="10.98"/>
    <n v="21152"/>
    <n v="146427.44"/>
    <n v="498.43"/>
    <n v="146925.87"/>
  </r>
  <r>
    <x v="8"/>
    <x v="0"/>
    <s v="95"/>
    <x v="10"/>
    <x v="1"/>
    <x v="0"/>
    <s v="Y"/>
    <x v="0"/>
    <n v="44305"/>
    <n v="5319306.6100000003"/>
    <n v="0.66894025880962504"/>
    <n v="7951841.0499999998"/>
    <n v="4.0928644492643801E-2"/>
    <n v="33.78"/>
    <n v="1813"/>
    <n v="38612.339999999997"/>
    <n v="149.08000000000001"/>
    <n v="38761.42"/>
  </r>
  <r>
    <x v="8"/>
    <x v="0"/>
    <s v="9F"/>
    <x v="10"/>
    <x v="2"/>
    <x v="0"/>
    <s v="Y"/>
    <x v="0"/>
    <n v="18023"/>
    <n v="5319306.6100000003"/>
    <n v="0.66894025880962504"/>
    <n v="7951841.0499999998"/>
    <n v="4.0928644492643801E-2"/>
    <n v="135.6"/>
    <n v="737"/>
    <n v="62840.9"/>
    <n v="-85.26"/>
    <n v="62755.64"/>
  </r>
  <r>
    <x v="8"/>
    <x v="0"/>
    <s v="9H"/>
    <x v="4"/>
    <x v="2"/>
    <x v="0"/>
    <s v="N"/>
    <x v="0"/>
    <n v="15777"/>
    <n v="5319306.6100000003"/>
    <n v="0.66894025880962504"/>
    <n v="7951841.0499999998"/>
    <m/>
    <n v="30.27"/>
    <m/>
    <n v="0"/>
    <n v="0"/>
    <n v="0"/>
  </r>
  <r>
    <x v="8"/>
    <x v="0"/>
    <s v="K2"/>
    <x v="0"/>
    <x v="0"/>
    <x v="0"/>
    <s v="Y"/>
    <x v="0"/>
    <n v="15530"/>
    <n v="5319306.6100000003"/>
    <n v="0.66894025880962504"/>
    <n v="7951841.0499999998"/>
    <n v="4.0934218574115999E-2"/>
    <n v="90.79"/>
    <n v="635"/>
    <n v="36251.58"/>
    <n v="0"/>
    <n v="36251.58"/>
  </r>
  <r>
    <x v="8"/>
    <x v="0"/>
    <s v="KW"/>
    <x v="1"/>
    <x v="0"/>
    <x v="0"/>
    <s v="Y"/>
    <x v="0"/>
    <n v="7128"/>
    <n v="5319306.6100000003"/>
    <n v="0.66894025880962504"/>
    <n v="7951841.0499999998"/>
    <n v="4.3092277813548602E-2"/>
    <n v="90.77"/>
    <n v="307"/>
    <n v="17522.490000000002"/>
    <n v="0"/>
    <n v="17522.490000000002"/>
  </r>
  <r>
    <x v="9"/>
    <x v="4"/>
    <s v="31"/>
    <x v="10"/>
    <x v="1"/>
    <x v="4"/>
    <s v="Y"/>
    <x v="0"/>
    <n v="5490"/>
    <n v="93300.96"/>
    <n v="0.916796872428291"/>
    <n v="101768.41"/>
    <n v="6.7386218953834898E-3"/>
    <n v="4.97"/>
    <n v="36"/>
    <n v="154.6"/>
    <n v="0"/>
    <n v="154.6"/>
  </r>
  <r>
    <x v="9"/>
    <x v="4"/>
    <s v="33"/>
    <x v="10"/>
    <x v="2"/>
    <x v="4"/>
    <s v="Y"/>
    <x v="0"/>
    <n v="3363"/>
    <n v="93300.96"/>
    <n v="0.916796872428291"/>
    <n v="101768.41"/>
    <n v="6.7386218953834898E-3"/>
    <n v="57.63"/>
    <n v="22"/>
    <n v="1092.6300000000001"/>
    <n v="0"/>
    <n v="1092.6300000000001"/>
  </r>
  <r>
    <x v="9"/>
    <x v="4"/>
    <s v="34"/>
    <x v="0"/>
    <x v="2"/>
    <x v="4"/>
    <s v="Y"/>
    <x v="0"/>
    <n v="4437"/>
    <n v="93300.96"/>
    <n v="0.916796872428291"/>
    <n v="101768.41"/>
    <n v="6.7386218953834898E-3"/>
    <n v="57.63"/>
    <n v="29"/>
    <n v="1440.28"/>
    <n v="0"/>
    <n v="1440.28"/>
  </r>
  <r>
    <x v="9"/>
    <x v="4"/>
    <s v="36"/>
    <x v="4"/>
    <x v="1"/>
    <x v="4"/>
    <s v="Y"/>
    <x v="0"/>
    <n v="64479"/>
    <n v="93300.96"/>
    <n v="0.916796872428291"/>
    <n v="101768.41"/>
    <n v="6.7386218953834898E-3"/>
    <n v="4.97"/>
    <n v="434"/>
    <n v="1863.81"/>
    <n v="4.3"/>
    <n v="1868.11"/>
  </r>
  <r>
    <x v="9"/>
    <x v="4"/>
    <s v="37"/>
    <x v="8"/>
    <x v="1"/>
    <x v="4"/>
    <s v="Y"/>
    <x v="0"/>
    <n v="92485"/>
    <n v="93300.96"/>
    <n v="0.916796872428291"/>
    <n v="101768.41"/>
    <n v="6.7386218953834898E-3"/>
    <n v="4.97"/>
    <n v="623"/>
    <n v="2675.46"/>
    <n v="8.59"/>
    <n v="2684.05"/>
  </r>
  <r>
    <x v="6"/>
    <x v="5"/>
    <s v="KM"/>
    <x v="2"/>
    <x v="0"/>
    <x v="5"/>
    <s v="N"/>
    <x v="1"/>
    <n v="21876"/>
    <n v="311579.13"/>
    <n v="0.72644401142952997"/>
    <n v="428910.04"/>
    <m/>
    <n v="23.79"/>
    <m/>
    <n v="0"/>
    <n v="0"/>
    <n v="0"/>
  </r>
  <r>
    <x v="6"/>
    <x v="5"/>
    <s v="KQ"/>
    <x v="3"/>
    <x v="0"/>
    <x v="5"/>
    <s v="Y"/>
    <x v="1"/>
    <n v="10091"/>
    <n v="311579.13"/>
    <n v="0.72644401142952997"/>
    <n v="428910.04"/>
    <n v="2.7856653943903399E-3"/>
    <n v="23.86"/>
    <n v="28"/>
    <n v="456.2"/>
    <n v="0"/>
    <n v="456.2"/>
  </r>
  <r>
    <x v="10"/>
    <x v="4"/>
    <s v="31"/>
    <x v="10"/>
    <x v="1"/>
    <x v="4"/>
    <s v="Y"/>
    <x v="1"/>
    <n v="5560"/>
    <n v="893270.31"/>
    <n v="0.80177313808791995"/>
    <n v="1114118.53"/>
    <n v="7.3771649967907194E-2"/>
    <n v="4.97"/>
    <n v="410"/>
    <n v="1539.83"/>
    <n v="11.27"/>
    <n v="1551.1"/>
  </r>
  <r>
    <x v="10"/>
    <x v="4"/>
    <s v="33"/>
    <x v="10"/>
    <x v="2"/>
    <x v="4"/>
    <s v="Y"/>
    <x v="1"/>
    <n v="3370"/>
    <n v="893270.31"/>
    <n v="0.80177313808791995"/>
    <n v="1114118.53"/>
    <n v="7.3771649967907194E-2"/>
    <n v="57.63"/>
    <n v="248"/>
    <n v="10771.59"/>
    <n v="43.44"/>
    <n v="10815.03"/>
  </r>
  <r>
    <x v="10"/>
    <x v="4"/>
    <s v="34"/>
    <x v="0"/>
    <x v="2"/>
    <x v="4"/>
    <s v="Y"/>
    <x v="1"/>
    <n v="4468"/>
    <n v="893270.31"/>
    <n v="0.80177313808791995"/>
    <n v="1114118.53"/>
    <n v="7.3771649967907194E-2"/>
    <n v="57.63"/>
    <n v="329"/>
    <n v="14289.73"/>
    <n v="43.44"/>
    <n v="14333.17"/>
  </r>
  <r>
    <x v="10"/>
    <x v="4"/>
    <s v="36"/>
    <x v="4"/>
    <x v="1"/>
    <x v="4"/>
    <s v="Y"/>
    <x v="1"/>
    <n v="64834"/>
    <n v="893270.31"/>
    <n v="0.80177313808791995"/>
    <n v="1114118.53"/>
    <n v="7.3771649967907194E-2"/>
    <n v="4.97"/>
    <n v="4782"/>
    <n v="17959.689999999999"/>
    <n v="86.38"/>
    <n v="18046.07"/>
  </r>
  <r>
    <x v="10"/>
    <x v="4"/>
    <s v="37"/>
    <x v="8"/>
    <x v="1"/>
    <x v="4"/>
    <s v="Y"/>
    <x v="1"/>
    <n v="93109"/>
    <n v="893270.31"/>
    <n v="0.80177313808791995"/>
    <n v="1114118.53"/>
    <n v="7.3771649967907194E-2"/>
    <n v="4.97"/>
    <n v="6868"/>
    <n v="25794.05"/>
    <n v="161.49"/>
    <n v="25955.54"/>
  </r>
  <r>
    <x v="10"/>
    <x v="4"/>
    <s v="K3"/>
    <x v="0"/>
    <x v="0"/>
    <x v="4"/>
    <s v="Y"/>
    <x v="1"/>
    <n v="1425"/>
    <n v="893270.31"/>
    <n v="0.80177313808791995"/>
    <n v="1114118.53"/>
    <n v="7.3771649967907194E-2"/>
    <n v="27.46"/>
    <n v="105"/>
    <n v="2173.0500000000002"/>
    <n v="20.7"/>
    <n v="2193.75"/>
  </r>
  <r>
    <x v="10"/>
    <x v="4"/>
    <s v="KF"/>
    <x v="4"/>
    <x v="0"/>
    <x v="4"/>
    <s v="Y"/>
    <x v="1"/>
    <n v="3606"/>
    <n v="893270.31"/>
    <n v="0.80177313808791995"/>
    <n v="1114118.53"/>
    <n v="7.3771649967907194E-2"/>
    <n v="27.46"/>
    <n v="266"/>
    <n v="5505.05"/>
    <n v="20.69"/>
    <n v="5525.74"/>
  </r>
  <r>
    <x v="11"/>
    <x v="0"/>
    <s v="90"/>
    <x v="0"/>
    <x v="1"/>
    <x v="0"/>
    <s v="Y"/>
    <x v="1"/>
    <n v="311691"/>
    <n v="8279596.3499999996"/>
    <n v="0.82555248164405004"/>
    <n v="10029158.09"/>
    <n v="5.1627761016478597E-2"/>
    <n v="33.78"/>
    <n v="16091"/>
    <n v="422930.23"/>
    <n v="2234.11"/>
    <n v="425164.33999999997"/>
  </r>
  <r>
    <x v="11"/>
    <x v="0"/>
    <s v="93"/>
    <x v="9"/>
    <x v="1"/>
    <x v="0"/>
    <s v="N"/>
    <x v="1"/>
    <n v="224013"/>
    <n v="8279596.3499999996"/>
    <n v="0.82555248164405004"/>
    <n v="10029158.09"/>
    <m/>
    <n v="10.98"/>
    <m/>
    <n v="0"/>
    <n v="0"/>
    <n v="0"/>
  </r>
  <r>
    <x v="11"/>
    <x v="0"/>
    <s v="95"/>
    <x v="10"/>
    <x v="1"/>
    <x v="0"/>
    <s v="Y"/>
    <x v="1"/>
    <n v="44902"/>
    <n v="8279596.3499999996"/>
    <n v="0.82555248164405004"/>
    <n v="10029158.09"/>
    <n v="5.1620730777325201E-2"/>
    <n v="33.78"/>
    <n v="2317"/>
    <n v="60899.22"/>
    <n v="420.54"/>
    <n v="61319.76"/>
  </r>
  <r>
    <x v="11"/>
    <x v="0"/>
    <s v="9F"/>
    <x v="10"/>
    <x v="2"/>
    <x v="0"/>
    <s v="Y"/>
    <x v="1"/>
    <n v="18092"/>
    <n v="8279596.3499999996"/>
    <n v="0.82555248164405004"/>
    <n v="10029158.09"/>
    <n v="5.1620730777325201E-2"/>
    <n v="135.6"/>
    <n v="933"/>
    <n v="98177.93"/>
    <n v="105.23"/>
    <n v="98283.159999999989"/>
  </r>
  <r>
    <x v="11"/>
    <x v="0"/>
    <s v="9H"/>
    <x v="4"/>
    <x v="2"/>
    <x v="0"/>
    <s v="N"/>
    <x v="1"/>
    <n v="15922"/>
    <n v="8279596.3499999996"/>
    <n v="0.82555248164405004"/>
    <n v="10029158.09"/>
    <m/>
    <n v="30.27"/>
    <m/>
    <n v="0"/>
    <n v="0"/>
    <n v="0"/>
  </r>
  <r>
    <x v="11"/>
    <x v="0"/>
    <s v="K2"/>
    <x v="0"/>
    <x v="0"/>
    <x v="0"/>
    <s v="Y"/>
    <x v="1"/>
    <n v="15543"/>
    <n v="8279596.3499999996"/>
    <n v="0.82555248164405004"/>
    <n v="10029158.09"/>
    <n v="5.1627761016478597E-2"/>
    <n v="90.79"/>
    <n v="802"/>
    <n v="56504.75"/>
    <n v="70.459999999999994"/>
    <n v="56575.21"/>
  </r>
  <r>
    <x v="11"/>
    <x v="0"/>
    <s v="KW"/>
    <x v="1"/>
    <x v="0"/>
    <x v="0"/>
    <s v="Y"/>
    <x v="1"/>
    <n v="7112"/>
    <n v="8279596.3499999996"/>
    <n v="0.82555248164405004"/>
    <n v="10029158.09"/>
    <n v="5.4349585703838799E-2"/>
    <n v="90.77"/>
    <n v="386"/>
    <n v="27189.56"/>
    <n v="0"/>
    <n v="27189.56"/>
  </r>
  <r>
    <x v="12"/>
    <x v="6"/>
    <s v="KP"/>
    <x v="2"/>
    <x v="0"/>
    <x v="1"/>
    <s v="Y"/>
    <x v="1"/>
    <n v="5594"/>
    <n v="6613425.4900000002"/>
    <n v="0.77347366240813098"/>
    <n v="8550291.7699999996"/>
    <n v="0.47813040371846799"/>
    <n v="6.65"/>
    <n v="2674"/>
    <n v="12928.75"/>
    <n v="14.51"/>
    <n v="12943.26"/>
  </r>
  <r>
    <x v="12"/>
    <x v="6"/>
    <s v="KU"/>
    <x v="3"/>
    <x v="0"/>
    <x v="1"/>
    <s v="Y"/>
    <x v="1"/>
    <n v="5678"/>
    <n v="6613425.4900000002"/>
    <n v="0.77347366240813098"/>
    <n v="8550291.7699999996"/>
    <n v="0.47813040371846799"/>
    <n v="6.65"/>
    <n v="2714"/>
    <n v="13122.15"/>
    <n v="14.51"/>
    <n v="13136.66"/>
  </r>
  <r>
    <x v="12"/>
    <x v="6"/>
    <s v="N1"/>
    <x v="0"/>
    <x v="1"/>
    <x v="1"/>
    <s v="Y"/>
    <x v="1"/>
    <n v="96518"/>
    <n v="6613425.4900000002"/>
    <n v="0.77347366240813098"/>
    <n v="8550291.7699999996"/>
    <n v="0.47814129740026801"/>
    <n v="3.92"/>
    <n v="46149"/>
    <n v="131878.88"/>
    <n v="671.55"/>
    <n v="132550.43"/>
  </r>
  <r>
    <x v="12"/>
    <x v="6"/>
    <s v="N2"/>
    <x v="4"/>
    <x v="1"/>
    <x v="1"/>
    <s v="Y"/>
    <x v="1"/>
    <n v="158079"/>
    <n v="6613425.4900000002"/>
    <n v="0.77347366240813098"/>
    <n v="8550291.7699999996"/>
    <n v="0.47813040371846799"/>
    <n v="3.92"/>
    <n v="75582"/>
    <n v="215988.85"/>
    <n v="1514.57"/>
    <n v="217503.42"/>
  </r>
  <r>
    <x v="9"/>
    <x v="4"/>
    <s v="K3"/>
    <x v="0"/>
    <x v="0"/>
    <x v="4"/>
    <s v="Y"/>
    <x v="0"/>
    <n v="1427"/>
    <n v="93300.96"/>
    <n v="0.916796872428291"/>
    <n v="101768.41"/>
    <n v="6.7386218953834898E-3"/>
    <n v="27.46"/>
    <n v="9"/>
    <n v="212.98"/>
    <n v="0"/>
    <n v="212.98"/>
  </r>
  <r>
    <x v="9"/>
    <x v="4"/>
    <s v="KF"/>
    <x v="4"/>
    <x v="0"/>
    <x v="4"/>
    <s v="Y"/>
    <x v="0"/>
    <n v="3608"/>
    <n v="93300.96"/>
    <n v="0.916796872428291"/>
    <n v="101768.41"/>
    <n v="6.7386218953834898E-3"/>
    <n v="27.46"/>
    <n v="24"/>
    <n v="567.95000000000005"/>
    <n v="0"/>
    <n v="567.95000000000005"/>
  </r>
  <r>
    <x v="13"/>
    <x v="7"/>
    <s v="40"/>
    <x v="4"/>
    <x v="1"/>
    <x v="6"/>
    <s v="Y"/>
    <x v="0"/>
    <n v="171278"/>
    <n v="19964101.82"/>
    <n v="0.63770109788701401"/>
    <n v="31306362.629999999"/>
    <n v="0.46031021769182201"/>
    <n v="12.15"/>
    <n v="78841"/>
    <n v="575740.68999999994"/>
    <n v="1862.15"/>
    <n v="577602.84"/>
  </r>
  <r>
    <x v="13"/>
    <x v="7"/>
    <s v="42"/>
    <x v="12"/>
    <x v="1"/>
    <x v="6"/>
    <s v="Y"/>
    <x v="0"/>
    <n v="159880"/>
    <n v="19964101.82"/>
    <n v="0.63770109788701401"/>
    <n v="31306362.629999999"/>
    <n v="0.46031021769182201"/>
    <n v="12.15"/>
    <n v="73594"/>
    <n v="537424.18999999994"/>
    <n v="1424"/>
    <n v="538848.18999999994"/>
  </r>
  <r>
    <x v="13"/>
    <x v="7"/>
    <s v="43"/>
    <x v="1"/>
    <x v="1"/>
    <x v="6"/>
    <s v="Y"/>
    <x v="0"/>
    <n v="35547"/>
    <n v="19964101.82"/>
    <n v="0.63770109788701401"/>
    <n v="31306362.629999999"/>
    <n v="0.46031021769182201"/>
    <n v="12.15"/>
    <n v="16362"/>
    <n v="119484.4"/>
    <n v="481.97"/>
    <n v="119966.37"/>
  </r>
  <r>
    <x v="13"/>
    <x v="7"/>
    <s v="44"/>
    <x v="0"/>
    <x v="1"/>
    <x v="6"/>
    <s v="Y"/>
    <x v="0"/>
    <n v="15305"/>
    <n v="19964101.82"/>
    <n v="0.63770109788701401"/>
    <n v="31306362.629999999"/>
    <n v="0.48429282723096201"/>
    <n v="11.3"/>
    <n v="7412"/>
    <n v="50339.9"/>
    <n v="122.25"/>
    <n v="50462.15"/>
  </r>
  <r>
    <x v="13"/>
    <x v="7"/>
    <s v="45"/>
    <x v="0"/>
    <x v="2"/>
    <x v="6"/>
    <s v="Y"/>
    <x v="0"/>
    <n v="4895"/>
    <n v="19964101.82"/>
    <n v="0.63770109788701401"/>
    <n v="31306362.629999999"/>
    <n v="0.48429282723096201"/>
    <n v="49.27"/>
    <n v="2370"/>
    <n v="69996.44"/>
    <n v="-88.6"/>
    <n v="69907.839999999997"/>
  </r>
  <r>
    <x v="13"/>
    <x v="7"/>
    <s v="46"/>
    <x v="10"/>
    <x v="2"/>
    <x v="6"/>
    <s v="Y"/>
    <x v="0"/>
    <n v="3112"/>
    <n v="19964101.82"/>
    <n v="0.63770109788701401"/>
    <n v="31306362.629999999"/>
    <n v="0.46031021769182201"/>
    <n v="50"/>
    <n v="1432"/>
    <n v="42919.83"/>
    <n v="0"/>
    <n v="42919.83"/>
  </r>
  <r>
    <x v="13"/>
    <x v="7"/>
    <s v="47"/>
    <x v="4"/>
    <x v="2"/>
    <x v="6"/>
    <s v="Y"/>
    <x v="0"/>
    <n v="16684"/>
    <n v="19964101.82"/>
    <n v="0.63770109788701401"/>
    <n v="31306362.629999999"/>
    <n v="0.46031021769182201"/>
    <n v="50"/>
    <n v="7679"/>
    <n v="230154.62"/>
    <n v="0"/>
    <n v="230154.62"/>
  </r>
  <r>
    <x v="13"/>
    <x v="7"/>
    <s v="KA"/>
    <x v="12"/>
    <x v="0"/>
    <x v="6"/>
    <s v="Y"/>
    <x v="0"/>
    <n v="7802"/>
    <n v="19964101.82"/>
    <n v="0.63770109788701401"/>
    <n v="31306362.629999999"/>
    <n v="0.46031021769182201"/>
    <n v="51.02"/>
    <n v="3591"/>
    <n v="109824.92"/>
    <n v="61.17"/>
    <n v="109886.09"/>
  </r>
  <r>
    <x v="13"/>
    <x v="7"/>
    <s v="KE"/>
    <x v="4"/>
    <x v="0"/>
    <x v="6"/>
    <s v="Y"/>
    <x v="0"/>
    <n v="7091"/>
    <n v="19964101.82"/>
    <n v="0.63770109788701401"/>
    <n v="31306362.629999999"/>
    <n v="0.46031021769182201"/>
    <n v="51.02"/>
    <n v="3264"/>
    <n v="99824.15"/>
    <n v="61.17"/>
    <n v="99885.319999999992"/>
  </r>
  <r>
    <x v="14"/>
    <x v="0"/>
    <s v="90"/>
    <x v="0"/>
    <x v="1"/>
    <x v="0"/>
    <s v="Y"/>
    <x v="0"/>
    <n v="309175"/>
    <n v="666353.16"/>
    <n v="0.56161044721451103"/>
    <n v="1186504.21"/>
    <n v="6.1078462667772896E-3"/>
    <n v="33.78"/>
    <n v="1888"/>
    <n v="33758.11"/>
    <n v="89.4"/>
    <n v="33847.51"/>
  </r>
  <r>
    <x v="14"/>
    <x v="0"/>
    <s v="93"/>
    <x v="9"/>
    <x v="1"/>
    <x v="0"/>
    <s v="N"/>
    <x v="0"/>
    <n v="222043"/>
    <n v="666353.16"/>
    <n v="0.56161044721451103"/>
    <n v="1186504.21"/>
    <m/>
    <n v="10.98"/>
    <m/>
    <n v="0"/>
    <n v="0"/>
    <n v="0"/>
  </r>
  <r>
    <x v="14"/>
    <x v="0"/>
    <s v="95"/>
    <x v="10"/>
    <x v="1"/>
    <x v="0"/>
    <s v="Y"/>
    <x v="0"/>
    <n v="44305"/>
    <n v="666353.16"/>
    <n v="0.56161044721451103"/>
    <n v="1186504.21"/>
    <n v="6.1070145510661597E-3"/>
    <n v="33.78"/>
    <n v="270"/>
    <n v="4827.7"/>
    <n v="17.88"/>
    <n v="4845.58"/>
  </r>
  <r>
    <x v="14"/>
    <x v="0"/>
    <s v="9F"/>
    <x v="10"/>
    <x v="2"/>
    <x v="0"/>
    <s v="Y"/>
    <x v="0"/>
    <n v="18023"/>
    <n v="666353.16"/>
    <n v="0.56161044721451103"/>
    <n v="1186504.21"/>
    <n v="6.1070145510661597E-3"/>
    <n v="135.6"/>
    <n v="110"/>
    <n v="7874.36"/>
    <n v="0"/>
    <n v="7874.36"/>
  </r>
  <r>
    <x v="14"/>
    <x v="0"/>
    <s v="9H"/>
    <x v="4"/>
    <x v="2"/>
    <x v="0"/>
    <s v="N"/>
    <x v="0"/>
    <n v="15777"/>
    <n v="666353.16"/>
    <n v="0.56161044721451103"/>
    <n v="1186504.21"/>
    <m/>
    <n v="30.27"/>
    <m/>
    <n v="0"/>
    <n v="0"/>
    <n v="0"/>
  </r>
  <r>
    <x v="14"/>
    <x v="0"/>
    <s v="K2"/>
    <x v="0"/>
    <x v="0"/>
    <x v="0"/>
    <s v="Y"/>
    <x v="0"/>
    <n v="15530"/>
    <n v="666353.16"/>
    <n v="0.56161044721451103"/>
    <n v="1186504.21"/>
    <n v="6.1078462667772896E-3"/>
    <n v="90.79"/>
    <n v="94"/>
    <n v="4505.3500000000004"/>
    <n v="0"/>
    <n v="4505.3500000000004"/>
  </r>
  <r>
    <x v="14"/>
    <x v="0"/>
    <s v="KW"/>
    <x v="1"/>
    <x v="0"/>
    <x v="0"/>
    <s v="Y"/>
    <x v="0"/>
    <n v="7128"/>
    <n v="666353.16"/>
    <n v="0.56161044721451103"/>
    <n v="1186504.21"/>
    <n v="6.4298530016850602E-3"/>
    <n v="90.77"/>
    <n v="45"/>
    <n v="2156.34"/>
    <n v="0"/>
    <n v="2156.34"/>
  </r>
  <r>
    <x v="15"/>
    <x v="0"/>
    <s v="90"/>
    <x v="0"/>
    <x v="1"/>
    <x v="0"/>
    <s v="Y"/>
    <x v="0"/>
    <n v="309175"/>
    <n v="32942477.73"/>
    <n v="0.64171785770406597"/>
    <n v="51334830.93"/>
    <n v="0.26425970747414701"/>
    <n v="33.78"/>
    <n v="81702"/>
    <n v="1669236.29"/>
    <n v="4699.09"/>
    <n v="1673935.3800000001"/>
  </r>
  <r>
    <x v="15"/>
    <x v="0"/>
    <s v="93"/>
    <x v="9"/>
    <x v="1"/>
    <x v="0"/>
    <s v="N"/>
    <x v="0"/>
    <n v="222043"/>
    <n v="32942477.73"/>
    <n v="0.64171785770406597"/>
    <n v="51334830.93"/>
    <m/>
    <n v="10.98"/>
    <m/>
    <n v="0"/>
    <n v="0"/>
    <n v="0"/>
  </r>
  <r>
    <x v="12"/>
    <x v="6"/>
    <s v="N3"/>
    <x v="5"/>
    <x v="2"/>
    <x v="1"/>
    <s v="Y"/>
    <x v="1"/>
    <n v="0"/>
    <n v="6613425.4900000002"/>
    <n v="0.77347366240813098"/>
    <n v="8550291.7699999996"/>
    <n v="0.47813040371846799"/>
    <n v="30.45"/>
    <n v="0"/>
    <n v="0"/>
    <n v="0"/>
    <n v="0"/>
  </r>
  <r>
    <x v="12"/>
    <x v="6"/>
    <s v="N4"/>
    <x v="3"/>
    <x v="2"/>
    <x v="1"/>
    <s v="Y"/>
    <x v="1"/>
    <n v="13484"/>
    <n v="6613425.4900000002"/>
    <n v="0.77347366240813098"/>
    <n v="8550291.7699999996"/>
    <n v="0.47813040371846799"/>
    <n v="30.45"/>
    <n v="6447"/>
    <n v="142731.01"/>
    <n v="-221.4"/>
    <n v="142509.61000000002"/>
  </r>
  <r>
    <x v="16"/>
    <x v="0"/>
    <s v="90"/>
    <x v="0"/>
    <x v="1"/>
    <x v="0"/>
    <s v="Y"/>
    <x v="1"/>
    <n v="311691"/>
    <n v="899029.63"/>
    <n v="0.68376050376292397"/>
    <n v="1314831.18"/>
    <n v="6.7684435053166599E-3"/>
    <n v="33.78"/>
    <n v="2109"/>
    <n v="45911.51"/>
    <n v="239.46"/>
    <n v="46150.97"/>
  </r>
  <r>
    <x v="16"/>
    <x v="0"/>
    <s v="93"/>
    <x v="9"/>
    <x v="1"/>
    <x v="0"/>
    <s v="Y"/>
    <x v="1"/>
    <n v="224013"/>
    <n v="899029.63"/>
    <n v="0.68376050376292397"/>
    <n v="1314831.18"/>
    <n v="1.57514047452905E-2"/>
    <n v="10.98"/>
    <n v="3528"/>
    <n v="24964.12"/>
    <n v="169.82"/>
    <n v="25133.94"/>
  </r>
  <r>
    <x v="16"/>
    <x v="0"/>
    <s v="95"/>
    <x v="10"/>
    <x v="1"/>
    <x v="0"/>
    <s v="Y"/>
    <x v="1"/>
    <n v="44902"/>
    <n v="899029.63"/>
    <n v="0.68376050376292397"/>
    <n v="1314831.18"/>
    <n v="6.7675218349671903E-3"/>
    <n v="33.78"/>
    <n v="303"/>
    <n v="6596.11"/>
    <n v="43.54"/>
    <n v="6639.65"/>
  </r>
  <r>
    <x v="16"/>
    <x v="0"/>
    <s v="9F"/>
    <x v="10"/>
    <x v="2"/>
    <x v="0"/>
    <s v="Y"/>
    <x v="1"/>
    <n v="18092"/>
    <n v="899029.63"/>
    <n v="0.68376050376292397"/>
    <n v="1314831.18"/>
    <n v="6.7675218349671903E-3"/>
    <n v="135.6"/>
    <n v="122"/>
    <n v="10632.89"/>
    <n v="0"/>
    <n v="10632.89"/>
  </r>
  <r>
    <x v="16"/>
    <x v="0"/>
    <s v="9H"/>
    <x v="4"/>
    <x v="2"/>
    <x v="0"/>
    <s v="N"/>
    <x v="1"/>
    <n v="15922"/>
    <n v="899029.63"/>
    <n v="0.68376050376292397"/>
    <n v="1314831.18"/>
    <m/>
    <n v="30.27"/>
    <m/>
    <n v="0"/>
    <n v="0"/>
    <n v="0"/>
  </r>
  <r>
    <x v="16"/>
    <x v="0"/>
    <s v="K2"/>
    <x v="0"/>
    <x v="0"/>
    <x v="0"/>
    <s v="Y"/>
    <x v="1"/>
    <n v="15543"/>
    <n v="899029.63"/>
    <n v="0.68376050376292397"/>
    <n v="1314831.18"/>
    <n v="6.7684435053166599E-3"/>
    <n v="90.79"/>
    <n v="105"/>
    <n v="6127.16"/>
    <n v="0"/>
    <n v="6127.16"/>
  </r>
  <r>
    <x v="16"/>
    <x v="0"/>
    <s v="KW"/>
    <x v="1"/>
    <x v="0"/>
    <x v="0"/>
    <s v="Y"/>
    <x v="1"/>
    <n v="7112"/>
    <n v="899029.63"/>
    <n v="0.68376050376292397"/>
    <n v="1314831.18"/>
    <n v="7.1252770434182501E-3"/>
    <n v="90.77"/>
    <n v="50"/>
    <n v="2917.05"/>
    <n v="0"/>
    <n v="2917.05"/>
  </r>
  <r>
    <x v="17"/>
    <x v="3"/>
    <s v="63"/>
    <x v="0"/>
    <x v="1"/>
    <x v="3"/>
    <s v="N"/>
    <x v="1"/>
    <n v="176268"/>
    <n v="202728.01"/>
    <n v="0.90488217133859705"/>
    <n v="224038.02"/>
    <m/>
    <n v="0.97"/>
    <m/>
    <n v="0"/>
    <n v="0"/>
    <n v="0"/>
  </r>
  <r>
    <x v="17"/>
    <x v="3"/>
    <s v="66"/>
    <x v="7"/>
    <x v="1"/>
    <x v="3"/>
    <s v="Y"/>
    <x v="1"/>
    <n v="156735"/>
    <n v="202728.01"/>
    <n v="0.90488217133859705"/>
    <n v="224038.02"/>
    <n v="2.1321116574512099E-2"/>
    <n v="2.06"/>
    <n v="3341"/>
    <n v="5869.72"/>
    <n v="29.87"/>
    <n v="5899.59"/>
  </r>
  <r>
    <x v="17"/>
    <x v="3"/>
    <s v="67"/>
    <x v="1"/>
    <x v="1"/>
    <x v="3"/>
    <s v="Y"/>
    <x v="1"/>
    <n v="89202"/>
    <n v="202728.01"/>
    <n v="0.90488217133859705"/>
    <n v="224038.02"/>
    <n v="2.0358949591631301E-2"/>
    <n v="2.09"/>
    <n v="1816"/>
    <n v="3236.95"/>
    <n v="35.65"/>
    <n v="3272.6"/>
  </r>
  <r>
    <x v="17"/>
    <x v="3"/>
    <s v="69"/>
    <x v="0"/>
    <x v="2"/>
    <x v="3"/>
    <s v="N"/>
    <x v="1"/>
    <n v="16922"/>
    <n v="202728.01"/>
    <n v="0.90488217133859705"/>
    <n v="224038.02"/>
    <m/>
    <n v="22.13"/>
    <m/>
    <n v="0"/>
    <n v="0"/>
    <n v="0"/>
  </r>
  <r>
    <x v="17"/>
    <x v="3"/>
    <s v="6C"/>
    <x v="5"/>
    <x v="2"/>
    <x v="3"/>
    <s v="Y"/>
    <x v="1"/>
    <n v="0"/>
    <n v="202728.01"/>
    <n v="0.90488217133859705"/>
    <n v="224038.02"/>
    <n v="5.0483028995349802E-2"/>
    <n v="5.93"/>
    <n v="0"/>
    <n v="0"/>
    <n v="0"/>
    <n v="0"/>
  </r>
  <r>
    <x v="17"/>
    <x v="3"/>
    <s v="K1"/>
    <x v="1"/>
    <x v="0"/>
    <x v="3"/>
    <s v="Y"/>
    <x v="1"/>
    <n v="5705"/>
    <n v="202728.01"/>
    <n v="0.90488217133859705"/>
    <n v="224038.02"/>
    <n v="2.0358949591631301E-2"/>
    <n v="2.58"/>
    <n v="116"/>
    <n v="254.56"/>
    <n v="0"/>
    <n v="254.56"/>
  </r>
  <r>
    <x v="17"/>
    <x v="3"/>
    <s v="KB"/>
    <x v="7"/>
    <x v="0"/>
    <x v="3"/>
    <s v="Y"/>
    <x v="1"/>
    <n v="9784"/>
    <n v="202728.01"/>
    <n v="0.90488217133859705"/>
    <n v="224038.02"/>
    <n v="2.1321116574512099E-2"/>
    <n v="2.54"/>
    <n v="208"/>
    <n v="449.38"/>
    <n v="0"/>
    <n v="449.38"/>
  </r>
  <r>
    <x v="0"/>
    <x v="0"/>
    <s v="90"/>
    <x v="0"/>
    <x v="1"/>
    <x v="0"/>
    <s v="Y"/>
    <x v="1"/>
    <n v="311691"/>
    <n v="2107910.59"/>
    <n v="0.92467003441273898"/>
    <n v="2279635.4500000002"/>
    <n v="1.1735030314722301E-2"/>
    <n v="33.78"/>
    <n v="3657"/>
    <n v="107659.6"/>
    <n v="559.35"/>
    <n v="108218.95000000001"/>
  </r>
  <r>
    <x v="0"/>
    <x v="0"/>
    <s v="93"/>
    <x v="9"/>
    <x v="1"/>
    <x v="0"/>
    <s v="N"/>
    <x v="1"/>
    <n v="224013"/>
    <n v="2107910.59"/>
    <n v="0.92467003441273898"/>
    <n v="2279635.4500000002"/>
    <m/>
    <n v="10.98"/>
    <m/>
    <n v="0"/>
    <n v="0"/>
    <n v="0"/>
  </r>
  <r>
    <x v="0"/>
    <x v="0"/>
    <s v="95"/>
    <x v="10"/>
    <x v="1"/>
    <x v="0"/>
    <s v="Y"/>
    <x v="1"/>
    <n v="44902"/>
    <n v="2107910.59"/>
    <n v="0.92467003441273898"/>
    <n v="2279635.4500000002"/>
    <n v="1.17334323358838E-2"/>
    <n v="33.78"/>
    <n v="526"/>
    <n v="15485.08"/>
    <n v="88.32"/>
    <n v="15573.4"/>
  </r>
  <r>
    <x v="0"/>
    <x v="0"/>
    <s v="9F"/>
    <x v="10"/>
    <x v="2"/>
    <x v="0"/>
    <s v="Y"/>
    <x v="1"/>
    <n v="18092"/>
    <n v="2107910.59"/>
    <n v="0.92467003441273898"/>
    <n v="2279635.4500000002"/>
    <n v="1.17334323358838E-2"/>
    <n v="135.6"/>
    <n v="212"/>
    <n v="24986.77"/>
    <n v="117.86"/>
    <n v="25104.63"/>
  </r>
  <r>
    <x v="0"/>
    <x v="0"/>
    <s v="9H"/>
    <x v="4"/>
    <x v="2"/>
    <x v="0"/>
    <s v="N"/>
    <x v="1"/>
    <n v="15922"/>
    <n v="2107910.59"/>
    <n v="0.92467003441273898"/>
    <n v="2279635.4500000002"/>
    <m/>
    <n v="30.27"/>
    <m/>
    <n v="0"/>
    <n v="0"/>
    <n v="0"/>
  </r>
  <r>
    <x v="15"/>
    <x v="0"/>
    <s v="95"/>
    <x v="10"/>
    <x v="1"/>
    <x v="0"/>
    <s v="Y"/>
    <x v="0"/>
    <n v="44305"/>
    <n v="32942477.73"/>
    <n v="0.64171785770406597"/>
    <n v="51334830.93"/>
    <n v="0.264223722784794"/>
    <n v="33.78"/>
    <n v="11706"/>
    <n v="239162.81"/>
    <n v="858.09"/>
    <n v="240020.9"/>
  </r>
  <r>
    <x v="15"/>
    <x v="0"/>
    <s v="9F"/>
    <x v="10"/>
    <x v="2"/>
    <x v="0"/>
    <s v="Y"/>
    <x v="0"/>
    <n v="18023"/>
    <n v="32942477.73"/>
    <n v="0.64171785770406597"/>
    <n v="51334830.93"/>
    <n v="0.264223722784794"/>
    <n v="135.6"/>
    <n v="4762"/>
    <n v="389512.19"/>
    <n v="-245.39"/>
    <n v="389266.8"/>
  </r>
  <r>
    <x v="15"/>
    <x v="0"/>
    <s v="9H"/>
    <x v="4"/>
    <x v="2"/>
    <x v="0"/>
    <s v="N"/>
    <x v="0"/>
    <n v="15777"/>
    <n v="32942477.73"/>
    <n v="0.64171785770406597"/>
    <n v="51334830.93"/>
    <m/>
    <n v="30.27"/>
    <m/>
    <n v="0"/>
    <n v="0"/>
    <n v="0"/>
  </r>
  <r>
    <x v="15"/>
    <x v="0"/>
    <s v="K2"/>
    <x v="0"/>
    <x v="0"/>
    <x v="0"/>
    <s v="Y"/>
    <x v="0"/>
    <n v="15530"/>
    <n v="32942477.73"/>
    <n v="0.64171785770406597"/>
    <n v="51334830.93"/>
    <n v="0.26425970747414701"/>
    <n v="90.79"/>
    <n v="4103"/>
    <n v="224704.37"/>
    <n v="54.77"/>
    <n v="224759.13999999998"/>
  </r>
  <r>
    <x v="15"/>
    <x v="0"/>
    <s v="KW"/>
    <x v="1"/>
    <x v="0"/>
    <x v="0"/>
    <s v="Y"/>
    <x v="0"/>
    <n v="7128"/>
    <n v="32942477.73"/>
    <n v="0.64171785770406597"/>
    <n v="51334830.93"/>
    <n v="0.27819152596707197"/>
    <n v="90.77"/>
    <n v="1982"/>
    <n v="108522.04"/>
    <n v="0"/>
    <n v="108522.04"/>
  </r>
  <r>
    <x v="18"/>
    <x v="0"/>
    <s v="90"/>
    <x v="0"/>
    <x v="1"/>
    <x v="0"/>
    <s v="N"/>
    <x v="0"/>
    <n v="309175"/>
    <n v="24189.14"/>
    <n v="0.92168205525259295"/>
    <n v="26244.560000000001"/>
    <m/>
    <n v="33.78"/>
    <m/>
    <n v="0"/>
    <n v="0"/>
    <n v="0"/>
  </r>
  <r>
    <x v="18"/>
    <x v="0"/>
    <s v="93"/>
    <x v="9"/>
    <x v="1"/>
    <x v="0"/>
    <s v="Y"/>
    <x v="0"/>
    <n v="222043"/>
    <n v="24189.14"/>
    <n v="0.92168205525259295"/>
    <n v="26244.560000000001"/>
    <n v="3.1440438377956797E-4"/>
    <n v="10.98"/>
    <n v="69"/>
    <n v="658.13"/>
    <n v="0"/>
    <n v="658.13"/>
  </r>
  <r>
    <x v="18"/>
    <x v="0"/>
    <s v="95"/>
    <x v="10"/>
    <x v="1"/>
    <x v="0"/>
    <s v="N"/>
    <x v="0"/>
    <n v="44305"/>
    <n v="24189.14"/>
    <n v="0.92168205525259295"/>
    <n v="26244.560000000001"/>
    <m/>
    <n v="33.78"/>
    <m/>
    <n v="0"/>
    <n v="0"/>
    <n v="0"/>
  </r>
  <r>
    <x v="18"/>
    <x v="0"/>
    <s v="9F"/>
    <x v="10"/>
    <x v="2"/>
    <x v="0"/>
    <s v="N"/>
    <x v="0"/>
    <n v="18023"/>
    <n v="24189.14"/>
    <n v="0.92168205525259295"/>
    <n v="26244.560000000001"/>
    <m/>
    <n v="135.6"/>
    <m/>
    <n v="0"/>
    <n v="0"/>
    <n v="0"/>
  </r>
  <r>
    <x v="18"/>
    <x v="0"/>
    <s v="9H"/>
    <x v="4"/>
    <x v="2"/>
    <x v="0"/>
    <s v="N"/>
    <x v="0"/>
    <n v="15777"/>
    <n v="24189.14"/>
    <n v="0.92168205525259295"/>
    <n v="26244.560000000001"/>
    <m/>
    <n v="30.27"/>
    <m/>
    <n v="0"/>
    <n v="0"/>
    <n v="0"/>
  </r>
  <r>
    <x v="18"/>
    <x v="0"/>
    <s v="K2"/>
    <x v="0"/>
    <x v="0"/>
    <x v="0"/>
    <s v="N"/>
    <x v="0"/>
    <n v="15530"/>
    <n v="24189.14"/>
    <n v="0.92168205525259295"/>
    <n v="26244.560000000001"/>
    <m/>
    <n v="90.79"/>
    <m/>
    <n v="0"/>
    <n v="0"/>
    <n v="0"/>
  </r>
  <r>
    <x v="18"/>
    <x v="0"/>
    <s v="KW"/>
    <x v="1"/>
    <x v="0"/>
    <x v="0"/>
    <s v="Y"/>
    <x v="0"/>
    <n v="7128"/>
    <n v="24189.14"/>
    <n v="0.92168205525259295"/>
    <n v="26244.560000000001"/>
    <n v="1.4222340002814101E-4"/>
    <n v="90.77"/>
    <n v="1"/>
    <n v="78.64"/>
    <n v="0"/>
    <n v="78.64"/>
  </r>
  <r>
    <x v="19"/>
    <x v="0"/>
    <s v="90"/>
    <x v="0"/>
    <x v="1"/>
    <x v="0"/>
    <s v="Y"/>
    <x v="0"/>
    <n v="309175"/>
    <n v="1239981.28"/>
    <n v="0.84471823265655699"/>
    <n v="1467922.95"/>
    <n v="7.5565241442120097E-3"/>
    <n v="33.78"/>
    <n v="2336"/>
    <n v="62824.02"/>
    <n v="188.26"/>
    <n v="63012.28"/>
  </r>
  <r>
    <x v="19"/>
    <x v="0"/>
    <s v="93"/>
    <x v="9"/>
    <x v="1"/>
    <x v="0"/>
    <s v="N"/>
    <x v="0"/>
    <n v="222043"/>
    <n v="1239981.28"/>
    <n v="0.84471823265655699"/>
    <n v="1467922.95"/>
    <m/>
    <n v="10.98"/>
    <m/>
    <n v="0"/>
    <n v="0"/>
    <n v="0"/>
  </r>
  <r>
    <x v="19"/>
    <x v="0"/>
    <s v="95"/>
    <x v="10"/>
    <x v="1"/>
    <x v="0"/>
    <s v="Y"/>
    <x v="0"/>
    <n v="44305"/>
    <n v="1239981.28"/>
    <n v="0.84471823265655699"/>
    <n v="1467922.95"/>
    <n v="7.5554951595949004E-3"/>
    <n v="33.78"/>
    <n v="334"/>
    <n v="8982.5400000000009"/>
    <n v="26.89"/>
    <n v="9009.43"/>
  </r>
  <r>
    <x v="19"/>
    <x v="0"/>
    <s v="9F"/>
    <x v="10"/>
    <x v="2"/>
    <x v="0"/>
    <s v="Y"/>
    <x v="0"/>
    <n v="18023"/>
    <n v="1239981.28"/>
    <n v="0.84471823265655699"/>
    <n v="1467922.95"/>
    <n v="7.55549515959489E-3"/>
    <n v="135.6"/>
    <n v="136"/>
    <n v="14643.28"/>
    <n v="0"/>
    <n v="14643.28"/>
  </r>
  <r>
    <x v="19"/>
    <x v="0"/>
    <s v="9H"/>
    <x v="4"/>
    <x v="2"/>
    <x v="0"/>
    <s v="N"/>
    <x v="0"/>
    <n v="15777"/>
    <n v="1239981.28"/>
    <n v="0.84471823265655699"/>
    <n v="1467922.95"/>
    <m/>
    <n v="30.27"/>
    <m/>
    <n v="0"/>
    <n v="0"/>
    <n v="0"/>
  </r>
  <r>
    <x v="19"/>
    <x v="0"/>
    <s v="K2"/>
    <x v="0"/>
    <x v="0"/>
    <x v="0"/>
    <s v="Y"/>
    <x v="0"/>
    <n v="15530"/>
    <n v="1239981.28"/>
    <n v="0.84471823265655699"/>
    <n v="1467922.95"/>
    <n v="7.5565241442120097E-3"/>
    <n v="90.79"/>
    <n v="117"/>
    <n v="8434.58"/>
    <n v="0"/>
    <n v="8434.58"/>
  </r>
  <r>
    <x v="19"/>
    <x v="0"/>
    <s v="KW"/>
    <x v="1"/>
    <x v="0"/>
    <x v="0"/>
    <s v="Y"/>
    <x v="0"/>
    <n v="7128"/>
    <n v="1239981.28"/>
    <n v="0.84471823265655699"/>
    <n v="1467922.95"/>
    <n v="7.9549054329102493E-3"/>
    <n v="90.77"/>
    <n v="56"/>
    <n v="4036.18"/>
    <n v="0"/>
    <n v="4036.18"/>
  </r>
  <r>
    <x v="20"/>
    <x v="0"/>
    <s v="90"/>
    <x v="0"/>
    <x v="1"/>
    <x v="0"/>
    <s v="Y"/>
    <x v="0"/>
    <n v="309175"/>
    <n v="4827460.8099999996"/>
    <n v="0.75254614617304105"/>
    <n v="6414836.9299999997"/>
    <n v="3.3022080718015802E-2"/>
    <n v="33.78"/>
    <n v="10209"/>
    <n v="244600.5"/>
    <n v="694.82"/>
    <n v="245295.32"/>
  </r>
  <r>
    <x v="20"/>
    <x v="0"/>
    <s v="93"/>
    <x v="9"/>
    <x v="1"/>
    <x v="0"/>
    <s v="Y"/>
    <x v="0"/>
    <n v="222043"/>
    <n v="4827460.8099999996"/>
    <n v="0.75254614617304105"/>
    <n v="6414836.9299999997"/>
    <n v="7.6848415520133107E-2"/>
    <n v="10.98"/>
    <n v="17063"/>
    <n v="132883.85999999999"/>
    <n v="443.91"/>
    <n v="133327.76999999999"/>
  </r>
  <r>
    <x v="0"/>
    <x v="0"/>
    <s v="K2"/>
    <x v="0"/>
    <x v="0"/>
    <x v="0"/>
    <s v="Y"/>
    <x v="1"/>
    <n v="15543"/>
    <n v="2107910.59"/>
    <n v="0.92467003441273898"/>
    <n v="2279635.4500000002"/>
    <n v="1.1735030314722301E-2"/>
    <n v="90.79"/>
    <n v="182"/>
    <n v="14362.3"/>
    <n v="0"/>
    <n v="14362.3"/>
  </r>
  <r>
    <x v="0"/>
    <x v="0"/>
    <s v="KW"/>
    <x v="1"/>
    <x v="0"/>
    <x v="0"/>
    <s v="Y"/>
    <x v="1"/>
    <n v="7112"/>
    <n v="2107910.59"/>
    <n v="0.92467003441273898"/>
    <n v="2279635.4500000002"/>
    <n v="1.2353703187391299E-2"/>
    <n v="90.77"/>
    <n v="87"/>
    <n v="6863.98"/>
    <n v="0"/>
    <n v="6863.98"/>
  </r>
  <r>
    <x v="1"/>
    <x v="1"/>
    <s v="KP"/>
    <x v="2"/>
    <x v="0"/>
    <x v="1"/>
    <s v="Y"/>
    <x v="1"/>
    <n v="5594"/>
    <n v="4477754.67"/>
    <n v="0.90927817752864903"/>
    <n v="4924515.71"/>
    <n v="0.275377817257836"/>
    <n v="6.65"/>
    <n v="1540"/>
    <n v="8753.2000000000007"/>
    <n v="11.37"/>
    <n v="8764.5700000000015"/>
  </r>
  <r>
    <x v="1"/>
    <x v="1"/>
    <s v="KU"/>
    <x v="3"/>
    <x v="0"/>
    <x v="1"/>
    <s v="Y"/>
    <x v="1"/>
    <n v="5678"/>
    <n v="4477754.67"/>
    <n v="0.90927817752864903"/>
    <n v="4924515.71"/>
    <n v="0.275377817257836"/>
    <n v="6.65"/>
    <n v="1563"/>
    <n v="8883.93"/>
    <n v="11.37"/>
    <n v="8895.3000000000011"/>
  </r>
  <r>
    <x v="1"/>
    <x v="1"/>
    <s v="N1"/>
    <x v="0"/>
    <x v="1"/>
    <x v="1"/>
    <s v="Y"/>
    <x v="1"/>
    <n v="96518"/>
    <n v="4477754.67"/>
    <n v="0.90927817752864903"/>
    <n v="4924515.71"/>
    <n v="0.27538409144222697"/>
    <n v="3.92"/>
    <n v="26579"/>
    <n v="89290"/>
    <n v="453.52"/>
    <n v="89743.52"/>
  </r>
  <r>
    <x v="1"/>
    <x v="1"/>
    <s v="N2"/>
    <x v="4"/>
    <x v="1"/>
    <x v="1"/>
    <s v="Y"/>
    <x v="1"/>
    <n v="158079"/>
    <n v="4477754.67"/>
    <n v="0.90927817752864903"/>
    <n v="4924515.71"/>
    <n v="0.275377817257836"/>
    <n v="3.92"/>
    <n v="43531"/>
    <n v="146238.88"/>
    <n v="1024.6300000000001"/>
    <n v="147263.51"/>
  </r>
  <r>
    <x v="1"/>
    <x v="1"/>
    <s v="N3"/>
    <x v="5"/>
    <x v="2"/>
    <x v="1"/>
    <s v="Y"/>
    <x v="1"/>
    <n v="0"/>
    <n v="4477754.67"/>
    <n v="0.90927817752864903"/>
    <n v="4924515.71"/>
    <n v="0.275377817257836"/>
    <n v="30.45"/>
    <n v="0"/>
    <n v="0"/>
    <n v="0"/>
    <n v="0"/>
  </r>
  <r>
    <x v="1"/>
    <x v="1"/>
    <s v="N4"/>
    <x v="3"/>
    <x v="2"/>
    <x v="1"/>
    <s v="Y"/>
    <x v="1"/>
    <n v="13484"/>
    <n v="4477754.67"/>
    <n v="0.90927817752864903"/>
    <n v="4924515.71"/>
    <n v="0.275377817257836"/>
    <n v="30.45"/>
    <n v="3713"/>
    <n v="96635.54"/>
    <n v="-156.16"/>
    <n v="96479.37999999999"/>
  </r>
  <r>
    <x v="2"/>
    <x v="2"/>
    <s v="82"/>
    <x v="6"/>
    <x v="1"/>
    <x v="2"/>
    <s v="Y"/>
    <x v="1"/>
    <n v="92643"/>
    <n v="1748.71"/>
    <n v="0.66846968069449797"/>
    <n v="2615.9899999999998"/>
    <n v="1"/>
    <n v="0"/>
    <n v="92643"/>
    <n v="0"/>
    <n v="0"/>
    <n v="0"/>
  </r>
  <r>
    <x v="2"/>
    <x v="2"/>
    <s v="83"/>
    <x v="4"/>
    <x v="1"/>
    <x v="2"/>
    <s v="Y"/>
    <x v="1"/>
    <n v="28541"/>
    <n v="1748.71"/>
    <n v="0.66846968069449797"/>
    <n v="2615.9899999999998"/>
    <n v="1"/>
    <n v="0"/>
    <n v="28541"/>
    <n v="0"/>
    <n v="0"/>
    <n v="0"/>
  </r>
  <r>
    <x v="2"/>
    <x v="2"/>
    <s v="85"/>
    <x v="3"/>
    <x v="2"/>
    <x v="2"/>
    <s v="Y"/>
    <x v="1"/>
    <n v="4456"/>
    <n v="1748.71"/>
    <n v="0.66846968069449797"/>
    <n v="2615.9899999999998"/>
    <n v="1"/>
    <n v="0"/>
    <n v="4456"/>
    <n v="0"/>
    <n v="0"/>
    <n v="0"/>
  </r>
  <r>
    <x v="2"/>
    <x v="2"/>
    <s v="86"/>
    <x v="4"/>
    <x v="2"/>
    <x v="2"/>
    <s v="Y"/>
    <x v="1"/>
    <n v="4646"/>
    <n v="1748.71"/>
    <n v="0.66846968069449797"/>
    <n v="2615.9899999999998"/>
    <n v="1"/>
    <n v="0"/>
    <n v="4646"/>
    <n v="0"/>
    <n v="0"/>
    <n v="0"/>
  </r>
  <r>
    <x v="2"/>
    <x v="2"/>
    <s v="2Q"/>
    <x v="3"/>
    <x v="1"/>
    <x v="2"/>
    <s v="Y"/>
    <x v="1"/>
    <n v="4387"/>
    <n v="1748.71"/>
    <n v="0.66846968069449797"/>
    <n v="2615.9899999999998"/>
    <n v="1"/>
    <n v="0"/>
    <n v="4387"/>
    <n v="0"/>
    <n v="0"/>
    <n v="0"/>
  </r>
  <r>
    <x v="2"/>
    <x v="2"/>
    <s v="KD"/>
    <x v="6"/>
    <x v="0"/>
    <x v="2"/>
    <s v="Y"/>
    <x v="1"/>
    <n v="4101"/>
    <n v="1748.71"/>
    <n v="0.66846968069449797"/>
    <n v="2615.9899999999998"/>
    <n v="1"/>
    <n v="0"/>
    <n v="4101"/>
    <n v="0"/>
    <n v="0"/>
    <n v="0"/>
  </r>
  <r>
    <x v="2"/>
    <x v="2"/>
    <s v="KV"/>
    <x v="4"/>
    <x v="0"/>
    <x v="2"/>
    <s v="Y"/>
    <x v="1"/>
    <n v="1266"/>
    <n v="1748.71"/>
    <n v="0.66846968069449797"/>
    <n v="2615.9899999999998"/>
    <n v="1"/>
    <n v="0"/>
    <n v="1266"/>
    <n v="0"/>
    <n v="0"/>
    <n v="0"/>
  </r>
  <r>
    <x v="3"/>
    <x v="3"/>
    <s v="63"/>
    <x v="0"/>
    <x v="1"/>
    <x v="3"/>
    <s v="Y"/>
    <x v="1"/>
    <n v="176268"/>
    <n v="1499726.55"/>
    <n v="0.85295977689328695"/>
    <n v="1758261.75"/>
    <n v="0.21077953188519499"/>
    <n v="0.97"/>
    <n v="37153"/>
    <n v="28971.8"/>
    <n v="161.41"/>
    <n v="29133.21"/>
  </r>
  <r>
    <x v="3"/>
    <x v="3"/>
    <s v="66"/>
    <x v="7"/>
    <x v="1"/>
    <x v="3"/>
    <s v="Y"/>
    <x v="1"/>
    <n v="156735"/>
    <n v="1499726.55"/>
    <n v="0.85295977689328695"/>
    <n v="1758261.75"/>
    <n v="0.167329204838784"/>
    <n v="2.06"/>
    <n v="26226"/>
    <n v="43431.94"/>
    <n v="230.2"/>
    <n v="43662.14"/>
  </r>
  <r>
    <x v="3"/>
    <x v="3"/>
    <s v="67"/>
    <x v="1"/>
    <x v="1"/>
    <x v="3"/>
    <s v="Y"/>
    <x v="1"/>
    <n v="89202"/>
    <n v="1499726.55"/>
    <n v="0.85295977689328695"/>
    <n v="1758261.75"/>
    <n v="0.159778069530982"/>
    <n v="2.09"/>
    <n v="14252"/>
    <n v="23945.95"/>
    <n v="260.43"/>
    <n v="24206.38"/>
  </r>
  <r>
    <x v="3"/>
    <x v="3"/>
    <s v="69"/>
    <x v="0"/>
    <x v="2"/>
    <x v="3"/>
    <s v="Y"/>
    <x v="1"/>
    <n v="16922"/>
    <n v="1499726.55"/>
    <n v="0.85295977689328695"/>
    <n v="1758261.75"/>
    <n v="0.21077953188519499"/>
    <n v="22.13"/>
    <n v="3566"/>
    <n v="63273.11"/>
    <n v="88.72"/>
    <n v="63361.83"/>
  </r>
  <r>
    <x v="3"/>
    <x v="3"/>
    <s v="6C"/>
    <x v="5"/>
    <x v="2"/>
    <x v="3"/>
    <s v="Y"/>
    <x v="1"/>
    <n v="0"/>
    <n v="1499726.55"/>
    <n v="0.85295977689328695"/>
    <n v="1758261.75"/>
    <n v="0.39619337336879001"/>
    <n v="5.93"/>
    <n v="0"/>
    <n v="0"/>
    <n v="0"/>
    <n v="0"/>
  </r>
  <r>
    <x v="3"/>
    <x v="3"/>
    <s v="K1"/>
    <x v="1"/>
    <x v="0"/>
    <x v="3"/>
    <s v="Y"/>
    <x v="1"/>
    <n v="5705"/>
    <n v="1499726.55"/>
    <n v="0.85295977689328695"/>
    <n v="1758261.75"/>
    <n v="0.159778069530982"/>
    <n v="2.58"/>
    <n v="911"/>
    <n v="1884.49"/>
    <n v="2.0699999999999998"/>
    <n v="1886.56"/>
  </r>
  <r>
    <x v="20"/>
    <x v="0"/>
    <s v="95"/>
    <x v="10"/>
    <x v="1"/>
    <x v="0"/>
    <s v="Y"/>
    <x v="0"/>
    <n v="44305"/>
    <n v="4827460.8099999996"/>
    <n v="0.75254614617304105"/>
    <n v="6414836.9299999997"/>
    <n v="3.30175840456787E-2"/>
    <n v="33.78"/>
    <n v="1462"/>
    <n v="35028.5"/>
    <n v="119.8"/>
    <n v="35148.300000000003"/>
  </r>
  <r>
    <x v="20"/>
    <x v="0"/>
    <s v="9F"/>
    <x v="10"/>
    <x v="2"/>
    <x v="0"/>
    <s v="Y"/>
    <x v="0"/>
    <n v="18023"/>
    <n v="4827460.8099999996"/>
    <n v="0.75254614617304105"/>
    <n v="6414836.9299999997"/>
    <n v="3.30175840456787E-2"/>
    <n v="135.6"/>
    <n v="595"/>
    <n v="57073.91"/>
    <n v="0"/>
    <n v="57073.91"/>
  </r>
  <r>
    <x v="20"/>
    <x v="0"/>
    <s v="9H"/>
    <x v="4"/>
    <x v="2"/>
    <x v="0"/>
    <s v="N"/>
    <x v="0"/>
    <n v="15777"/>
    <n v="4827460.8099999996"/>
    <n v="0.75254614617304105"/>
    <n v="6414836.9299999997"/>
    <m/>
    <n v="30.27"/>
    <m/>
    <n v="0"/>
    <n v="0"/>
    <n v="0"/>
  </r>
  <r>
    <x v="20"/>
    <x v="0"/>
    <s v="K2"/>
    <x v="0"/>
    <x v="0"/>
    <x v="0"/>
    <s v="Y"/>
    <x v="0"/>
    <n v="15530"/>
    <n v="4827460.8099999996"/>
    <n v="0.75254614617304105"/>
    <n v="6414836.9299999997"/>
    <n v="3.3022080718015802E-2"/>
    <n v="90.79"/>
    <n v="512"/>
    <n v="32882.81"/>
    <n v="0"/>
    <n v="32882.81"/>
  </r>
  <r>
    <x v="20"/>
    <x v="0"/>
    <s v="KW"/>
    <x v="1"/>
    <x v="0"/>
    <x v="0"/>
    <s v="Y"/>
    <x v="0"/>
    <n v="7128"/>
    <n v="4827460.8099999996"/>
    <n v="0.75254614617304105"/>
    <n v="6414836.9299999997"/>
    <n v="3.4763010650995199E-2"/>
    <n v="90.77"/>
    <n v="247"/>
    <n v="15859.89"/>
    <n v="0"/>
    <n v="15859.89"/>
  </r>
  <r>
    <x v="21"/>
    <x v="0"/>
    <s v="90"/>
    <x v="0"/>
    <x v="1"/>
    <x v="0"/>
    <s v="Y"/>
    <x v="0"/>
    <n v="309175"/>
    <n v="251106.29"/>
    <n v="0.72272761679990205"/>
    <n v="347442.5"/>
    <n v="1.78855275746958E-3"/>
    <n v="33.78"/>
    <n v="552"/>
    <n v="12701.49"/>
    <n v="23.01"/>
    <n v="12724.5"/>
  </r>
  <r>
    <x v="21"/>
    <x v="0"/>
    <s v="93"/>
    <x v="9"/>
    <x v="1"/>
    <x v="0"/>
    <s v="N"/>
    <x v="0"/>
    <n v="222043"/>
    <n v="251106.29"/>
    <n v="0.72272761679990205"/>
    <n v="347442.5"/>
    <m/>
    <n v="10.98"/>
    <m/>
    <n v="0"/>
    <n v="0"/>
    <n v="0"/>
  </r>
  <r>
    <x v="21"/>
    <x v="0"/>
    <s v="95"/>
    <x v="10"/>
    <x v="1"/>
    <x v="0"/>
    <s v="Y"/>
    <x v="0"/>
    <n v="44305"/>
    <n v="251106.29"/>
    <n v="0.72272761679990205"/>
    <n v="347442.5"/>
    <n v="1.78830920722886E-3"/>
    <n v="33.78"/>
    <n v="79"/>
    <n v="1817.79"/>
    <n v="23.01"/>
    <n v="1840.8"/>
  </r>
  <r>
    <x v="21"/>
    <x v="0"/>
    <s v="9F"/>
    <x v="10"/>
    <x v="2"/>
    <x v="0"/>
    <s v="Y"/>
    <x v="0"/>
    <n v="18023"/>
    <n v="251106.29"/>
    <n v="0.72272761679990205"/>
    <n v="347442.5"/>
    <n v="1.78830920722886E-3"/>
    <n v="135.6"/>
    <n v="32"/>
    <n v="2947.9"/>
    <n v="0"/>
    <n v="2947.9"/>
  </r>
  <r>
    <x v="21"/>
    <x v="0"/>
    <s v="9H"/>
    <x v="4"/>
    <x v="2"/>
    <x v="0"/>
    <s v="N"/>
    <x v="0"/>
    <n v="15777"/>
    <n v="251106.29"/>
    <n v="0.72272761679990205"/>
    <n v="347442.5"/>
    <m/>
    <n v="30.27"/>
    <m/>
    <n v="0"/>
    <n v="0"/>
    <n v="0"/>
  </r>
  <r>
    <x v="21"/>
    <x v="0"/>
    <s v="K2"/>
    <x v="0"/>
    <x v="0"/>
    <x v="0"/>
    <s v="Y"/>
    <x v="0"/>
    <n v="15530"/>
    <n v="251106.29"/>
    <n v="0.72272761679990205"/>
    <n v="347442.5"/>
    <n v="1.78855275746958E-3"/>
    <n v="90.79"/>
    <n v="27"/>
    <n v="1665.35"/>
    <n v="0"/>
    <n v="1665.35"/>
  </r>
  <r>
    <x v="21"/>
    <x v="0"/>
    <s v="KW"/>
    <x v="1"/>
    <x v="0"/>
    <x v="0"/>
    <s v="Y"/>
    <x v="0"/>
    <n v="7128"/>
    <n v="251106.29"/>
    <n v="0.72272761679990205"/>
    <n v="347442.5"/>
    <n v="1.8828455750173501E-3"/>
    <n v="90.77"/>
    <n v="13"/>
    <n v="801.66"/>
    <n v="0"/>
    <n v="801.66"/>
  </r>
  <r>
    <x v="22"/>
    <x v="0"/>
    <s v="90"/>
    <x v="0"/>
    <x v="1"/>
    <x v="0"/>
    <s v="Y"/>
    <x v="0"/>
    <n v="309175"/>
    <n v="1151.8599999999999"/>
    <n v="0.83670015326839398"/>
    <n v="1376.67"/>
    <n v="7.0867752926762002E-6"/>
    <n v="33.78"/>
    <n v="2"/>
    <n v="53.28"/>
    <n v="0"/>
    <n v="53.28"/>
  </r>
  <r>
    <x v="22"/>
    <x v="0"/>
    <s v="93"/>
    <x v="9"/>
    <x v="1"/>
    <x v="0"/>
    <s v="N"/>
    <x v="0"/>
    <n v="222043"/>
    <n v="1151.8599999999999"/>
    <n v="0.83670015326839398"/>
    <n v="1376.67"/>
    <m/>
    <n v="10.98"/>
    <m/>
    <n v="0"/>
    <n v="0"/>
    <n v="0"/>
  </r>
  <r>
    <x v="22"/>
    <x v="0"/>
    <s v="95"/>
    <x v="10"/>
    <x v="1"/>
    <x v="0"/>
    <s v="Y"/>
    <x v="0"/>
    <n v="44305"/>
    <n v="1151.8599999999999"/>
    <n v="0.83670015326839398"/>
    <n v="1376.67"/>
    <n v="7.0858102745511997E-6"/>
    <n v="33.78"/>
    <n v="0"/>
    <n v="0"/>
    <n v="0"/>
    <n v="0"/>
  </r>
  <r>
    <x v="22"/>
    <x v="0"/>
    <s v="9F"/>
    <x v="10"/>
    <x v="2"/>
    <x v="0"/>
    <s v="Y"/>
    <x v="0"/>
    <n v="18023"/>
    <n v="1151.8599999999999"/>
    <n v="0.83670015326839398"/>
    <n v="1376.67"/>
    <n v="7.0858102745511997E-6"/>
    <n v="135.6"/>
    <n v="0"/>
    <n v="0"/>
    <n v="0"/>
    <n v="0"/>
  </r>
  <r>
    <x v="22"/>
    <x v="0"/>
    <s v="9H"/>
    <x v="4"/>
    <x v="2"/>
    <x v="0"/>
    <s v="N"/>
    <x v="0"/>
    <n v="15777"/>
    <n v="1151.8599999999999"/>
    <n v="0.83670015326839398"/>
    <n v="1376.67"/>
    <m/>
    <n v="30.27"/>
    <m/>
    <n v="0"/>
    <n v="0"/>
    <n v="0"/>
  </r>
  <r>
    <x v="22"/>
    <x v="0"/>
    <s v="K2"/>
    <x v="0"/>
    <x v="0"/>
    <x v="0"/>
    <s v="Y"/>
    <x v="0"/>
    <n v="15530"/>
    <n v="1151.8599999999999"/>
    <n v="0.83670015326839398"/>
    <n v="1376.67"/>
    <n v="7.08677529267619E-6"/>
    <n v="90.79"/>
    <n v="0"/>
    <n v="0"/>
    <n v="0"/>
    <n v="0"/>
  </r>
  <r>
    <x v="22"/>
    <x v="0"/>
    <s v="KW"/>
    <x v="1"/>
    <x v="0"/>
    <x v="0"/>
    <s v="Y"/>
    <x v="0"/>
    <n v="7128"/>
    <n v="1151.8599999999999"/>
    <n v="0.83670015326839398"/>
    <n v="1376.67"/>
    <n v="7.46039133888094E-6"/>
    <n v="90.77"/>
    <n v="0"/>
    <n v="0"/>
    <n v="0"/>
    <n v="0"/>
  </r>
  <r>
    <x v="23"/>
    <x v="0"/>
    <s v="90"/>
    <x v="0"/>
    <x v="1"/>
    <x v="0"/>
    <s v="Y"/>
    <x v="0"/>
    <n v="309175"/>
    <n v="199848.35"/>
    <n v="0.49418482952065201"/>
    <n v="404400.01"/>
    <n v="2.08175670220605E-3"/>
    <n v="33.78"/>
    <n v="643"/>
    <n v="10116.76"/>
    <n v="31.47"/>
    <n v="10148.23"/>
  </r>
  <r>
    <x v="23"/>
    <x v="0"/>
    <s v="93"/>
    <x v="9"/>
    <x v="1"/>
    <x v="0"/>
    <s v="N"/>
    <x v="0"/>
    <n v="222043"/>
    <n v="199848.35"/>
    <n v="0.49418482952065201"/>
    <n v="404400.01"/>
    <m/>
    <n v="10.98"/>
    <m/>
    <n v="0"/>
    <n v="0"/>
    <n v="0"/>
  </r>
  <r>
    <x v="3"/>
    <x v="3"/>
    <s v="KB"/>
    <x v="7"/>
    <x v="0"/>
    <x v="3"/>
    <s v="Y"/>
    <x v="1"/>
    <n v="9784"/>
    <n v="1499726.55"/>
    <n v="0.85295977689328695"/>
    <n v="1758261.75"/>
    <n v="0.167329204838784"/>
    <n v="2.54"/>
    <n v="1637"/>
    <n v="3333.79"/>
    <n v="4.07"/>
    <n v="3337.86"/>
  </r>
  <r>
    <x v="7"/>
    <x v="0"/>
    <s v="90"/>
    <x v="0"/>
    <x v="1"/>
    <x v="0"/>
    <s v="Y"/>
    <x v="1"/>
    <n v="311691"/>
    <n v="2546194.73"/>
    <n v="0.82377795569574996"/>
    <n v="3090875.05"/>
    <n v="1.59111021065973E-2"/>
    <n v="33.78"/>
    <n v="4959"/>
    <n v="130060.46"/>
    <n v="681.91"/>
    <n v="130742.37000000001"/>
  </r>
  <r>
    <x v="7"/>
    <x v="0"/>
    <s v="93"/>
    <x v="9"/>
    <x v="1"/>
    <x v="0"/>
    <s v="N"/>
    <x v="1"/>
    <n v="224013"/>
    <n v="2546194.73"/>
    <n v="0.82377795569574996"/>
    <n v="3090875.05"/>
    <m/>
    <n v="10.98"/>
    <m/>
    <n v="0"/>
    <n v="0"/>
    <n v="0"/>
  </r>
  <r>
    <x v="7"/>
    <x v="0"/>
    <s v="95"/>
    <x v="10"/>
    <x v="1"/>
    <x v="0"/>
    <s v="Y"/>
    <x v="1"/>
    <n v="44902"/>
    <n v="2546194.73"/>
    <n v="0.82377795569574996"/>
    <n v="3090875.05"/>
    <n v="1.5908935465030801E-2"/>
    <n v="33.78"/>
    <n v="714"/>
    <n v="18726.189999999999"/>
    <n v="131.13999999999999"/>
    <n v="18857.329999999998"/>
  </r>
  <r>
    <x v="7"/>
    <x v="0"/>
    <s v="9F"/>
    <x v="10"/>
    <x v="2"/>
    <x v="0"/>
    <s v="Y"/>
    <x v="1"/>
    <n v="18092"/>
    <n v="2546194.73"/>
    <n v="0.82377795569574996"/>
    <n v="3090875.05"/>
    <n v="1.5908935465030801E-2"/>
    <n v="135.6"/>
    <n v="287"/>
    <n v="30135.58"/>
    <n v="0"/>
    <n v="30135.58"/>
  </r>
  <r>
    <x v="7"/>
    <x v="0"/>
    <s v="9H"/>
    <x v="4"/>
    <x v="2"/>
    <x v="0"/>
    <s v="N"/>
    <x v="1"/>
    <n v="15922"/>
    <n v="2546194.73"/>
    <n v="0.82377795569574996"/>
    <n v="3090875.05"/>
    <m/>
    <n v="30.27"/>
    <m/>
    <n v="0"/>
    <n v="0"/>
    <n v="0"/>
  </r>
  <r>
    <x v="7"/>
    <x v="0"/>
    <s v="K2"/>
    <x v="0"/>
    <x v="0"/>
    <x v="0"/>
    <s v="Y"/>
    <x v="1"/>
    <n v="15543"/>
    <n v="2546194.73"/>
    <n v="0.82377795569574996"/>
    <n v="3090875.05"/>
    <n v="1.59111021065973E-2"/>
    <n v="90.79"/>
    <n v="247"/>
    <n v="17364.93"/>
    <n v="70.31"/>
    <n v="17435.240000000002"/>
  </r>
  <r>
    <x v="7"/>
    <x v="0"/>
    <s v="KW"/>
    <x v="1"/>
    <x v="0"/>
    <x v="0"/>
    <s v="Y"/>
    <x v="1"/>
    <n v="7112"/>
    <n v="2546194.73"/>
    <n v="0.82377795569574996"/>
    <n v="3090875.05"/>
    <n v="1.6749938222365E-2"/>
    <n v="90.77"/>
    <n v="119"/>
    <n v="8364.26"/>
    <n v="0"/>
    <n v="8364.26"/>
  </r>
  <r>
    <x v="8"/>
    <x v="0"/>
    <s v="90"/>
    <x v="0"/>
    <x v="1"/>
    <x v="0"/>
    <s v="Y"/>
    <x v="1"/>
    <n v="311691"/>
    <n v="5319306.6100000003"/>
    <n v="0.66894025880962504"/>
    <n v="7951841.0499999998"/>
    <n v="4.0934218574115999E-2"/>
    <n v="33.78"/>
    <n v="12758"/>
    <n v="271713.32"/>
    <n v="1426.93"/>
    <n v="273140.25"/>
  </r>
  <r>
    <x v="8"/>
    <x v="0"/>
    <s v="93"/>
    <x v="9"/>
    <x v="1"/>
    <x v="0"/>
    <s v="Y"/>
    <x v="1"/>
    <n v="224013"/>
    <n v="5319306.6100000003"/>
    <n v="0.66894025880962504"/>
    <n v="7951841.0499999998"/>
    <n v="9.5261405991882597E-2"/>
    <n v="10.98"/>
    <n v="21339"/>
    <n v="147721.97"/>
    <n v="996.86"/>
    <n v="148718.82999999999"/>
  </r>
  <r>
    <x v="8"/>
    <x v="0"/>
    <s v="95"/>
    <x v="10"/>
    <x v="1"/>
    <x v="0"/>
    <s v="Y"/>
    <x v="1"/>
    <n v="44902"/>
    <n v="5319306.6100000003"/>
    <n v="0.66894025880962504"/>
    <n v="7951841.0499999998"/>
    <n v="4.0928644492643801E-2"/>
    <n v="33.78"/>
    <n v="1837"/>
    <n v="39123.480000000003"/>
    <n v="276.87"/>
    <n v="39400.350000000006"/>
  </r>
  <r>
    <x v="8"/>
    <x v="0"/>
    <s v="9F"/>
    <x v="10"/>
    <x v="2"/>
    <x v="0"/>
    <s v="Y"/>
    <x v="1"/>
    <n v="18092"/>
    <n v="5319306.6100000003"/>
    <n v="0.66894025880962504"/>
    <n v="7951841.0499999998"/>
    <n v="4.0928644492643801E-2"/>
    <n v="135.6"/>
    <n v="740"/>
    <n v="63096.69"/>
    <n v="85.26"/>
    <n v="63181.950000000004"/>
  </r>
  <r>
    <x v="8"/>
    <x v="0"/>
    <s v="9H"/>
    <x v="4"/>
    <x v="2"/>
    <x v="0"/>
    <s v="N"/>
    <x v="1"/>
    <n v="15922"/>
    <n v="5319306.6100000003"/>
    <n v="0.66894025880962504"/>
    <n v="7951841.0499999998"/>
    <m/>
    <n v="30.27"/>
    <m/>
    <n v="0"/>
    <n v="0"/>
    <n v="0"/>
  </r>
  <r>
    <x v="8"/>
    <x v="0"/>
    <s v="K2"/>
    <x v="0"/>
    <x v="0"/>
    <x v="0"/>
    <s v="Y"/>
    <x v="1"/>
    <n v="15543"/>
    <n v="5319306.6100000003"/>
    <n v="0.66894025880962504"/>
    <n v="7951841.0499999998"/>
    <n v="4.0934218574116103E-2"/>
    <n v="90.79"/>
    <n v="636"/>
    <n v="36308.67"/>
    <n v="57.09"/>
    <n v="36365.759999999995"/>
  </r>
  <r>
    <x v="8"/>
    <x v="0"/>
    <s v="KW"/>
    <x v="1"/>
    <x v="0"/>
    <x v="0"/>
    <s v="Y"/>
    <x v="1"/>
    <n v="7112"/>
    <n v="5319306.6100000003"/>
    <n v="0.66894025880962504"/>
    <n v="7951841.0499999998"/>
    <n v="4.3092277813548602E-2"/>
    <n v="90.77"/>
    <n v="306"/>
    <n v="17465.419999999998"/>
    <n v="0"/>
    <n v="17465.419999999998"/>
  </r>
  <r>
    <x v="9"/>
    <x v="4"/>
    <s v="31"/>
    <x v="10"/>
    <x v="1"/>
    <x v="4"/>
    <s v="Y"/>
    <x v="1"/>
    <n v="5560"/>
    <n v="93300.96"/>
    <n v="0.916796872428291"/>
    <n v="101768.41"/>
    <n v="6.7386218953834898E-3"/>
    <n v="4.97"/>
    <n v="37"/>
    <n v="158.9"/>
    <n v="0"/>
    <n v="158.9"/>
  </r>
  <r>
    <x v="9"/>
    <x v="4"/>
    <s v="33"/>
    <x v="10"/>
    <x v="2"/>
    <x v="4"/>
    <s v="Y"/>
    <x v="1"/>
    <n v="3370"/>
    <n v="93300.96"/>
    <n v="0.916796872428291"/>
    <n v="101768.41"/>
    <n v="6.7386218953834898E-3"/>
    <n v="57.63"/>
    <n v="22"/>
    <n v="1092.6300000000001"/>
    <n v="0"/>
    <n v="1092.6300000000001"/>
  </r>
  <r>
    <x v="9"/>
    <x v="4"/>
    <s v="34"/>
    <x v="0"/>
    <x v="2"/>
    <x v="4"/>
    <s v="Y"/>
    <x v="1"/>
    <n v="4468"/>
    <n v="93300.96"/>
    <n v="0.916796872428291"/>
    <n v="101768.41"/>
    <n v="6.7386218953834802E-3"/>
    <n v="57.63"/>
    <n v="30"/>
    <n v="1489.95"/>
    <n v="49.67"/>
    <n v="1539.6200000000001"/>
  </r>
  <r>
    <x v="9"/>
    <x v="4"/>
    <s v="36"/>
    <x v="4"/>
    <x v="1"/>
    <x v="4"/>
    <s v="Y"/>
    <x v="1"/>
    <n v="64834"/>
    <n v="93300.96"/>
    <n v="0.916796872428291"/>
    <n v="101768.41"/>
    <n v="6.7386218953834802E-3"/>
    <n v="4.97"/>
    <n v="436"/>
    <n v="1872.39"/>
    <n v="8.58"/>
    <n v="1880.97"/>
  </r>
  <r>
    <x v="9"/>
    <x v="4"/>
    <s v="37"/>
    <x v="8"/>
    <x v="1"/>
    <x v="4"/>
    <s v="Y"/>
    <x v="1"/>
    <n v="93109"/>
    <n v="93300.96"/>
    <n v="0.916796872428291"/>
    <n v="101768.41"/>
    <n v="6.7386218953834802E-3"/>
    <n v="4.97"/>
    <n v="627"/>
    <n v="2692.64"/>
    <n v="17.18"/>
    <n v="2709.8199999999997"/>
  </r>
  <r>
    <x v="23"/>
    <x v="0"/>
    <s v="95"/>
    <x v="10"/>
    <x v="1"/>
    <x v="0"/>
    <s v="Y"/>
    <x v="0"/>
    <n v="44305"/>
    <n v="199848.35"/>
    <n v="0.49418482952065201"/>
    <n v="404400.01"/>
    <n v="2.0814732258904499E-3"/>
    <n v="33.78"/>
    <n v="92"/>
    <n v="1447.5"/>
    <n v="15.73"/>
    <n v="1463.23"/>
  </r>
  <r>
    <x v="23"/>
    <x v="0"/>
    <s v="9F"/>
    <x v="10"/>
    <x v="2"/>
    <x v="0"/>
    <s v="Y"/>
    <x v="0"/>
    <n v="18023"/>
    <n v="199848.35"/>
    <n v="0.49418482952065201"/>
    <n v="404400.01"/>
    <n v="2.0814732258904499E-3"/>
    <n v="135.6"/>
    <n v="37"/>
    <n v="2330.66"/>
    <n v="0"/>
    <n v="2330.66"/>
  </r>
  <r>
    <x v="23"/>
    <x v="0"/>
    <s v="9H"/>
    <x v="4"/>
    <x v="2"/>
    <x v="0"/>
    <s v="N"/>
    <x v="0"/>
    <n v="15777"/>
    <n v="199848.35"/>
    <n v="0.49418482952065201"/>
    <n v="404400.01"/>
    <m/>
    <n v="30.27"/>
    <m/>
    <n v="0"/>
    <n v="0"/>
    <n v="0"/>
  </r>
  <r>
    <x v="23"/>
    <x v="0"/>
    <s v="K2"/>
    <x v="0"/>
    <x v="0"/>
    <x v="0"/>
    <s v="Y"/>
    <x v="0"/>
    <n v="15530"/>
    <n v="199848.35"/>
    <n v="0.49418482952065201"/>
    <n v="404400.01"/>
    <n v="2.08175670220605E-3"/>
    <n v="90.79"/>
    <n v="32"/>
    <n v="1349.6"/>
    <n v="0"/>
    <n v="1349.6"/>
  </r>
  <r>
    <x v="23"/>
    <x v="0"/>
    <s v="KW"/>
    <x v="1"/>
    <x v="0"/>
    <x v="0"/>
    <s v="Y"/>
    <x v="0"/>
    <n v="7128"/>
    <n v="199848.35"/>
    <n v="0.49418482952065201"/>
    <n v="404400.01"/>
    <n v="2.19150728355188E-3"/>
    <n v="90.77"/>
    <n v="15"/>
    <n v="632.49"/>
    <n v="0"/>
    <n v="632.49"/>
  </r>
  <r>
    <x v="24"/>
    <x v="0"/>
    <s v="90"/>
    <x v="0"/>
    <x v="1"/>
    <x v="0"/>
    <s v="Y"/>
    <x v="0"/>
    <n v="309175"/>
    <n v="805152.73"/>
    <n v="0.80072734219064201"/>
    <n v="1005526.71"/>
    <n v="5.1762164095636399E-3"/>
    <n v="33.78"/>
    <n v="1600"/>
    <n v="40789.24"/>
    <n v="127.46"/>
    <n v="40916.699999999997"/>
  </r>
  <r>
    <x v="24"/>
    <x v="0"/>
    <s v="93"/>
    <x v="9"/>
    <x v="1"/>
    <x v="0"/>
    <s v="N"/>
    <x v="0"/>
    <n v="222043"/>
    <n v="805152.73"/>
    <n v="0.80072734219064201"/>
    <n v="1005526.71"/>
    <m/>
    <n v="10.98"/>
    <m/>
    <n v="0"/>
    <n v="0"/>
    <n v="0"/>
  </r>
  <r>
    <x v="24"/>
    <x v="0"/>
    <s v="95"/>
    <x v="10"/>
    <x v="1"/>
    <x v="0"/>
    <s v="Y"/>
    <x v="0"/>
    <n v="44305"/>
    <n v="805152.73"/>
    <n v="0.80072734219064201"/>
    <n v="1005526.71"/>
    <n v="5.17551155545894E-3"/>
    <n v="33.78"/>
    <n v="229"/>
    <n v="5837.96"/>
    <n v="25.49"/>
    <n v="5863.45"/>
  </r>
  <r>
    <x v="24"/>
    <x v="0"/>
    <s v="9F"/>
    <x v="10"/>
    <x v="2"/>
    <x v="0"/>
    <s v="Y"/>
    <x v="0"/>
    <n v="18023"/>
    <n v="805152.73"/>
    <n v="0.80072734219064201"/>
    <n v="1005526.71"/>
    <n v="5.17551155545894E-3"/>
    <n v="135.6"/>
    <n v="93"/>
    <n v="9491.94"/>
    <n v="0"/>
    <n v="9491.94"/>
  </r>
  <r>
    <x v="24"/>
    <x v="0"/>
    <s v="9H"/>
    <x v="4"/>
    <x v="2"/>
    <x v="0"/>
    <s v="N"/>
    <x v="0"/>
    <n v="15777"/>
    <n v="805152.73"/>
    <n v="0.80072734219064201"/>
    <n v="1005526.71"/>
    <m/>
    <n v="30.27"/>
    <m/>
    <n v="0"/>
    <n v="0"/>
    <n v="0"/>
  </r>
  <r>
    <x v="24"/>
    <x v="0"/>
    <s v="K2"/>
    <x v="0"/>
    <x v="0"/>
    <x v="0"/>
    <s v="Y"/>
    <x v="0"/>
    <n v="15530"/>
    <n v="805152.73"/>
    <n v="0.80072734219064201"/>
    <n v="1005526.71"/>
    <n v="5.1762164095636399E-3"/>
    <n v="90.79"/>
    <n v="80"/>
    <n v="5466.89"/>
    <n v="0"/>
    <n v="5466.89"/>
  </r>
  <r>
    <x v="24"/>
    <x v="0"/>
    <s v="KW"/>
    <x v="1"/>
    <x v="0"/>
    <x v="0"/>
    <s v="Y"/>
    <x v="0"/>
    <n v="7128"/>
    <n v="805152.73"/>
    <n v="0.80072734219064201"/>
    <n v="1005526.71"/>
    <n v="5.4491074537089098E-3"/>
    <n v="90.77"/>
    <n v="38"/>
    <n v="2596.1999999999998"/>
    <n v="0"/>
    <n v="2596.1999999999998"/>
  </r>
  <r>
    <x v="25"/>
    <x v="8"/>
    <s v="50"/>
    <x v="13"/>
    <x v="1"/>
    <x v="7"/>
    <s v="Y"/>
    <x v="0"/>
    <n v="49590"/>
    <n v="590330.15"/>
    <n v="0.86445085192603399"/>
    <n v="682896.14"/>
    <n v="1.89082480604666E-2"/>
    <n v="26.16"/>
    <n v="937"/>
    <n v="19970.96"/>
    <n v="63.94"/>
    <n v="20034.899999999998"/>
  </r>
  <r>
    <x v="25"/>
    <x v="8"/>
    <s v="52"/>
    <x v="4"/>
    <x v="1"/>
    <x v="7"/>
    <s v="Y"/>
    <x v="0"/>
    <n v="48195"/>
    <n v="590330.15"/>
    <n v="0.86445085192603399"/>
    <n v="682896.14"/>
    <n v="2.0296386318432901E-2"/>
    <n v="24.2"/>
    <n v="978"/>
    <n v="19283.060000000001"/>
    <n v="59.15"/>
    <n v="19342.210000000003"/>
  </r>
  <r>
    <x v="25"/>
    <x v="8"/>
    <s v="53"/>
    <x v="0"/>
    <x v="1"/>
    <x v="7"/>
    <s v="Y"/>
    <x v="0"/>
    <n v="13489"/>
    <n v="590330.15"/>
    <n v="0.86445085192603399"/>
    <n v="682896.14"/>
    <n v="1.89082480604666E-2"/>
    <n v="26.16"/>
    <n v="255"/>
    <n v="5435"/>
    <n v="21.31"/>
    <n v="5456.31"/>
  </r>
  <r>
    <x v="25"/>
    <x v="8"/>
    <s v="5A"/>
    <x v="0"/>
    <x v="2"/>
    <x v="7"/>
    <s v="Y"/>
    <x v="0"/>
    <n v="2506"/>
    <n v="590330.15"/>
    <n v="0.86445085192603399"/>
    <n v="682896.14"/>
    <n v="1.89082480604666E-2"/>
    <n v="107.29"/>
    <n v="47"/>
    <n v="4097.5600000000004"/>
    <n v="0"/>
    <n v="4097.5600000000004"/>
  </r>
  <r>
    <x v="25"/>
    <x v="8"/>
    <s v="5B"/>
    <x v="4"/>
    <x v="2"/>
    <x v="7"/>
    <s v="Y"/>
    <x v="0"/>
    <n v="3580"/>
    <n v="590330.15"/>
    <n v="0.86445085192603399"/>
    <n v="682896.14"/>
    <n v="2.0296386318432901E-2"/>
    <n v="67.69"/>
    <n v="72"/>
    <n v="3960.27"/>
    <n v="0"/>
    <n v="3960.27"/>
  </r>
  <r>
    <x v="25"/>
    <x v="8"/>
    <s v="K5"/>
    <x v="0"/>
    <x v="0"/>
    <x v="7"/>
    <s v="Y"/>
    <x v="0"/>
    <n v="1484"/>
    <n v="590330.15"/>
    <n v="0.86445085192603399"/>
    <n v="682896.14"/>
    <n v="1.89082480604666E-2"/>
    <n v="58.75"/>
    <n v="28"/>
    <n v="1336.7"/>
    <n v="0"/>
    <n v="1336.7"/>
  </r>
  <r>
    <x v="25"/>
    <x v="8"/>
    <s v="KH"/>
    <x v="4"/>
    <x v="0"/>
    <x v="7"/>
    <s v="Y"/>
    <x v="0"/>
    <n v="2050"/>
    <n v="590330.15"/>
    <n v="0.86445085192603399"/>
    <n v="682896.14"/>
    <n v="1.89843143644246E-2"/>
    <n v="58.69"/>
    <n v="38"/>
    <n v="1812.24"/>
    <n v="0"/>
    <n v="1812.24"/>
  </r>
  <r>
    <x v="26"/>
    <x v="5"/>
    <s v="71"/>
    <x v="0"/>
    <x v="1"/>
    <x v="5"/>
    <s v="Y"/>
    <x v="0"/>
    <n v="111511"/>
    <n v="3479204.34"/>
    <n v="0.85114271111753104"/>
    <n v="4087686.23"/>
    <n v="2.8058798848767001E-2"/>
    <n v="10.74"/>
    <n v="3128"/>
    <n v="26949.75"/>
    <n v="77.540000000000006"/>
    <n v="27027.29"/>
  </r>
  <r>
    <x v="26"/>
    <x v="5"/>
    <s v="72"/>
    <x v="2"/>
    <x v="1"/>
    <x v="5"/>
    <s v="Y"/>
    <x v="0"/>
    <n v="468364"/>
    <n v="3479204.34"/>
    <n v="0.85114271111753104"/>
    <n v="4087686.23"/>
    <n v="2.66226802444453E-2"/>
    <n v="10.86"/>
    <n v="12469"/>
    <n v="108628.85"/>
    <n v="235.22"/>
    <n v="108864.07"/>
  </r>
  <r>
    <x v="9"/>
    <x v="4"/>
    <s v="K3"/>
    <x v="0"/>
    <x v="0"/>
    <x v="4"/>
    <s v="Y"/>
    <x v="1"/>
    <n v="1425"/>
    <n v="93300.96"/>
    <n v="0.916796872428291"/>
    <n v="101768.41"/>
    <n v="6.7386218953834802E-3"/>
    <n v="27.46"/>
    <n v="9"/>
    <n v="212.98"/>
    <n v="0"/>
    <n v="212.98"/>
  </r>
  <r>
    <x v="9"/>
    <x v="4"/>
    <s v="KF"/>
    <x v="4"/>
    <x v="0"/>
    <x v="4"/>
    <s v="Y"/>
    <x v="1"/>
    <n v="3606"/>
    <n v="93300.96"/>
    <n v="0.916796872428291"/>
    <n v="101768.41"/>
    <n v="6.7386218953834802E-3"/>
    <n v="27.46"/>
    <n v="24"/>
    <n v="567.95000000000005"/>
    <n v="0"/>
    <n v="567.95000000000005"/>
  </r>
  <r>
    <x v="13"/>
    <x v="7"/>
    <s v="40"/>
    <x v="4"/>
    <x v="1"/>
    <x v="6"/>
    <s v="Y"/>
    <x v="1"/>
    <n v="172385"/>
    <n v="19964101.82"/>
    <n v="0.63770109788701401"/>
    <n v="31306362.629999999"/>
    <n v="0.46031021769182201"/>
    <n v="12.15"/>
    <n v="79350"/>
    <n v="579457.68999999994"/>
    <n v="3476.01"/>
    <n v="582933.69999999995"/>
  </r>
  <r>
    <x v="13"/>
    <x v="7"/>
    <s v="42"/>
    <x v="12"/>
    <x v="1"/>
    <x v="6"/>
    <s v="Y"/>
    <x v="1"/>
    <n v="161422"/>
    <n v="19964101.82"/>
    <n v="0.63770109788701401"/>
    <n v="31306362.629999999"/>
    <n v="0.46031021769182201"/>
    <n v="12.15"/>
    <n v="74304"/>
    <n v="542609"/>
    <n v="3052.46"/>
    <n v="545661.46"/>
  </r>
  <r>
    <x v="13"/>
    <x v="7"/>
    <s v="43"/>
    <x v="1"/>
    <x v="1"/>
    <x v="6"/>
    <s v="Y"/>
    <x v="1"/>
    <n v="36013"/>
    <n v="19964101.82"/>
    <n v="0.63770109788701401"/>
    <n v="31306362.629999999"/>
    <n v="0.46031021769182201"/>
    <n v="12.15"/>
    <n v="16577"/>
    <n v="121054.44"/>
    <n v="1153.8"/>
    <n v="122208.24"/>
  </r>
  <r>
    <x v="13"/>
    <x v="7"/>
    <s v="44"/>
    <x v="0"/>
    <x v="1"/>
    <x v="6"/>
    <s v="Y"/>
    <x v="1"/>
    <n v="15465"/>
    <n v="19964101.82"/>
    <n v="0.63770109788701401"/>
    <n v="31306362.629999999"/>
    <n v="0.48429282723096201"/>
    <n v="11.3"/>
    <n v="7489"/>
    <n v="50862.86"/>
    <n v="264.87"/>
    <n v="51127.73"/>
  </r>
  <r>
    <x v="13"/>
    <x v="7"/>
    <s v="45"/>
    <x v="0"/>
    <x v="2"/>
    <x v="6"/>
    <s v="Y"/>
    <x v="1"/>
    <n v="4962"/>
    <n v="19964101.82"/>
    <n v="0.63770109788701401"/>
    <n v="31306362.629999999"/>
    <n v="0.48429282723096201"/>
    <n v="49.27"/>
    <n v="2403"/>
    <n v="70971.070000000007"/>
    <n v="177.21"/>
    <n v="71148.280000000013"/>
  </r>
  <r>
    <x v="13"/>
    <x v="7"/>
    <s v="46"/>
    <x v="10"/>
    <x v="2"/>
    <x v="6"/>
    <s v="Y"/>
    <x v="1"/>
    <n v="3122"/>
    <n v="19964101.82"/>
    <n v="0.63770109788701401"/>
    <n v="31306362.629999999"/>
    <n v="0.46031021769182201"/>
    <n v="50"/>
    <n v="1437"/>
    <n v="43069.69"/>
    <n v="209.8"/>
    <n v="43279.490000000005"/>
  </r>
  <r>
    <x v="13"/>
    <x v="7"/>
    <s v="47"/>
    <x v="4"/>
    <x v="2"/>
    <x v="6"/>
    <s v="Y"/>
    <x v="1"/>
    <n v="16760"/>
    <n v="19964101.82"/>
    <n v="0.63770109788701401"/>
    <n v="31306362.629999999"/>
    <n v="0.46031021769182201"/>
    <n v="50"/>
    <n v="7714"/>
    <n v="231203.63"/>
    <n v="389.63"/>
    <n v="231593.26"/>
  </r>
  <r>
    <x v="13"/>
    <x v="7"/>
    <s v="KA"/>
    <x v="12"/>
    <x v="0"/>
    <x v="6"/>
    <s v="Y"/>
    <x v="1"/>
    <n v="7806"/>
    <n v="19964101.82"/>
    <n v="0.63770109788701401"/>
    <n v="31306362.629999999"/>
    <n v="0.46031021769182201"/>
    <n v="51.02"/>
    <n v="3593"/>
    <n v="109886.08"/>
    <n v="91.75"/>
    <n v="109977.83"/>
  </r>
  <r>
    <x v="13"/>
    <x v="7"/>
    <s v="KE"/>
    <x v="4"/>
    <x v="0"/>
    <x v="6"/>
    <s v="Y"/>
    <x v="1"/>
    <n v="7099"/>
    <n v="19964101.82"/>
    <n v="0.63770109788701401"/>
    <n v="31306362.629999999"/>
    <n v="0.46031021769182201"/>
    <n v="51.02"/>
    <n v="3267"/>
    <n v="99915.9"/>
    <n v="30.58"/>
    <n v="99946.48"/>
  </r>
  <r>
    <x v="14"/>
    <x v="0"/>
    <s v="90"/>
    <x v="0"/>
    <x v="1"/>
    <x v="0"/>
    <s v="Y"/>
    <x v="1"/>
    <n v="311691"/>
    <n v="666353.16"/>
    <n v="0.56161044721451103"/>
    <n v="1186504.21"/>
    <n v="6.1078462667772896E-3"/>
    <n v="33.78"/>
    <n v="1903"/>
    <n v="34026.32"/>
    <n v="178.8"/>
    <n v="34205.120000000003"/>
  </r>
  <r>
    <x v="14"/>
    <x v="0"/>
    <s v="93"/>
    <x v="9"/>
    <x v="1"/>
    <x v="0"/>
    <s v="N"/>
    <x v="1"/>
    <n v="224013"/>
    <n v="666353.16"/>
    <n v="0.56161044721451103"/>
    <n v="1186504.21"/>
    <m/>
    <n v="10.98"/>
    <m/>
    <n v="0"/>
    <n v="0"/>
    <n v="0"/>
  </r>
  <r>
    <x v="14"/>
    <x v="0"/>
    <s v="95"/>
    <x v="10"/>
    <x v="1"/>
    <x v="0"/>
    <s v="Y"/>
    <x v="1"/>
    <n v="44902"/>
    <n v="666353.16"/>
    <n v="0.56161044721451103"/>
    <n v="1186504.21"/>
    <n v="6.1070145510661597E-3"/>
    <n v="33.78"/>
    <n v="274"/>
    <n v="4899.22"/>
    <n v="35.76"/>
    <n v="4934.9800000000005"/>
  </r>
  <r>
    <x v="14"/>
    <x v="0"/>
    <s v="9F"/>
    <x v="10"/>
    <x v="2"/>
    <x v="0"/>
    <s v="Y"/>
    <x v="1"/>
    <n v="18092"/>
    <n v="666353.16"/>
    <n v="0.56161044721451103"/>
    <n v="1186504.21"/>
    <n v="6.1070145510661597E-3"/>
    <n v="135.6"/>
    <n v="110"/>
    <n v="7874.36"/>
    <n v="0"/>
    <n v="7874.36"/>
  </r>
  <r>
    <x v="27"/>
    <x v="4"/>
    <s v="31"/>
    <x v="10"/>
    <x v="1"/>
    <x v="4"/>
    <s v="Y"/>
    <x v="1"/>
    <n v="5560"/>
    <n v="4424884.4400000004"/>
    <n v="0.75540122782485897"/>
    <n v="5857661.1699999999"/>
    <n v="0.38786656700148497"/>
    <n v="4.97"/>
    <n v="2156"/>
    <n v="7628.94"/>
    <n v="56.62"/>
    <n v="7685.5599999999995"/>
  </r>
  <r>
    <x v="27"/>
    <x v="4"/>
    <s v="33"/>
    <x v="10"/>
    <x v="2"/>
    <x v="4"/>
    <s v="Y"/>
    <x v="1"/>
    <n v="3370"/>
    <n v="4424884.4400000004"/>
    <n v="0.75540122782485897"/>
    <n v="5857661.1699999999"/>
    <n v="0.38786656700148497"/>
    <n v="57.63"/>
    <n v="1307"/>
    <n v="53484.72"/>
    <n v="163.68"/>
    <n v="53648.4"/>
  </r>
  <r>
    <x v="27"/>
    <x v="4"/>
    <s v="34"/>
    <x v="0"/>
    <x v="2"/>
    <x v="4"/>
    <s v="Y"/>
    <x v="1"/>
    <n v="4468"/>
    <n v="4424884.4400000004"/>
    <n v="0.75540122782485897"/>
    <n v="5857661.1699999999"/>
    <n v="0.38786656700148497"/>
    <n v="57.63"/>
    <n v="1732"/>
    <n v="70876.460000000006"/>
    <n v="245.53"/>
    <n v="71121.990000000005"/>
  </r>
  <r>
    <x v="27"/>
    <x v="4"/>
    <s v="36"/>
    <x v="4"/>
    <x v="1"/>
    <x v="4"/>
    <s v="Y"/>
    <x v="1"/>
    <n v="64834"/>
    <n v="4424884.4400000004"/>
    <n v="0.75540122782485897"/>
    <n v="5857661.1699999999"/>
    <n v="0.38786656700148497"/>
    <n v="4.97"/>
    <n v="25146"/>
    <n v="88978.35"/>
    <n v="428.16"/>
    <n v="89406.510000000009"/>
  </r>
  <r>
    <x v="27"/>
    <x v="4"/>
    <s v="37"/>
    <x v="8"/>
    <x v="1"/>
    <x v="4"/>
    <s v="Y"/>
    <x v="1"/>
    <n v="93109"/>
    <n v="4424884.4400000004"/>
    <n v="0.75540122782485897"/>
    <n v="5857661.1699999999"/>
    <n v="0.38786656700148497"/>
    <n v="4.97"/>
    <n v="36113"/>
    <n v="127784.74"/>
    <n v="799.69"/>
    <n v="128584.43000000001"/>
  </r>
  <r>
    <x v="26"/>
    <x v="5"/>
    <s v="79"/>
    <x v="11"/>
    <x v="1"/>
    <x v="5"/>
    <s v="Y"/>
    <x v="0"/>
    <n v="341036"/>
    <n v="3479204.34"/>
    <n v="0.85114271111753104"/>
    <n v="4087686.23"/>
    <n v="2.8972759458608301E-2"/>
    <n v="10.15"/>
    <n v="9880"/>
    <n v="80446.42"/>
    <n v="236.13"/>
    <n v="80682.55"/>
  </r>
  <r>
    <x v="26"/>
    <x v="5"/>
    <s v="7G"/>
    <x v="10"/>
    <x v="1"/>
    <x v="5"/>
    <s v="Y"/>
    <x v="0"/>
    <n v="16455"/>
    <n v="3479204.34"/>
    <n v="0.85114271111753104"/>
    <n v="4087686.23"/>
    <n v="2.6548518365382402E-2"/>
    <n v="10.9"/>
    <n v="436"/>
    <n v="3812.38"/>
    <n v="8.74"/>
    <n v="3821.12"/>
  </r>
  <r>
    <x v="26"/>
    <x v="5"/>
    <s v="7H"/>
    <x v="3"/>
    <x v="1"/>
    <x v="5"/>
    <s v="Y"/>
    <x v="0"/>
    <n v="127998"/>
    <n v="3479204.34"/>
    <n v="0.85114271111753104"/>
    <n v="4087686.23"/>
    <n v="2.6548518365382402E-2"/>
    <n v="10.9"/>
    <n v="3398"/>
    <n v="29712.12"/>
    <n v="131.16"/>
    <n v="29843.279999999999"/>
  </r>
  <r>
    <x v="26"/>
    <x v="5"/>
    <s v="7P"/>
    <x v="0"/>
    <x v="2"/>
    <x v="5"/>
    <s v="Y"/>
    <x v="0"/>
    <n v="18474"/>
    <n v="3479204.34"/>
    <n v="0.85114271111753104"/>
    <n v="4087686.23"/>
    <n v="2.8058798848767001E-2"/>
    <n v="48.11"/>
    <n v="518"/>
    <n v="19938.63"/>
    <n v="0"/>
    <n v="19938.63"/>
  </r>
  <r>
    <x v="26"/>
    <x v="5"/>
    <s v="7R"/>
    <x v="3"/>
    <x v="2"/>
    <x v="5"/>
    <s v="Y"/>
    <x v="0"/>
    <n v="30116"/>
    <n v="3479204.34"/>
    <n v="0.85114271111753104"/>
    <n v="4087686.23"/>
    <n v="2.6548518365382402E-2"/>
    <n v="65.03"/>
    <n v="799"/>
    <n v="41571.03"/>
    <n v="-52.03"/>
    <n v="41519"/>
  </r>
  <r>
    <x v="26"/>
    <x v="5"/>
    <s v="7S"/>
    <x v="10"/>
    <x v="2"/>
    <x v="5"/>
    <s v="N"/>
    <x v="0"/>
    <n v="5095"/>
    <n v="3479204.34"/>
    <n v="0.85114271111753104"/>
    <n v="4087686.23"/>
    <m/>
    <n v="61.83"/>
    <m/>
    <n v="0"/>
    <n v="0"/>
    <n v="0"/>
  </r>
  <r>
    <x v="26"/>
    <x v="5"/>
    <s v="K4"/>
    <x v="0"/>
    <x v="0"/>
    <x v="5"/>
    <s v="Y"/>
    <x v="0"/>
    <n v="7199"/>
    <n v="3479204.34"/>
    <n v="0.85114271111753104"/>
    <n v="4087686.23"/>
    <n v="2.8058798848767001E-2"/>
    <n v="22.74"/>
    <n v="201"/>
    <n v="3656.93"/>
    <n v="0"/>
    <n v="3656.93"/>
  </r>
  <r>
    <x v="26"/>
    <x v="5"/>
    <s v="KM"/>
    <x v="2"/>
    <x v="0"/>
    <x v="5"/>
    <s v="Y"/>
    <x v="0"/>
    <n v="21855"/>
    <n v="3479204.34"/>
    <n v="0.85114271111753104"/>
    <n v="4087686.23"/>
    <n v="2.66226802444453E-2"/>
    <n v="23.79"/>
    <n v="581"/>
    <n v="11058.62"/>
    <n v="0"/>
    <n v="11058.62"/>
  </r>
  <r>
    <x v="26"/>
    <x v="5"/>
    <s v="KQ"/>
    <x v="3"/>
    <x v="0"/>
    <x v="5"/>
    <s v="Y"/>
    <x v="0"/>
    <n v="10055"/>
    <n v="3479204.34"/>
    <n v="0.85114271111753104"/>
    <n v="4087686.23"/>
    <n v="2.6548518365382402E-2"/>
    <n v="23.86"/>
    <n v="266"/>
    <n v="5077.88"/>
    <n v="0"/>
    <n v="5077.88"/>
  </r>
  <r>
    <x v="28"/>
    <x v="0"/>
    <s v="90"/>
    <x v="0"/>
    <x v="1"/>
    <x v="0"/>
    <s v="Y"/>
    <x v="0"/>
    <n v="309175"/>
    <n v="4424884.4400000004"/>
    <n v="0.96615066185308596"/>
    <n v="4579911.41"/>
    <n v="2.3576313149145298E-2"/>
    <n v="33.78"/>
    <n v="7289"/>
    <n v="224209.4"/>
    <n v="645.96"/>
    <n v="224855.36"/>
  </r>
  <r>
    <x v="28"/>
    <x v="0"/>
    <s v="93"/>
    <x v="9"/>
    <x v="1"/>
    <x v="0"/>
    <s v="N"/>
    <x v="0"/>
    <n v="222043"/>
    <n v="4424884.4400000004"/>
    <n v="0.96615066185308596"/>
    <n v="4579911.41"/>
    <m/>
    <n v="10.98"/>
    <m/>
    <n v="0"/>
    <n v="0"/>
    <n v="0"/>
  </r>
  <r>
    <x v="28"/>
    <x v="0"/>
    <s v="95"/>
    <x v="10"/>
    <x v="1"/>
    <x v="0"/>
    <s v="Y"/>
    <x v="0"/>
    <n v="44305"/>
    <n v="4424884.4400000004"/>
    <n v="0.96615066185308596"/>
    <n v="4579911.41"/>
    <n v="2.3573102722883699E-2"/>
    <n v="33.78"/>
    <n v="1044"/>
    <n v="32113.41"/>
    <n v="123.04"/>
    <n v="32236.45"/>
  </r>
  <r>
    <x v="28"/>
    <x v="0"/>
    <s v="9F"/>
    <x v="10"/>
    <x v="2"/>
    <x v="0"/>
    <s v="Y"/>
    <x v="0"/>
    <n v="18023"/>
    <n v="4424884.4400000004"/>
    <n v="0.96615066185308596"/>
    <n v="4579911.41"/>
    <n v="2.3573102722883699E-2"/>
    <n v="135.6"/>
    <n v="424"/>
    <n v="52215.360000000001"/>
    <n v="-123.15"/>
    <n v="52092.21"/>
  </r>
  <r>
    <x v="28"/>
    <x v="0"/>
    <s v="9H"/>
    <x v="4"/>
    <x v="2"/>
    <x v="0"/>
    <s v="N"/>
    <x v="0"/>
    <n v="15777"/>
    <n v="4424884.4400000004"/>
    <n v="0.96615066185308596"/>
    <n v="4579911.41"/>
    <m/>
    <n v="30.27"/>
    <m/>
    <n v="0"/>
    <n v="0"/>
    <n v="0"/>
  </r>
  <r>
    <x v="28"/>
    <x v="0"/>
    <s v="K2"/>
    <x v="0"/>
    <x v="0"/>
    <x v="0"/>
    <s v="Y"/>
    <x v="0"/>
    <n v="15530"/>
    <n v="4424884.4400000004"/>
    <n v="0.96615066185308596"/>
    <n v="4579911.41"/>
    <n v="2.3576313149145298E-2"/>
    <n v="90.79"/>
    <n v="366"/>
    <n v="30178.09"/>
    <n v="82.45"/>
    <n v="30260.54"/>
  </r>
  <r>
    <x v="28"/>
    <x v="0"/>
    <s v="KW"/>
    <x v="1"/>
    <x v="0"/>
    <x v="0"/>
    <s v="Y"/>
    <x v="0"/>
    <n v="7128"/>
    <n v="4424884.4400000004"/>
    <n v="0.96615066185308596"/>
    <n v="4579911.41"/>
    <n v="2.4819260546104699E-2"/>
    <n v="90.77"/>
    <n v="176"/>
    <n v="14508.67"/>
    <n v="0"/>
    <n v="14508.67"/>
  </r>
  <r>
    <x v="29"/>
    <x v="0"/>
    <s v="90"/>
    <x v="0"/>
    <x v="1"/>
    <x v="0"/>
    <s v="Y"/>
    <x v="0"/>
    <n v="309175"/>
    <n v="4254984.54"/>
    <n v="0.82630462857141895"/>
    <n v="5149413.9000000004"/>
    <n v="2.6507978817206301E-2"/>
    <n v="33.78"/>
    <n v="8195"/>
    <n v="215590.76"/>
    <n v="605.07000000000005"/>
    <n v="216195.83000000002"/>
  </r>
  <r>
    <x v="29"/>
    <x v="0"/>
    <s v="93"/>
    <x v="9"/>
    <x v="1"/>
    <x v="0"/>
    <s v="N"/>
    <x v="0"/>
    <n v="222043"/>
    <n v="4254984.54"/>
    <n v="0.82630462857141895"/>
    <n v="5149413.9000000004"/>
    <m/>
    <n v="10.98"/>
    <m/>
    <n v="0"/>
    <n v="0"/>
    <n v="0"/>
  </r>
  <r>
    <x v="29"/>
    <x v="0"/>
    <s v="95"/>
    <x v="10"/>
    <x v="1"/>
    <x v="0"/>
    <s v="Y"/>
    <x v="0"/>
    <n v="44305"/>
    <n v="4254984.54"/>
    <n v="0.82630462857141895"/>
    <n v="5149413.9000000004"/>
    <n v="2.6504369181094101E-2"/>
    <n v="33.78"/>
    <n v="1174"/>
    <n v="30885.119999999999"/>
    <n v="105.23"/>
    <n v="30990.35"/>
  </r>
  <r>
    <x v="29"/>
    <x v="0"/>
    <s v="9F"/>
    <x v="10"/>
    <x v="2"/>
    <x v="0"/>
    <s v="Y"/>
    <x v="0"/>
    <n v="18023"/>
    <n v="4254984.54"/>
    <n v="0.82630462857141895"/>
    <n v="5149413.9000000004"/>
    <n v="2.6504369181094101E-2"/>
    <n v="135.6"/>
    <n v="477"/>
    <n v="50239.59"/>
    <n v="-105.33"/>
    <n v="50134.259999999995"/>
  </r>
  <r>
    <x v="29"/>
    <x v="0"/>
    <s v="9H"/>
    <x v="4"/>
    <x v="2"/>
    <x v="0"/>
    <s v="N"/>
    <x v="0"/>
    <n v="15777"/>
    <n v="4254984.54"/>
    <n v="0.82630462857141895"/>
    <n v="5149413.9000000004"/>
    <m/>
    <n v="30.27"/>
    <m/>
    <n v="0"/>
    <n v="0"/>
    <n v="0"/>
  </r>
  <r>
    <x v="27"/>
    <x v="4"/>
    <s v="K3"/>
    <x v="0"/>
    <x v="0"/>
    <x v="4"/>
    <s v="Y"/>
    <x v="1"/>
    <n v="1425"/>
    <n v="4424884.4400000004"/>
    <n v="0.75540122782485897"/>
    <n v="5857661.1699999999"/>
    <n v="0.38786656700148497"/>
    <n v="27.46"/>
    <n v="552"/>
    <n v="10763.29"/>
    <n v="19.5"/>
    <n v="10782.79"/>
  </r>
  <r>
    <x v="27"/>
    <x v="4"/>
    <s v="KF"/>
    <x v="4"/>
    <x v="0"/>
    <x v="4"/>
    <s v="Y"/>
    <x v="1"/>
    <n v="3606"/>
    <n v="4424884.4400000004"/>
    <n v="0.75540122782485897"/>
    <n v="5857661.1699999999"/>
    <n v="0.38786656700148497"/>
    <n v="27.46"/>
    <n v="1398"/>
    <n v="27259.21"/>
    <n v="39"/>
    <n v="27298.21"/>
  </r>
  <r>
    <x v="30"/>
    <x v="9"/>
    <s v="50"/>
    <x v="13"/>
    <x v="1"/>
    <x v="7"/>
    <s v="Y"/>
    <x v="1"/>
    <n v="50116"/>
    <n v="1893088.01"/>
    <n v="0.82702938847514895"/>
    <n v="2289021.4500000002"/>
    <n v="6.3379162448229706E-2"/>
    <n v="26.16"/>
    <n v="3176"/>
    <n v="64762.04"/>
    <n v="489.38"/>
    <n v="65251.42"/>
  </r>
  <r>
    <x v="30"/>
    <x v="9"/>
    <s v="52"/>
    <x v="4"/>
    <x v="1"/>
    <x v="7"/>
    <s v="Y"/>
    <x v="1"/>
    <n v="48471"/>
    <n v="1893088.01"/>
    <n v="0.82702938847514895"/>
    <n v="2289021.4500000002"/>
    <n v="6.8032107547685794E-2"/>
    <n v="24.2"/>
    <n v="3297"/>
    <n v="62192.3"/>
    <n v="358.4"/>
    <n v="62550.700000000004"/>
  </r>
  <r>
    <x v="14"/>
    <x v="0"/>
    <s v="9H"/>
    <x v="4"/>
    <x v="2"/>
    <x v="0"/>
    <s v="N"/>
    <x v="1"/>
    <n v="15922"/>
    <n v="666353.16"/>
    <n v="0.56161044721451103"/>
    <n v="1186504.21"/>
    <m/>
    <n v="30.27"/>
    <m/>
    <n v="0"/>
    <n v="0"/>
    <n v="0"/>
  </r>
  <r>
    <x v="14"/>
    <x v="0"/>
    <s v="K2"/>
    <x v="0"/>
    <x v="0"/>
    <x v="0"/>
    <s v="Y"/>
    <x v="1"/>
    <n v="15543"/>
    <n v="666353.16"/>
    <n v="0.56161044721451103"/>
    <n v="1186504.21"/>
    <n v="6.1078462667772896E-3"/>
    <n v="90.79"/>
    <n v="94"/>
    <n v="4505.3500000000004"/>
    <n v="0"/>
    <n v="4505.3500000000004"/>
  </r>
  <r>
    <x v="14"/>
    <x v="0"/>
    <s v="KW"/>
    <x v="1"/>
    <x v="0"/>
    <x v="0"/>
    <s v="Y"/>
    <x v="1"/>
    <n v="7112"/>
    <n v="666353.16"/>
    <n v="0.56161044721451103"/>
    <n v="1186504.21"/>
    <n v="6.4298530016850602E-3"/>
    <n v="90.77"/>
    <n v="45"/>
    <n v="2156.34"/>
    <n v="0"/>
    <n v="2156.34"/>
  </r>
  <r>
    <x v="15"/>
    <x v="0"/>
    <s v="90"/>
    <x v="0"/>
    <x v="1"/>
    <x v="0"/>
    <s v="Y"/>
    <x v="1"/>
    <n v="311691"/>
    <n v="32942477.73"/>
    <n v="0.64171785770406597"/>
    <n v="51334830.93"/>
    <n v="0.26425970747414701"/>
    <n v="33.78"/>
    <n v="82367"/>
    <n v="1682822.76"/>
    <n v="8928.25"/>
    <n v="1691751.01"/>
  </r>
  <r>
    <x v="15"/>
    <x v="0"/>
    <s v="93"/>
    <x v="9"/>
    <x v="1"/>
    <x v="0"/>
    <s v="N"/>
    <x v="1"/>
    <n v="224013"/>
    <n v="32942477.73"/>
    <n v="0.64171785770406597"/>
    <n v="51334830.93"/>
    <m/>
    <n v="10.98"/>
    <m/>
    <n v="0"/>
    <n v="0"/>
    <n v="0"/>
  </r>
  <r>
    <x v="15"/>
    <x v="0"/>
    <s v="95"/>
    <x v="10"/>
    <x v="1"/>
    <x v="0"/>
    <s v="Y"/>
    <x v="1"/>
    <n v="44902"/>
    <n v="32942477.73"/>
    <n v="0.64171785770406597"/>
    <n v="51334830.93"/>
    <n v="0.264223722784794"/>
    <n v="33.78"/>
    <n v="11864"/>
    <n v="242390.88"/>
    <n v="1716.19"/>
    <n v="244107.07"/>
  </r>
  <r>
    <x v="15"/>
    <x v="0"/>
    <s v="9F"/>
    <x v="10"/>
    <x v="2"/>
    <x v="0"/>
    <s v="Y"/>
    <x v="1"/>
    <n v="18092"/>
    <n v="32942477.73"/>
    <n v="0.64171785770406597"/>
    <n v="51334830.93"/>
    <n v="0.264223722784794"/>
    <n v="135.6"/>
    <n v="4780"/>
    <n v="390984.52"/>
    <n v="654.37"/>
    <n v="391638.89"/>
  </r>
  <r>
    <x v="15"/>
    <x v="0"/>
    <s v="9H"/>
    <x v="4"/>
    <x v="2"/>
    <x v="0"/>
    <s v="N"/>
    <x v="1"/>
    <n v="15922"/>
    <n v="32942477.73"/>
    <n v="0.64171785770406597"/>
    <n v="51334830.93"/>
    <m/>
    <n v="30.27"/>
    <m/>
    <n v="0"/>
    <n v="0"/>
    <n v="0"/>
  </r>
  <r>
    <x v="15"/>
    <x v="0"/>
    <s v="K2"/>
    <x v="0"/>
    <x v="0"/>
    <x v="0"/>
    <s v="Y"/>
    <x v="1"/>
    <n v="15543"/>
    <n v="32942477.73"/>
    <n v="0.64171785770406597"/>
    <n v="51334830.93"/>
    <n v="0.26425970747414701"/>
    <n v="90.79"/>
    <n v="4107"/>
    <n v="224923.43"/>
    <n v="383.36"/>
    <n v="225306.78999999998"/>
  </r>
  <r>
    <x v="15"/>
    <x v="0"/>
    <s v="KW"/>
    <x v="1"/>
    <x v="0"/>
    <x v="0"/>
    <s v="Y"/>
    <x v="1"/>
    <n v="7112"/>
    <n v="32942477.73"/>
    <n v="0.64171785770406597"/>
    <n v="51334830.93"/>
    <n v="0.27819152596707197"/>
    <n v="90.77"/>
    <n v="1978"/>
    <n v="108303.03"/>
    <n v="54.76"/>
    <n v="108357.79"/>
  </r>
  <r>
    <x v="18"/>
    <x v="0"/>
    <s v="90"/>
    <x v="0"/>
    <x v="1"/>
    <x v="0"/>
    <s v="N"/>
    <x v="1"/>
    <n v="311691"/>
    <n v="24189.14"/>
    <n v="0.92168205525259295"/>
    <n v="26244.560000000001"/>
    <m/>
    <n v="33.78"/>
    <m/>
    <n v="0"/>
    <n v="0"/>
    <n v="0"/>
  </r>
  <r>
    <x v="18"/>
    <x v="0"/>
    <s v="93"/>
    <x v="9"/>
    <x v="1"/>
    <x v="0"/>
    <s v="Y"/>
    <x v="1"/>
    <n v="224013"/>
    <n v="24189.14"/>
    <n v="0.92168205525259295"/>
    <n v="26244.560000000001"/>
    <n v="3.1440438377956797E-4"/>
    <n v="10.98"/>
    <n v="70"/>
    <n v="667.67"/>
    <n v="9.5399999999999991"/>
    <n v="677.20999999999992"/>
  </r>
  <r>
    <x v="18"/>
    <x v="0"/>
    <s v="95"/>
    <x v="10"/>
    <x v="1"/>
    <x v="0"/>
    <s v="N"/>
    <x v="1"/>
    <n v="44902"/>
    <n v="24189.14"/>
    <n v="0.92168205525259295"/>
    <n v="26244.560000000001"/>
    <m/>
    <n v="33.78"/>
    <m/>
    <n v="0"/>
    <n v="0"/>
    <n v="0"/>
  </r>
  <r>
    <x v="18"/>
    <x v="0"/>
    <s v="9F"/>
    <x v="10"/>
    <x v="2"/>
    <x v="0"/>
    <s v="N"/>
    <x v="1"/>
    <n v="18092"/>
    <n v="24189.14"/>
    <n v="0.92168205525259295"/>
    <n v="26244.560000000001"/>
    <m/>
    <n v="135.6"/>
    <m/>
    <n v="0"/>
    <n v="0"/>
    <n v="0"/>
  </r>
  <r>
    <x v="18"/>
    <x v="0"/>
    <s v="9H"/>
    <x v="4"/>
    <x v="2"/>
    <x v="0"/>
    <s v="N"/>
    <x v="1"/>
    <n v="15922"/>
    <n v="24189.14"/>
    <n v="0.92168205525259295"/>
    <n v="26244.560000000001"/>
    <m/>
    <n v="30.27"/>
    <m/>
    <n v="0"/>
    <n v="0"/>
    <n v="0"/>
  </r>
  <r>
    <x v="18"/>
    <x v="0"/>
    <s v="K2"/>
    <x v="0"/>
    <x v="0"/>
    <x v="0"/>
    <s v="N"/>
    <x v="1"/>
    <n v="15543"/>
    <n v="24189.14"/>
    <n v="0.92168205525259295"/>
    <n v="26244.560000000001"/>
    <m/>
    <n v="90.79"/>
    <m/>
    <n v="0"/>
    <n v="0"/>
    <n v="0"/>
  </r>
  <r>
    <x v="31"/>
    <x v="10"/>
    <s v="40"/>
    <x v="4"/>
    <x v="1"/>
    <x v="6"/>
    <s v="Y"/>
    <x v="1"/>
    <n v="172385"/>
    <n v="3259601.15"/>
    <n v="0.97047757986938199"/>
    <n v="3358759.87"/>
    <n v="4.9385216200514503E-2"/>
    <n v="12.15"/>
    <n v="8513"/>
    <n v="94607.55"/>
    <n v="566.78"/>
    <n v="95174.33"/>
  </r>
  <r>
    <x v="31"/>
    <x v="10"/>
    <s v="42"/>
    <x v="12"/>
    <x v="1"/>
    <x v="6"/>
    <s v="Y"/>
    <x v="1"/>
    <n v="161422"/>
    <n v="3259601.15"/>
    <n v="0.97047757986938199"/>
    <n v="3358759.87"/>
    <n v="4.9385216200514503E-2"/>
    <n v="12.15"/>
    <n v="7971"/>
    <n v="88584.14"/>
    <n v="488.99"/>
    <n v="89073.13"/>
  </r>
  <r>
    <x v="31"/>
    <x v="10"/>
    <s v="43"/>
    <x v="1"/>
    <x v="1"/>
    <x v="6"/>
    <s v="Y"/>
    <x v="1"/>
    <n v="36013"/>
    <n v="3259601.15"/>
    <n v="0.97047757986938199"/>
    <n v="3358759.87"/>
    <n v="4.9385216200514503E-2"/>
    <n v="12.15"/>
    <n v="1778"/>
    <n v="19759.45"/>
    <n v="188.92"/>
    <n v="19948.37"/>
  </r>
  <r>
    <x v="31"/>
    <x v="10"/>
    <s v="44"/>
    <x v="0"/>
    <x v="1"/>
    <x v="6"/>
    <s v="N"/>
    <x v="1"/>
    <n v="15465"/>
    <n v="3259601.15"/>
    <n v="0.97047757986938199"/>
    <n v="3358759.87"/>
    <m/>
    <n v="11.3"/>
    <m/>
    <n v="0"/>
    <n v="0"/>
    <n v="0"/>
  </r>
  <r>
    <x v="31"/>
    <x v="10"/>
    <s v="45"/>
    <x v="0"/>
    <x v="2"/>
    <x v="6"/>
    <s v="N"/>
    <x v="1"/>
    <n v="4962"/>
    <n v="3259601.15"/>
    <n v="0.97047757986938199"/>
    <n v="3358759.87"/>
    <m/>
    <n v="49.27"/>
    <m/>
    <n v="0"/>
    <n v="0"/>
    <n v="0"/>
  </r>
  <r>
    <x v="31"/>
    <x v="10"/>
    <s v="46"/>
    <x v="10"/>
    <x v="2"/>
    <x v="6"/>
    <s v="Y"/>
    <x v="1"/>
    <n v="3122"/>
    <n v="3259601.15"/>
    <n v="0.97047757986938199"/>
    <n v="3358759.87"/>
    <n v="4.9385216200514503E-2"/>
    <n v="50"/>
    <n v="154"/>
    <n v="7024.32"/>
    <n v="45.62"/>
    <n v="7069.94"/>
  </r>
  <r>
    <x v="31"/>
    <x v="10"/>
    <s v="47"/>
    <x v="4"/>
    <x v="2"/>
    <x v="6"/>
    <s v="Y"/>
    <x v="1"/>
    <n v="16760"/>
    <n v="3259601.15"/>
    <n v="0.97047757986938199"/>
    <n v="3358759.87"/>
    <n v="4.9385216200514503E-2"/>
    <n v="50"/>
    <n v="827"/>
    <n v="37721.49"/>
    <n v="45.61"/>
    <n v="37767.1"/>
  </r>
  <r>
    <x v="31"/>
    <x v="10"/>
    <s v="KA"/>
    <x v="12"/>
    <x v="0"/>
    <x v="6"/>
    <s v="Y"/>
    <x v="1"/>
    <n v="7806"/>
    <n v="3259601.15"/>
    <n v="0.97047757986938199"/>
    <n v="3358759.87"/>
    <n v="4.9385216200514503E-2"/>
    <n v="51.02"/>
    <n v="385"/>
    <n v="17919.03"/>
    <n v="0"/>
    <n v="17919.03"/>
  </r>
  <r>
    <x v="31"/>
    <x v="10"/>
    <s v="KE"/>
    <x v="4"/>
    <x v="0"/>
    <x v="6"/>
    <s v="Y"/>
    <x v="1"/>
    <n v="7099"/>
    <n v="3259601.15"/>
    <n v="0.97047757986938199"/>
    <n v="3358759.87"/>
    <n v="4.9385216200514503E-2"/>
    <n v="51.02"/>
    <n v="350"/>
    <n v="16290.03"/>
    <n v="0"/>
    <n v="16290.03"/>
  </r>
  <r>
    <x v="32"/>
    <x v="0"/>
    <s v="90"/>
    <x v="0"/>
    <x v="1"/>
    <x v="0"/>
    <s v="Y"/>
    <x v="1"/>
    <n v="311691"/>
    <n v="1727.8"/>
    <n v="0.59863973861915798"/>
    <n v="2886.21"/>
    <n v="1.48575342801652E-5"/>
    <n v="33.78"/>
    <n v="4"/>
    <n v="76.239999999999995"/>
    <n v="0"/>
    <n v="76.239999999999995"/>
  </r>
  <r>
    <x v="32"/>
    <x v="0"/>
    <s v="93"/>
    <x v="9"/>
    <x v="1"/>
    <x v="0"/>
    <s v="N"/>
    <x v="1"/>
    <n v="224013"/>
    <n v="1727.8"/>
    <n v="0.59863973861915798"/>
    <n v="2886.21"/>
    <m/>
    <n v="10.98"/>
    <m/>
    <n v="0"/>
    <n v="0"/>
    <n v="0"/>
  </r>
  <r>
    <x v="32"/>
    <x v="0"/>
    <s v="95"/>
    <x v="10"/>
    <x v="1"/>
    <x v="0"/>
    <s v="Y"/>
    <x v="1"/>
    <n v="44902"/>
    <n v="1727.8"/>
    <n v="0.59863973861915798"/>
    <n v="2886.21"/>
    <n v="1.48555111047037E-5"/>
    <n v="33.78"/>
    <n v="0"/>
    <n v="0"/>
    <n v="0"/>
    <n v="0"/>
  </r>
  <r>
    <x v="32"/>
    <x v="0"/>
    <s v="9F"/>
    <x v="10"/>
    <x v="2"/>
    <x v="0"/>
    <s v="Y"/>
    <x v="1"/>
    <n v="18092"/>
    <n v="1727.8"/>
    <n v="0.59863973861915798"/>
    <n v="2886.21"/>
    <n v="1.48555111047037E-5"/>
    <n v="135.6"/>
    <n v="0"/>
    <n v="0"/>
    <n v="0"/>
    <n v="0"/>
  </r>
  <r>
    <x v="32"/>
    <x v="0"/>
    <s v="9H"/>
    <x v="4"/>
    <x v="2"/>
    <x v="0"/>
    <s v="N"/>
    <x v="1"/>
    <n v="15922"/>
    <n v="1727.8"/>
    <n v="0.59863973861915798"/>
    <n v="2886.21"/>
    <m/>
    <n v="30.27"/>
    <m/>
    <n v="0"/>
    <n v="0"/>
    <n v="0"/>
  </r>
  <r>
    <x v="32"/>
    <x v="0"/>
    <s v="K2"/>
    <x v="0"/>
    <x v="0"/>
    <x v="0"/>
    <s v="Y"/>
    <x v="1"/>
    <n v="15543"/>
    <n v="1727.8"/>
    <n v="0.59863973861915798"/>
    <n v="2886.21"/>
    <n v="1.48575342801652E-5"/>
    <n v="90.79"/>
    <n v="0"/>
    <n v="0"/>
    <n v="0"/>
    <n v="0"/>
  </r>
  <r>
    <x v="32"/>
    <x v="0"/>
    <s v="KW"/>
    <x v="1"/>
    <x v="0"/>
    <x v="0"/>
    <s v="Y"/>
    <x v="1"/>
    <n v="7112"/>
    <n v="1727.8"/>
    <n v="0.59863973861915798"/>
    <n v="2886.21"/>
    <n v="1.5640826113877399E-5"/>
    <n v="90.77"/>
    <n v="0"/>
    <n v="0"/>
    <n v="0"/>
    <n v="0"/>
  </r>
  <r>
    <x v="33"/>
    <x v="0"/>
    <s v="90"/>
    <x v="0"/>
    <x v="1"/>
    <x v="0"/>
    <s v="Y"/>
    <x v="1"/>
    <n v="311691"/>
    <n v="4135190.72"/>
    <n v="0.79104592463844403"/>
    <n v="5227497.66"/>
    <n v="2.69099357575967E-2"/>
    <n v="33.78"/>
    <n v="8387"/>
    <n v="211226.96"/>
    <n v="1108.1400000000001"/>
    <n v="212335.1"/>
  </r>
  <r>
    <x v="33"/>
    <x v="0"/>
    <s v="93"/>
    <x v="9"/>
    <x v="1"/>
    <x v="0"/>
    <s v="N"/>
    <x v="1"/>
    <n v="224013"/>
    <n v="4135190.72"/>
    <n v="0.79104592463844403"/>
    <n v="5227497.66"/>
    <m/>
    <n v="10.98"/>
    <m/>
    <n v="0"/>
    <n v="0"/>
    <n v="0"/>
  </r>
  <r>
    <x v="33"/>
    <x v="0"/>
    <s v="95"/>
    <x v="10"/>
    <x v="1"/>
    <x v="0"/>
    <s v="Y"/>
    <x v="1"/>
    <n v="44902"/>
    <n v="4135190.72"/>
    <n v="0.79104592463844403"/>
    <n v="5227497.66"/>
    <n v="2.6906271386331001E-2"/>
    <n v="33.78"/>
    <n v="1208"/>
    <n v="30423.53"/>
    <n v="226.66"/>
    <n v="30650.19"/>
  </r>
  <r>
    <x v="33"/>
    <x v="0"/>
    <s v="9F"/>
    <x v="10"/>
    <x v="2"/>
    <x v="0"/>
    <s v="Y"/>
    <x v="1"/>
    <n v="18092"/>
    <n v="4135190.72"/>
    <n v="0.79104592463844403"/>
    <n v="5227497.66"/>
    <n v="2.6906271386331001E-2"/>
    <n v="135.6"/>
    <n v="486"/>
    <n v="49003.32"/>
    <n v="0"/>
    <n v="49003.32"/>
  </r>
  <r>
    <x v="33"/>
    <x v="0"/>
    <s v="9H"/>
    <x v="4"/>
    <x v="2"/>
    <x v="0"/>
    <s v="N"/>
    <x v="1"/>
    <n v="15922"/>
    <n v="4135190.72"/>
    <n v="0.79104592463844403"/>
    <n v="5227497.66"/>
    <m/>
    <n v="30.27"/>
    <m/>
    <n v="0"/>
    <n v="0"/>
    <n v="0"/>
  </r>
  <r>
    <x v="34"/>
    <x v="0"/>
    <s v="9F"/>
    <x v="10"/>
    <x v="2"/>
    <x v="0"/>
    <s v="Y"/>
    <x v="1"/>
    <n v="18092"/>
    <n v="501060.71"/>
    <n v="0.81445498034386099"/>
    <n v="615209.82999999996"/>
    <n v="3.1665251181611401E-3"/>
    <n v="135.6"/>
    <n v="57"/>
    <n v="5917.38"/>
    <n v="0"/>
    <n v="5917.38"/>
  </r>
  <r>
    <x v="34"/>
    <x v="0"/>
    <s v="9H"/>
    <x v="4"/>
    <x v="2"/>
    <x v="0"/>
    <s v="N"/>
    <x v="1"/>
    <n v="15922"/>
    <n v="501060.71"/>
    <n v="0.81445498034386099"/>
    <n v="615209.82999999996"/>
    <m/>
    <n v="30.27"/>
    <m/>
    <n v="0"/>
    <n v="0"/>
    <n v="0"/>
  </r>
  <r>
    <x v="34"/>
    <x v="0"/>
    <s v="K2"/>
    <x v="0"/>
    <x v="0"/>
    <x v="0"/>
    <s v="Y"/>
    <x v="1"/>
    <n v="15543"/>
    <n v="501060.71"/>
    <n v="0.81445498034386099"/>
    <n v="615209.82999999996"/>
    <n v="3.1669563679425899E-3"/>
    <n v="90.79"/>
    <n v="49"/>
    <n v="3405.88"/>
    <n v="0"/>
    <n v="3405.88"/>
  </r>
  <r>
    <x v="34"/>
    <x v="0"/>
    <s v="KW"/>
    <x v="1"/>
    <x v="0"/>
    <x v="0"/>
    <s v="Y"/>
    <x v="1"/>
    <n v="7112"/>
    <n v="501060.71"/>
    <n v="0.81445498034386099"/>
    <n v="615209.82999999996"/>
    <n v="3.3339188675037702E-3"/>
    <n v="90.77"/>
    <n v="23"/>
    <n v="1598.33"/>
    <n v="0"/>
    <n v="1598.33"/>
  </r>
  <r>
    <x v="35"/>
    <x v="8"/>
    <s v="50"/>
    <x v="13"/>
    <x v="1"/>
    <x v="7"/>
    <s v="Y"/>
    <x v="1"/>
    <n v="50116"/>
    <n v="5800785.6399999997"/>
    <n v="0.78521484754692095"/>
    <n v="7387513.9500000002"/>
    <n v="0.20454786333505701"/>
    <n v="26.16"/>
    <n v="10251"/>
    <n v="198460.39"/>
    <n v="1510.09"/>
    <n v="199970.48"/>
  </r>
  <r>
    <x v="35"/>
    <x v="8"/>
    <s v="52"/>
    <x v="4"/>
    <x v="1"/>
    <x v="7"/>
    <s v="Y"/>
    <x v="1"/>
    <n v="48471"/>
    <n v="5800785.6399999997"/>
    <n v="0.78521484754692095"/>
    <n v="7387513.9500000002"/>
    <n v="0.21956462817612701"/>
    <n v="24.2"/>
    <n v="10642"/>
    <n v="190593.67"/>
    <n v="1092.48"/>
    <n v="191686.15000000002"/>
  </r>
  <r>
    <x v="35"/>
    <x v="8"/>
    <s v="53"/>
    <x v="0"/>
    <x v="1"/>
    <x v="7"/>
    <s v="Y"/>
    <x v="1"/>
    <n v="13594"/>
    <n v="5800785.6399999997"/>
    <n v="0.78521484754692095"/>
    <n v="7387513.9500000002"/>
    <n v="0.20454786333505701"/>
    <n v="26.16"/>
    <n v="2780"/>
    <n v="53821.08"/>
    <n v="329.12"/>
    <n v="54150.200000000004"/>
  </r>
  <r>
    <x v="35"/>
    <x v="8"/>
    <s v="5A"/>
    <x v="0"/>
    <x v="2"/>
    <x v="7"/>
    <s v="Y"/>
    <x v="1"/>
    <n v="2528"/>
    <n v="5800785.6399999997"/>
    <n v="0.78521484754692095"/>
    <n v="7387513.9500000002"/>
    <n v="0.20454786333505701"/>
    <n v="107.29"/>
    <n v="517"/>
    <n v="40941.730000000003"/>
    <n v="0"/>
    <n v="40941.730000000003"/>
  </r>
  <r>
    <x v="35"/>
    <x v="8"/>
    <s v="5B"/>
    <x v="4"/>
    <x v="2"/>
    <x v="7"/>
    <s v="Y"/>
    <x v="1"/>
    <n v="3612"/>
    <n v="5800785.6399999997"/>
    <n v="0.78521484754692095"/>
    <n v="7387513.9500000002"/>
    <n v="0.21956462817612701"/>
    <n v="67.69"/>
    <n v="793"/>
    <n v="39619.96"/>
    <n v="-49.96"/>
    <n v="39570"/>
  </r>
  <r>
    <x v="35"/>
    <x v="8"/>
    <s v="K5"/>
    <x v="0"/>
    <x v="0"/>
    <x v="7"/>
    <s v="Y"/>
    <x v="1"/>
    <n v="1480"/>
    <n v="5800785.6399999997"/>
    <n v="0.78521484754692095"/>
    <n v="7387513.9500000002"/>
    <n v="0.20454786333505701"/>
    <n v="58.75"/>
    <n v="302"/>
    <n v="13095.77"/>
    <n v="0"/>
    <n v="13095.77"/>
  </r>
  <r>
    <x v="35"/>
    <x v="8"/>
    <s v="KH"/>
    <x v="4"/>
    <x v="0"/>
    <x v="7"/>
    <s v="Y"/>
    <x v="1"/>
    <n v="2052"/>
    <n v="5800785.6399999997"/>
    <n v="0.78521484754692095"/>
    <n v="7387513.9500000002"/>
    <n v="0.20537074231869501"/>
    <n v="58.69"/>
    <n v="421"/>
    <n v="18237.38"/>
    <n v="-43.32"/>
    <n v="18194.060000000001"/>
  </r>
  <r>
    <x v="36"/>
    <x v="0"/>
    <s v="90"/>
    <x v="0"/>
    <x v="1"/>
    <x v="0"/>
    <s v="Y"/>
    <x v="1"/>
    <n v="311691"/>
    <n v="25791956.260000002"/>
    <n v="0.92167302199148204"/>
    <n v="27983846.379999999"/>
    <n v="0.144054298502786"/>
    <n v="33.78"/>
    <n v="44900"/>
    <n v="1317541.25"/>
    <n v="6983.85"/>
    <n v="1324525.1000000001"/>
  </r>
  <r>
    <x v="36"/>
    <x v="0"/>
    <s v="93"/>
    <x v="9"/>
    <x v="1"/>
    <x v="0"/>
    <s v="Y"/>
    <x v="1"/>
    <n v="224013"/>
    <n v="25791956.260000002"/>
    <n v="0.92167302199148204"/>
    <n v="27983846.379999999"/>
    <n v="0.33524067375814198"/>
    <n v="10.98"/>
    <n v="75098"/>
    <n v="716290.09"/>
    <n v="4835.8"/>
    <n v="721125.89"/>
  </r>
  <r>
    <x v="36"/>
    <x v="0"/>
    <s v="95"/>
    <x v="10"/>
    <x v="1"/>
    <x v="0"/>
    <s v="Y"/>
    <x v="1"/>
    <n v="44902"/>
    <n v="25791956.260000002"/>
    <n v="0.92167302199148204"/>
    <n v="27983846.379999999"/>
    <n v="0.144034682386386"/>
    <n v="33.78"/>
    <n v="6467"/>
    <n v="189767.02"/>
    <n v="1320.47"/>
    <n v="191087.49"/>
  </r>
  <r>
    <x v="36"/>
    <x v="0"/>
    <s v="9F"/>
    <x v="10"/>
    <x v="2"/>
    <x v="0"/>
    <s v="Y"/>
    <x v="1"/>
    <n v="18092"/>
    <n v="25791956.260000002"/>
    <n v="0.92167302199148204"/>
    <n v="27983846.379999999"/>
    <n v="0.144034682386386"/>
    <n v="135.6"/>
    <n v="2605"/>
    <n v="306035.74"/>
    <n v="469.92"/>
    <n v="306505.65999999997"/>
  </r>
  <r>
    <x v="36"/>
    <x v="0"/>
    <s v="9H"/>
    <x v="4"/>
    <x v="2"/>
    <x v="0"/>
    <s v="Y"/>
    <x v="1"/>
    <n v="15922"/>
    <n v="25791956.260000002"/>
    <n v="0.92167302199148204"/>
    <n v="27983846.379999999"/>
    <n v="0.71504940100649295"/>
    <n v="30.27"/>
    <n v="11385"/>
    <n v="298572.76"/>
    <n v="236.02"/>
    <n v="298808.78000000003"/>
  </r>
  <r>
    <x v="36"/>
    <x v="0"/>
    <s v="K2"/>
    <x v="0"/>
    <x v="0"/>
    <x v="0"/>
    <s v="Y"/>
    <x v="1"/>
    <n v="15543"/>
    <n v="25791956.260000002"/>
    <n v="0.92167302199148204"/>
    <n v="27983846.379999999"/>
    <n v="0.144054298502786"/>
    <n v="90.79"/>
    <n v="2239"/>
    <n v="176115.20000000001"/>
    <n v="314.63"/>
    <n v="176429.83000000002"/>
  </r>
  <r>
    <x v="36"/>
    <x v="0"/>
    <s v="KW"/>
    <x v="1"/>
    <x v="0"/>
    <x v="0"/>
    <s v="Y"/>
    <x v="1"/>
    <n v="7112"/>
    <n v="25791956.260000002"/>
    <n v="0.92167302199148204"/>
    <n v="27983846.379999999"/>
    <n v="0.151648866585258"/>
    <n v="90.77"/>
    <n v="1078"/>
    <n v="84774.61"/>
    <n v="78.64"/>
    <n v="84853.25"/>
  </r>
  <r>
    <x v="37"/>
    <x v="0"/>
    <s v="90"/>
    <x v="0"/>
    <x v="1"/>
    <x v="0"/>
    <s v="Y"/>
    <x v="1"/>
    <n v="311691"/>
    <n v="817247.3"/>
    <n v="0.60804510653837396"/>
    <n v="1344057.03"/>
    <n v="6.9188913480730703E-3"/>
    <n v="33.78"/>
    <n v="2156"/>
    <n v="41737.42"/>
    <n v="212.95"/>
    <n v="41950.369999999995"/>
  </r>
  <r>
    <x v="37"/>
    <x v="0"/>
    <s v="93"/>
    <x v="9"/>
    <x v="1"/>
    <x v="0"/>
    <s v="N"/>
    <x v="1"/>
    <n v="224013"/>
    <n v="817247.3"/>
    <n v="0.60804510653837396"/>
    <n v="1344057.03"/>
    <m/>
    <n v="10.98"/>
    <m/>
    <n v="0"/>
    <n v="0"/>
    <n v="0"/>
  </r>
  <r>
    <x v="37"/>
    <x v="0"/>
    <s v="95"/>
    <x v="10"/>
    <x v="1"/>
    <x v="0"/>
    <s v="Y"/>
    <x v="1"/>
    <n v="44902"/>
    <n v="817247.3"/>
    <n v="0.60804510653837396"/>
    <n v="1344057.03"/>
    <n v="6.9179491909874997E-3"/>
    <n v="33.78"/>
    <n v="310"/>
    <n v="6001.21"/>
    <n v="38.72"/>
    <n v="6039.93"/>
  </r>
  <r>
    <x v="37"/>
    <x v="0"/>
    <s v="9F"/>
    <x v="10"/>
    <x v="2"/>
    <x v="0"/>
    <s v="Y"/>
    <x v="1"/>
    <n v="18092"/>
    <n v="817247.3"/>
    <n v="0.60804510653837396"/>
    <n v="1344057.03"/>
    <n v="6.9179491909874997E-3"/>
    <n v="135.6"/>
    <n v="125"/>
    <n v="9687.98"/>
    <n v="77.5"/>
    <n v="9765.48"/>
  </r>
  <r>
    <x v="37"/>
    <x v="0"/>
    <s v="9H"/>
    <x v="4"/>
    <x v="2"/>
    <x v="0"/>
    <s v="Y"/>
    <x v="1"/>
    <n v="15922"/>
    <n v="817247.3"/>
    <n v="0.60804510653837396"/>
    <n v="1344057.03"/>
    <n v="3.43436410123713E-2"/>
    <n v="30.27"/>
    <n v="546"/>
    <n v="9446.4500000000007"/>
    <n v="0"/>
    <n v="9446.4500000000007"/>
  </r>
  <r>
    <x v="37"/>
    <x v="0"/>
    <s v="K2"/>
    <x v="0"/>
    <x v="0"/>
    <x v="0"/>
    <s v="Y"/>
    <x v="1"/>
    <n v="15543"/>
    <n v="817247.3"/>
    <n v="0.60804510653837396"/>
    <n v="1344057.03"/>
    <n v="6.9188913480730703E-3"/>
    <n v="90.79"/>
    <n v="107"/>
    <n v="5552.46"/>
    <n v="0"/>
    <n v="5552.46"/>
  </r>
  <r>
    <x v="37"/>
    <x v="0"/>
    <s v="KW"/>
    <x v="1"/>
    <x v="0"/>
    <x v="0"/>
    <s v="Y"/>
    <x v="1"/>
    <n v="7112"/>
    <n v="817247.3"/>
    <n v="0.60804510653837396"/>
    <n v="1344057.03"/>
    <n v="7.2836565230404099E-3"/>
    <n v="90.77"/>
    <n v="51"/>
    <n v="2645.92"/>
    <n v="0"/>
    <n v="2645.92"/>
  </r>
  <r>
    <x v="38"/>
    <x v="11"/>
    <s v="P2"/>
    <x v="10"/>
    <x v="2"/>
    <x v="1"/>
    <s v="Y"/>
    <x v="1"/>
    <n v="7828"/>
    <n v="3536221.59"/>
    <n v="0.809707398211853"/>
    <n v="4367283.29"/>
    <n v="0.244217504942597"/>
    <n v="30.45"/>
    <n v="1911"/>
    <n v="44289.82"/>
    <n v="-92.71"/>
    <n v="44197.11"/>
  </r>
  <r>
    <x v="39"/>
    <x v="1"/>
    <s v="P2"/>
    <x v="10"/>
    <x v="2"/>
    <x v="1"/>
    <s v="Y"/>
    <x v="1"/>
    <n v="7828"/>
    <n v="29728.12"/>
    <n v="0.73835074350139496"/>
    <n v="40262.870000000003"/>
    <n v="2.25149068661129E-3"/>
    <n v="30.45"/>
    <n v="17"/>
    <n v="359.27"/>
    <n v="0"/>
    <n v="359.27"/>
  </r>
  <r>
    <x v="40"/>
    <x v="1"/>
    <s v="P2"/>
    <x v="10"/>
    <x v="2"/>
    <x v="1"/>
    <s v="Y"/>
    <x v="1"/>
    <n v="7828"/>
    <n v="349.74"/>
    <n v="0.85840512480671505"/>
    <n v="407.43"/>
    <n v="2.2783394488421701E-5"/>
    <n v="30.45"/>
    <n v="0"/>
    <n v="0"/>
    <n v="0"/>
    <n v="0"/>
  </r>
  <r>
    <x v="12"/>
    <x v="6"/>
    <s v="P2"/>
    <x v="10"/>
    <x v="2"/>
    <x v="1"/>
    <s v="Y"/>
    <x v="1"/>
    <n v="7828"/>
    <n v="6613425.4900000002"/>
    <n v="0.77347366240813098"/>
    <n v="8550291.7699999996"/>
    <n v="0.47813040371846799"/>
    <n v="30.45"/>
    <n v="3742"/>
    <n v="82844.649999999994"/>
    <n v="-154.97"/>
    <n v="82689.679999999993"/>
  </r>
  <r>
    <x v="1"/>
    <x v="1"/>
    <s v="P2"/>
    <x v="10"/>
    <x v="2"/>
    <x v="1"/>
    <s v="Y"/>
    <x v="1"/>
    <n v="7828"/>
    <n v="4477754.67"/>
    <n v="0.90927817752864903"/>
    <n v="4924515.71"/>
    <n v="0.275377817257836"/>
    <n v="30.45"/>
    <n v="2155"/>
    <n v="56086.61"/>
    <n v="-104.11"/>
    <n v="55982.5"/>
  </r>
  <r>
    <x v="41"/>
    <x v="3"/>
    <s v="P1"/>
    <x v="10"/>
    <x v="2"/>
    <x v="3"/>
    <s v="N"/>
    <x v="1"/>
    <n v="5464"/>
    <n v="733161.25"/>
    <n v="0.74452287001764395"/>
    <n v="984739.73"/>
    <m/>
    <n v="5.93"/>
    <m/>
    <n v="0"/>
    <n v="0"/>
    <n v="0"/>
  </r>
  <r>
    <x v="42"/>
    <x v="3"/>
    <s v="P1"/>
    <x v="10"/>
    <x v="2"/>
    <x v="3"/>
    <s v="N"/>
    <x v="1"/>
    <n v="5464"/>
    <n v="12670.5"/>
    <n v="0.84708879038889695"/>
    <n v="14957.7"/>
    <m/>
    <n v="5.93"/>
    <m/>
    <n v="0"/>
    <n v="0"/>
    <n v="0"/>
  </r>
  <r>
    <x v="43"/>
    <x v="0"/>
    <s v="P1"/>
    <x v="10"/>
    <x v="2"/>
    <x v="3"/>
    <s v="N"/>
    <x v="1"/>
    <n v="5464"/>
    <n v="311003.2"/>
    <n v="0.77271632809575397"/>
    <n v="402480.43"/>
    <m/>
    <n v="5.93"/>
    <m/>
    <n v="0"/>
    <n v="0"/>
    <n v="0"/>
  </r>
  <r>
    <x v="44"/>
    <x v="0"/>
    <s v="P1"/>
    <x v="10"/>
    <x v="2"/>
    <x v="3"/>
    <s v="N"/>
    <x v="1"/>
    <n v="5464"/>
    <n v="92725.03"/>
    <n v="0.73499063992001801"/>
    <n v="126158.11"/>
    <m/>
    <n v="5.93"/>
    <m/>
    <n v="0"/>
    <n v="0"/>
    <n v="0"/>
  </r>
  <r>
    <x v="45"/>
    <x v="3"/>
    <s v="P1"/>
    <x v="10"/>
    <x v="2"/>
    <x v="3"/>
    <s v="N"/>
    <x v="1"/>
    <n v="5464"/>
    <n v="26492.87"/>
    <n v="0.82691066992484297"/>
    <n v="32038.37"/>
    <m/>
    <n v="5.93"/>
    <m/>
    <n v="0"/>
    <n v="0"/>
    <n v="0"/>
  </r>
  <r>
    <x v="46"/>
    <x v="3"/>
    <s v="P1"/>
    <x v="10"/>
    <x v="2"/>
    <x v="3"/>
    <s v="Y"/>
    <x v="1"/>
    <n v="5464"/>
    <n v="190057.51"/>
    <n v="0.78308587341712099"/>
    <n v="242703.28"/>
    <n v="5.4688917182478702E-2"/>
    <n v="5.93"/>
    <n v="298"/>
    <n v="1300.79"/>
    <n v="-4.37"/>
    <n v="1296.42"/>
  </r>
  <r>
    <x v="47"/>
    <x v="3"/>
    <s v="P1"/>
    <x v="10"/>
    <x v="2"/>
    <x v="3"/>
    <s v="Y"/>
    <x v="1"/>
    <n v="5464"/>
    <n v="1978901.85"/>
    <n v="0.89426339224042195"/>
    <n v="2212884.7799999998"/>
    <n v="0.498634680453381"/>
    <n v="5.93"/>
    <n v="2724"/>
    <n v="13578.6"/>
    <n v="-39.880000000000003"/>
    <n v="13538.720000000001"/>
  </r>
  <r>
    <x v="48"/>
    <x v="3"/>
    <s v="P1"/>
    <x v="10"/>
    <x v="2"/>
    <x v="3"/>
    <s v="N"/>
    <x v="1"/>
    <n v="5464"/>
    <n v="2132099.73"/>
    <n v="0.87969016830565705"/>
    <n v="2423693.94"/>
    <m/>
    <n v="5.93"/>
    <m/>
    <n v="0"/>
    <n v="0"/>
    <n v="0"/>
  </r>
  <r>
    <x v="17"/>
    <x v="3"/>
    <s v="P1"/>
    <x v="10"/>
    <x v="2"/>
    <x v="3"/>
    <s v="Y"/>
    <x v="1"/>
    <n v="5464"/>
    <n v="202728.01"/>
    <n v="0.90488217133859705"/>
    <n v="224038.02"/>
    <n v="5.0483028995349802E-2"/>
    <n v="5.93"/>
    <n v="275"/>
    <n v="1387.1"/>
    <n v="-5.04"/>
    <n v="1382.06"/>
  </r>
  <r>
    <x v="3"/>
    <x v="3"/>
    <s v="P1"/>
    <x v="10"/>
    <x v="2"/>
    <x v="3"/>
    <s v="Y"/>
    <x v="1"/>
    <n v="5464"/>
    <n v="1499726.55"/>
    <n v="0.85295977689328695"/>
    <n v="1758261.75"/>
    <n v="0.39619337336879001"/>
    <n v="5.93"/>
    <n v="2164"/>
    <n v="10288.89"/>
    <n v="-28.52"/>
    <n v="10260.369999999999"/>
  </r>
  <r>
    <x v="49"/>
    <x v="3"/>
    <s v="63"/>
    <x v="0"/>
    <x v="1"/>
    <x v="3"/>
    <s v="Y"/>
    <x v="1"/>
    <n v="176268"/>
    <n v="1880993.44"/>
    <n v="0.71945166408143801"/>
    <n v="2614482.02"/>
    <n v="0.31342278605438501"/>
    <n v="0.97"/>
    <n v="55246"/>
    <n v="36337.54"/>
    <n v="202.58"/>
    <n v="36540.120000000003"/>
  </r>
  <r>
    <x v="49"/>
    <x v="3"/>
    <s v="66"/>
    <x v="7"/>
    <x v="1"/>
    <x v="3"/>
    <s v="Y"/>
    <x v="1"/>
    <n v="156735"/>
    <n v="1880993.44"/>
    <n v="0.71945166408143801"/>
    <n v="2614482.02"/>
    <n v="0.24881346447529601"/>
    <n v="2.06"/>
    <n v="38997"/>
    <n v="54473.01"/>
    <n v="287.75"/>
    <n v="54760.76"/>
  </r>
  <r>
    <x v="49"/>
    <x v="3"/>
    <s v="67"/>
    <x v="1"/>
    <x v="1"/>
    <x v="3"/>
    <s v="Y"/>
    <x v="1"/>
    <n v="89202"/>
    <n v="1880993.44"/>
    <n v="0.71945166408143801"/>
    <n v="2614482.02"/>
    <n v="0.23758515475813599"/>
    <n v="2.09"/>
    <n v="21193"/>
    <n v="30034.59"/>
    <n v="327.37"/>
    <n v="30361.96"/>
  </r>
  <r>
    <x v="49"/>
    <x v="3"/>
    <s v="69"/>
    <x v="0"/>
    <x v="2"/>
    <x v="3"/>
    <s v="Y"/>
    <x v="1"/>
    <n v="16922"/>
    <n v="1880993.44"/>
    <n v="0.71945166408143801"/>
    <n v="2614482.02"/>
    <n v="0.31342278605438501"/>
    <n v="22.13"/>
    <n v="5303"/>
    <n v="79365.64"/>
    <n v="119.73"/>
    <n v="79485.37"/>
  </r>
  <r>
    <x v="49"/>
    <x v="3"/>
    <s v="6C"/>
    <x v="5"/>
    <x v="2"/>
    <x v="3"/>
    <s v="N"/>
    <x v="1"/>
    <n v="0"/>
    <n v="1880993.44"/>
    <n v="0.71945166408143801"/>
    <n v="2614482.02"/>
    <m/>
    <n v="5.93"/>
    <m/>
    <n v="0"/>
    <n v="0"/>
    <n v="0"/>
  </r>
  <r>
    <x v="49"/>
    <x v="3"/>
    <s v="K1"/>
    <x v="1"/>
    <x v="0"/>
    <x v="3"/>
    <s v="Y"/>
    <x v="1"/>
    <n v="5705"/>
    <n v="1880993.44"/>
    <n v="0.71945166408143801"/>
    <n v="2614482.02"/>
    <n v="0.23758515475813599"/>
    <n v="2.58"/>
    <n v="1355"/>
    <n v="2364.2199999999998"/>
    <n v="1.74"/>
    <n v="2365.9599999999996"/>
  </r>
  <r>
    <x v="49"/>
    <x v="3"/>
    <s v="KB"/>
    <x v="7"/>
    <x v="0"/>
    <x v="3"/>
    <s v="Y"/>
    <x v="1"/>
    <n v="9784"/>
    <n v="1880993.44"/>
    <n v="0.71945166408143801"/>
    <n v="2614482.02"/>
    <n v="0.24881346447529601"/>
    <n v="2.54"/>
    <n v="2434"/>
    <n v="4181.03"/>
    <n v="5.15"/>
    <n v="4186.1799999999994"/>
  </r>
  <r>
    <x v="49"/>
    <x v="3"/>
    <s v="P1"/>
    <x v="10"/>
    <x v="2"/>
    <x v="3"/>
    <s v="N"/>
    <x v="1"/>
    <n v="5464"/>
    <n v="1880993.44"/>
    <n v="0.71945166408143801"/>
    <n v="2614482.02"/>
    <m/>
    <n v="5.93"/>
    <m/>
    <n v="0"/>
    <n v="0"/>
    <n v="0"/>
  </r>
  <r>
    <x v="50"/>
    <x v="0"/>
    <s v="KW"/>
    <x v="1"/>
    <x v="0"/>
    <x v="0"/>
    <s v="Y"/>
    <x v="1"/>
    <n v="7112"/>
    <n v="8212212.3200000003"/>
    <n v="0.86308948725433599"/>
    <n v="9514902.5"/>
    <n v="5.15627537473008E-2"/>
    <n v="90.77"/>
    <n v="366"/>
    <n v="26953"/>
    <n v="0"/>
    <n v="26953"/>
  </r>
  <r>
    <x v="51"/>
    <x v="4"/>
    <s v="31"/>
    <x v="10"/>
    <x v="1"/>
    <x v="4"/>
    <s v="Y"/>
    <x v="1"/>
    <n v="5560"/>
    <n v="203303.94"/>
    <n v="0.85071051990921098"/>
    <n v="238981.34"/>
    <n v="1.5824211956461599E-2"/>
    <n v="4.97"/>
    <n v="87"/>
    <n v="346.69"/>
    <n v="0"/>
    <n v="346.69"/>
  </r>
  <r>
    <x v="51"/>
    <x v="4"/>
    <s v="33"/>
    <x v="10"/>
    <x v="2"/>
    <x v="4"/>
    <s v="Y"/>
    <x v="1"/>
    <n v="3370"/>
    <n v="203303.94"/>
    <n v="0.85071051990921098"/>
    <n v="238981.34"/>
    <n v="1.5824211956461599E-2"/>
    <n v="57.63"/>
    <n v="53"/>
    <n v="2442.5"/>
    <n v="0"/>
    <n v="2442.5"/>
  </r>
  <r>
    <x v="51"/>
    <x v="4"/>
    <s v="34"/>
    <x v="0"/>
    <x v="2"/>
    <x v="4"/>
    <s v="Y"/>
    <x v="1"/>
    <n v="4468"/>
    <n v="203303.94"/>
    <n v="0.85071051990921098"/>
    <n v="238981.34"/>
    <n v="1.5824211956461599E-2"/>
    <n v="57.63"/>
    <n v="70"/>
    <n v="3225.94"/>
    <n v="0"/>
    <n v="3225.94"/>
  </r>
  <r>
    <x v="51"/>
    <x v="4"/>
    <s v="36"/>
    <x v="4"/>
    <x v="1"/>
    <x v="4"/>
    <s v="Y"/>
    <x v="1"/>
    <n v="64834"/>
    <n v="203303.94"/>
    <n v="0.85071051990921098"/>
    <n v="238981.34"/>
    <n v="1.5824211956461599E-2"/>
    <n v="4.97"/>
    <n v="1025"/>
    <n v="4084.54"/>
    <n v="19.920000000000002"/>
    <n v="4104.46"/>
  </r>
  <r>
    <x v="51"/>
    <x v="4"/>
    <s v="37"/>
    <x v="8"/>
    <x v="1"/>
    <x v="4"/>
    <s v="Y"/>
    <x v="1"/>
    <n v="93109"/>
    <n v="203303.94"/>
    <n v="0.85071051990921098"/>
    <n v="238981.34"/>
    <n v="1.5824211956461599E-2"/>
    <n v="4.97"/>
    <n v="1473"/>
    <n v="5869.79"/>
    <n v="35.869999999999997"/>
    <n v="5905.66"/>
  </r>
  <r>
    <x v="51"/>
    <x v="4"/>
    <s v="K3"/>
    <x v="0"/>
    <x v="0"/>
    <x v="4"/>
    <s v="Y"/>
    <x v="1"/>
    <n v="1425"/>
    <n v="203303.94"/>
    <n v="0.85071051990921098"/>
    <n v="238981.34"/>
    <n v="1.5824211956461599E-2"/>
    <n v="27.46"/>
    <n v="22"/>
    <n v="483.1"/>
    <n v="0"/>
    <n v="483.1"/>
  </r>
  <r>
    <x v="51"/>
    <x v="4"/>
    <s v="KF"/>
    <x v="4"/>
    <x v="0"/>
    <x v="4"/>
    <s v="Y"/>
    <x v="1"/>
    <n v="3606"/>
    <n v="203303.94"/>
    <n v="0.85071051990921098"/>
    <n v="238981.34"/>
    <n v="1.5824211956461599E-2"/>
    <n v="27.46"/>
    <n v="57"/>
    <n v="1251.6600000000001"/>
    <n v="21.96"/>
    <n v="1273.6200000000001"/>
  </r>
  <r>
    <x v="43"/>
    <x v="0"/>
    <s v="63"/>
    <x v="0"/>
    <x v="1"/>
    <x v="3"/>
    <s v="Y"/>
    <x v="1"/>
    <n v="176268"/>
    <n v="311003.2"/>
    <n v="0.77271632809575397"/>
    <n v="402480.43"/>
    <n v="4.8249150974450698E-2"/>
    <n v="0.97"/>
    <n v="8504"/>
    <n v="6007.54"/>
    <n v="33.21"/>
    <n v="6040.75"/>
  </r>
  <r>
    <x v="43"/>
    <x v="0"/>
    <s v="66"/>
    <x v="7"/>
    <x v="1"/>
    <x v="3"/>
    <s v="N"/>
    <x v="1"/>
    <n v="156735"/>
    <n v="311003.2"/>
    <n v="0.77271632809575397"/>
    <n v="402480.43"/>
    <m/>
    <n v="2.06"/>
    <m/>
    <n v="0"/>
    <n v="0"/>
    <n v="0"/>
  </r>
  <r>
    <x v="43"/>
    <x v="0"/>
    <s v="67"/>
    <x v="1"/>
    <x v="1"/>
    <x v="3"/>
    <s v="Y"/>
    <x v="1"/>
    <n v="89202"/>
    <n v="311003.2"/>
    <n v="0.77271632809575397"/>
    <n v="402480.43"/>
    <n v="3.6574500997590097E-2"/>
    <n v="2.09"/>
    <n v="3262"/>
    <n v="4965.1400000000003"/>
    <n v="54.79"/>
    <n v="5019.93"/>
  </r>
  <r>
    <x v="43"/>
    <x v="0"/>
    <s v="69"/>
    <x v="0"/>
    <x v="2"/>
    <x v="3"/>
    <s v="Y"/>
    <x v="1"/>
    <n v="16922"/>
    <n v="311003.2"/>
    <n v="0.77271632809575397"/>
    <n v="402480.43"/>
    <n v="4.8249150974450698E-2"/>
    <n v="22.13"/>
    <n v="816"/>
    <n v="13116.55"/>
    <n v="16.079999999999998"/>
    <n v="13132.63"/>
  </r>
  <r>
    <x v="43"/>
    <x v="0"/>
    <s v="6C"/>
    <x v="5"/>
    <x v="2"/>
    <x v="3"/>
    <s v="N"/>
    <x v="1"/>
    <n v="0"/>
    <n v="311003.2"/>
    <n v="0.77271632809575397"/>
    <n v="402480.43"/>
    <m/>
    <n v="5.93"/>
    <m/>
    <n v="0"/>
    <n v="0"/>
    <n v="0"/>
  </r>
  <r>
    <x v="43"/>
    <x v="0"/>
    <s v="K1"/>
    <x v="1"/>
    <x v="0"/>
    <x v="3"/>
    <s v="Y"/>
    <x v="1"/>
    <n v="5705"/>
    <n v="311003.2"/>
    <n v="0.77271632809575397"/>
    <n v="402480.43"/>
    <n v="3.6574500997590097E-2"/>
    <n v="2.58"/>
    <n v="208"/>
    <n v="389.79"/>
    <n v="0"/>
    <n v="389.79"/>
  </r>
  <r>
    <x v="43"/>
    <x v="0"/>
    <s v="KB"/>
    <x v="7"/>
    <x v="0"/>
    <x v="3"/>
    <s v="N"/>
    <x v="1"/>
    <n v="9784"/>
    <n v="311003.2"/>
    <n v="0.77271632809575397"/>
    <n v="402480.43"/>
    <m/>
    <n v="2.54"/>
    <m/>
    <n v="0"/>
    <n v="0"/>
    <n v="0"/>
  </r>
  <r>
    <x v="52"/>
    <x v="0"/>
    <s v="90"/>
    <x v="0"/>
    <x v="1"/>
    <x v="0"/>
    <s v="Y"/>
    <x v="1"/>
    <n v="311691"/>
    <n v="216550.38"/>
    <n v="0.82214912555453701"/>
    <n v="263395.5"/>
    <n v="1.35589845177282E-3"/>
    <n v="33.78"/>
    <n v="422"/>
    <n v="11045.97"/>
    <n v="52.35"/>
    <n v="11098.32"/>
  </r>
  <r>
    <x v="52"/>
    <x v="0"/>
    <s v="93"/>
    <x v="9"/>
    <x v="1"/>
    <x v="0"/>
    <s v="N"/>
    <x v="1"/>
    <n v="224013"/>
    <n v="216550.38"/>
    <n v="0.82214912555453701"/>
    <n v="263395.5"/>
    <m/>
    <n v="10.98"/>
    <m/>
    <n v="0"/>
    <n v="0"/>
    <n v="0"/>
  </r>
  <r>
    <x v="52"/>
    <x v="0"/>
    <s v="95"/>
    <x v="10"/>
    <x v="1"/>
    <x v="0"/>
    <s v="Y"/>
    <x v="1"/>
    <n v="44902"/>
    <n v="216550.38"/>
    <n v="0.82214912555453701"/>
    <n v="263395.5"/>
    <n v="1.3557138167974499E-3"/>
    <n v="33.78"/>
    <n v="60"/>
    <n v="1570.52"/>
    <n v="0"/>
    <n v="1570.52"/>
  </r>
  <r>
    <x v="52"/>
    <x v="0"/>
    <s v="9F"/>
    <x v="10"/>
    <x v="2"/>
    <x v="0"/>
    <s v="Y"/>
    <x v="1"/>
    <n v="18092"/>
    <n v="216550.38"/>
    <n v="0.82214912555453701"/>
    <n v="263395.5"/>
    <n v="1.3557138167974499E-3"/>
    <n v="135.6"/>
    <n v="24"/>
    <n v="2515.0700000000002"/>
    <n v="0"/>
    <n v="2515.0700000000002"/>
  </r>
  <r>
    <x v="52"/>
    <x v="0"/>
    <s v="9H"/>
    <x v="4"/>
    <x v="2"/>
    <x v="0"/>
    <s v="N"/>
    <x v="1"/>
    <n v="15922"/>
    <n v="216550.38"/>
    <n v="0.82214912555453701"/>
    <n v="263395.5"/>
    <m/>
    <n v="30.27"/>
    <m/>
    <n v="0"/>
    <n v="0"/>
    <n v="0"/>
  </r>
  <r>
    <x v="52"/>
    <x v="0"/>
    <s v="K2"/>
    <x v="0"/>
    <x v="0"/>
    <x v="0"/>
    <s v="Y"/>
    <x v="1"/>
    <n v="15543"/>
    <n v="216550.38"/>
    <n v="0.82214912555453701"/>
    <n v="263395.5"/>
    <n v="1.35589845177282E-3"/>
    <n v="90.79"/>
    <n v="21"/>
    <n v="1473.45"/>
    <n v="0"/>
    <n v="1473.45"/>
  </r>
  <r>
    <x v="52"/>
    <x v="0"/>
    <s v="KW"/>
    <x v="1"/>
    <x v="0"/>
    <x v="0"/>
    <s v="Y"/>
    <x v="1"/>
    <n v="7112"/>
    <n v="216550.38"/>
    <n v="0.82214912555453701"/>
    <n v="263395.5"/>
    <n v="1.4273816578411801E-3"/>
    <n v="90.77"/>
    <n v="10"/>
    <n v="701.49"/>
    <n v="0"/>
    <n v="701.49"/>
  </r>
  <r>
    <x v="53"/>
    <x v="8"/>
    <s v="50"/>
    <x v="13"/>
    <x v="1"/>
    <x v="7"/>
    <s v="Y"/>
    <x v="1"/>
    <n v="50116"/>
    <n v="1058562.75"/>
    <n v="0.71462500964197095"/>
    <n v="1481284.22"/>
    <n v="4.1014274117605699E-2"/>
    <n v="26.16"/>
    <n v="2055"/>
    <n v="36208.379999999997"/>
    <n v="281.91000000000003"/>
    <n v="36490.29"/>
  </r>
  <r>
    <x v="53"/>
    <x v="8"/>
    <s v="52"/>
    <x v="4"/>
    <x v="1"/>
    <x v="7"/>
    <s v="Y"/>
    <x v="1"/>
    <n v="48471"/>
    <n v="1058562.75"/>
    <n v="0.71462500964197095"/>
    <n v="1481284.22"/>
    <n v="4.4025313683159199E-2"/>
    <n v="24.2"/>
    <n v="2133"/>
    <n v="34766.89"/>
    <n v="195.6"/>
    <n v="34962.49"/>
  </r>
  <r>
    <x v="53"/>
    <x v="8"/>
    <s v="53"/>
    <x v="0"/>
    <x v="1"/>
    <x v="7"/>
    <s v="Y"/>
    <x v="1"/>
    <n v="13594"/>
    <n v="1058562.75"/>
    <n v="0.71462500964197095"/>
    <n v="1481284.22"/>
    <n v="4.1014274117605699E-2"/>
    <n v="26.16"/>
    <n v="557"/>
    <n v="9814.15"/>
    <n v="52.86"/>
    <n v="9867.01"/>
  </r>
  <r>
    <x v="53"/>
    <x v="8"/>
    <s v="5A"/>
    <x v="0"/>
    <x v="2"/>
    <x v="7"/>
    <s v="Y"/>
    <x v="1"/>
    <n v="2528"/>
    <n v="1058562.75"/>
    <n v="0.71462500964197095"/>
    <n v="1481284.22"/>
    <n v="4.1014274117605699E-2"/>
    <n v="107.29"/>
    <n v="103"/>
    <n v="7423.39"/>
    <n v="0"/>
    <n v="7423.39"/>
  </r>
  <r>
    <x v="53"/>
    <x v="8"/>
    <s v="5B"/>
    <x v="4"/>
    <x v="2"/>
    <x v="7"/>
    <s v="Y"/>
    <x v="1"/>
    <n v="3612"/>
    <n v="1058562.75"/>
    <n v="0.71462500964197095"/>
    <n v="1481284.22"/>
    <n v="4.4025313683159199E-2"/>
    <n v="67.69"/>
    <n v="159"/>
    <n v="7229.82"/>
    <n v="0"/>
    <n v="7229.82"/>
  </r>
  <r>
    <x v="53"/>
    <x v="8"/>
    <s v="K5"/>
    <x v="0"/>
    <x v="0"/>
    <x v="7"/>
    <s v="Y"/>
    <x v="1"/>
    <n v="1480"/>
    <n v="1058562.75"/>
    <n v="0.71462500964197095"/>
    <n v="1481284.22"/>
    <n v="4.1014274117605699E-2"/>
    <n v="58.75"/>
    <n v="60"/>
    <n v="2367.91"/>
    <n v="0"/>
    <n v="2367.91"/>
  </r>
  <r>
    <x v="53"/>
    <x v="8"/>
    <s v="KH"/>
    <x v="4"/>
    <x v="0"/>
    <x v="7"/>
    <s v="Y"/>
    <x v="1"/>
    <n v="2052"/>
    <n v="1058562.75"/>
    <n v="0.71462500964197095"/>
    <n v="1481284.22"/>
    <n v="4.1179271119531298E-2"/>
    <n v="58.69"/>
    <n v="84"/>
    <n v="3311.69"/>
    <n v="0"/>
    <n v="3311.69"/>
  </r>
  <r>
    <x v="54"/>
    <x v="9"/>
    <s v="50"/>
    <x v="13"/>
    <x v="1"/>
    <x v="7"/>
    <s v="Y"/>
    <x v="1"/>
    <n v="50116"/>
    <n v="42618.96"/>
    <n v="0.85065712970662199"/>
    <n v="50101.22"/>
    <n v="1.38721870047766E-3"/>
    <n v="26.16"/>
    <n v="69"/>
    <n v="1447.18"/>
    <n v="20.97"/>
    <n v="1468.15"/>
  </r>
  <r>
    <x v="54"/>
    <x v="9"/>
    <s v="52"/>
    <x v="4"/>
    <x v="1"/>
    <x v="7"/>
    <s v="Y"/>
    <x v="1"/>
    <n v="48471"/>
    <n v="42618.96"/>
    <n v="0.85065712970662199"/>
    <n v="50101.22"/>
    <n v="1.4890605709746701E-3"/>
    <n v="24.2"/>
    <n v="72"/>
    <n v="1396.96"/>
    <n v="19.399999999999999"/>
    <n v="1416.3600000000001"/>
  </r>
  <r>
    <x v="54"/>
    <x v="9"/>
    <s v="53"/>
    <x v="0"/>
    <x v="1"/>
    <x v="7"/>
    <s v="Y"/>
    <x v="1"/>
    <n v="13594"/>
    <n v="42618.96"/>
    <n v="0.85065712970662199"/>
    <n v="50101.22"/>
    <n v="1.38721870047766E-3"/>
    <n v="26.16"/>
    <n v="18"/>
    <n v="377.53"/>
    <n v="0"/>
    <n v="377.53"/>
  </r>
  <r>
    <x v="54"/>
    <x v="9"/>
    <s v="5A"/>
    <x v="0"/>
    <x v="2"/>
    <x v="7"/>
    <s v="Y"/>
    <x v="1"/>
    <n v="2528"/>
    <n v="42618.96"/>
    <n v="0.85065712970662199"/>
    <n v="50101.22"/>
    <n v="1.38721870047766E-3"/>
    <n v="107.29"/>
    <n v="3"/>
    <n v="257.37"/>
    <n v="0"/>
    <n v="257.37"/>
  </r>
  <r>
    <x v="54"/>
    <x v="9"/>
    <s v="5B"/>
    <x v="4"/>
    <x v="2"/>
    <x v="7"/>
    <s v="Y"/>
    <x v="1"/>
    <n v="3612"/>
    <n v="42618.96"/>
    <n v="0.85065712970662199"/>
    <n v="50101.22"/>
    <n v="1.4890605709746701E-3"/>
    <n v="67.69"/>
    <n v="5"/>
    <n v="270.63"/>
    <n v="0"/>
    <n v="270.63"/>
  </r>
  <r>
    <x v="54"/>
    <x v="9"/>
    <s v="K5"/>
    <x v="0"/>
    <x v="0"/>
    <x v="7"/>
    <s v="Y"/>
    <x v="1"/>
    <n v="1480"/>
    <n v="42618.96"/>
    <n v="0.85065712970662199"/>
    <n v="50101.22"/>
    <n v="1.38721870047766E-3"/>
    <n v="58.75"/>
    <n v="2"/>
    <n v="93.96"/>
    <n v="0"/>
    <n v="93.96"/>
  </r>
  <r>
    <x v="54"/>
    <x v="9"/>
    <s v="KH"/>
    <x v="4"/>
    <x v="0"/>
    <x v="7"/>
    <s v="Y"/>
    <x v="1"/>
    <n v="2052"/>
    <n v="42618.96"/>
    <n v="0.85065712970662199"/>
    <n v="50101.22"/>
    <n v="1.3927993655392401E-3"/>
    <n v="58.69"/>
    <n v="2"/>
    <n v="93.86"/>
    <n v="0"/>
    <n v="93.86"/>
  </r>
  <r>
    <x v="44"/>
    <x v="0"/>
    <s v="63"/>
    <x v="0"/>
    <x v="1"/>
    <x v="3"/>
    <s v="Y"/>
    <x v="1"/>
    <n v="176268"/>
    <n v="92725.03"/>
    <n v="0.73499063992001801"/>
    <n v="126158.11"/>
    <n v="1.51237706043033E-2"/>
    <n v="0.97"/>
    <n v="2665"/>
    <n v="1790.74"/>
    <n v="10.08"/>
    <n v="1800.82"/>
  </r>
  <r>
    <x v="44"/>
    <x v="0"/>
    <s v="66"/>
    <x v="7"/>
    <x v="1"/>
    <x v="3"/>
    <s v="N"/>
    <x v="1"/>
    <n v="156735"/>
    <n v="92725.03"/>
    <n v="0.73499063992001801"/>
    <n v="126158.11"/>
    <m/>
    <n v="2.06"/>
    <m/>
    <n v="0"/>
    <n v="0"/>
    <n v="0"/>
  </r>
  <r>
    <x v="44"/>
    <x v="0"/>
    <s v="67"/>
    <x v="1"/>
    <x v="1"/>
    <x v="3"/>
    <s v="Y"/>
    <x v="1"/>
    <n v="89202"/>
    <n v="92725.03"/>
    <n v="0.73499063992001801"/>
    <n v="126158.11"/>
    <n v="1.1464333607597001E-2"/>
    <n v="2.09"/>
    <n v="1022"/>
    <n v="1479.65"/>
    <n v="15.92"/>
    <n v="1495.5700000000002"/>
  </r>
  <r>
    <x v="44"/>
    <x v="0"/>
    <s v="69"/>
    <x v="0"/>
    <x v="2"/>
    <x v="3"/>
    <s v="Y"/>
    <x v="1"/>
    <n v="16922"/>
    <n v="92725.03"/>
    <n v="0.73499063992001801"/>
    <n v="126158.11"/>
    <n v="1.51237706043033E-2"/>
    <n v="22.13"/>
    <n v="255"/>
    <n v="3898.8"/>
    <n v="0"/>
    <n v="3898.8"/>
  </r>
  <r>
    <x v="44"/>
    <x v="0"/>
    <s v="6C"/>
    <x v="5"/>
    <x v="2"/>
    <x v="3"/>
    <s v="N"/>
    <x v="1"/>
    <n v="0"/>
    <n v="92725.03"/>
    <n v="0.73499063992001801"/>
    <n v="126158.11"/>
    <m/>
    <n v="5.93"/>
    <m/>
    <n v="0"/>
    <n v="0"/>
    <n v="0"/>
  </r>
  <r>
    <x v="44"/>
    <x v="0"/>
    <s v="K1"/>
    <x v="1"/>
    <x v="0"/>
    <x v="3"/>
    <s v="Y"/>
    <x v="1"/>
    <n v="5705"/>
    <n v="92725.03"/>
    <n v="0.73499063992001801"/>
    <n v="126158.11"/>
    <n v="1.1464333607597001E-2"/>
    <n v="2.58"/>
    <n v="65"/>
    <n v="115.86"/>
    <n v="0"/>
    <n v="115.86"/>
  </r>
  <r>
    <x v="44"/>
    <x v="0"/>
    <s v="KB"/>
    <x v="7"/>
    <x v="0"/>
    <x v="3"/>
    <s v="N"/>
    <x v="1"/>
    <n v="9784"/>
    <n v="92725.03"/>
    <n v="0.73499063992001801"/>
    <n v="126158.11"/>
    <m/>
    <n v="2.54"/>
    <m/>
    <n v="0"/>
    <n v="0"/>
    <n v="0"/>
  </r>
  <r>
    <x v="55"/>
    <x v="12"/>
    <s v="40"/>
    <x v="4"/>
    <x v="1"/>
    <x v="6"/>
    <s v="Y"/>
    <x v="1"/>
    <n v="172385"/>
    <n v="26872404.420000002"/>
    <n v="0.806081177704841"/>
    <n v="33337094.530000001"/>
    <n v="0.49016889702836602"/>
    <n v="12.15"/>
    <n v="84497"/>
    <n v="779969.66"/>
    <n v="4679.99"/>
    <n v="784649.65"/>
  </r>
  <r>
    <x v="55"/>
    <x v="12"/>
    <s v="42"/>
    <x v="12"/>
    <x v="1"/>
    <x v="6"/>
    <s v="Y"/>
    <x v="1"/>
    <n v="161422"/>
    <n v="26872404.420000002"/>
    <n v="0.806081177704841"/>
    <n v="33337094.530000001"/>
    <n v="0.49016889702836602"/>
    <n v="12.15"/>
    <n v="79124"/>
    <n v="730372.9"/>
    <n v="4116.91"/>
    <n v="734489.81"/>
  </r>
  <r>
    <x v="55"/>
    <x v="12"/>
    <s v="43"/>
    <x v="1"/>
    <x v="1"/>
    <x v="6"/>
    <s v="Y"/>
    <x v="1"/>
    <n v="36013"/>
    <n v="26872404.420000002"/>
    <n v="0.806081177704841"/>
    <n v="33337094.530000001"/>
    <n v="0.49016889702836602"/>
    <n v="12.15"/>
    <n v="17652"/>
    <n v="162940.98000000001"/>
    <n v="1550.76"/>
    <n v="164491.74000000002"/>
  </r>
  <r>
    <x v="55"/>
    <x v="12"/>
    <s v="44"/>
    <x v="0"/>
    <x v="1"/>
    <x v="6"/>
    <s v="Y"/>
    <x v="1"/>
    <n v="15465"/>
    <n v="26872404.420000002"/>
    <n v="0.806081177704841"/>
    <n v="33337094.530000001"/>
    <n v="0.51570717276903799"/>
    <n v="11.3"/>
    <n v="7975"/>
    <n v="68465.100000000006"/>
    <n v="351.98"/>
    <n v="68817.08"/>
  </r>
  <r>
    <x v="55"/>
    <x v="12"/>
    <s v="45"/>
    <x v="0"/>
    <x v="2"/>
    <x v="6"/>
    <s v="Y"/>
    <x v="1"/>
    <n v="4962"/>
    <n v="26872404.420000002"/>
    <n v="0.806081177704841"/>
    <n v="33337094.530000001"/>
    <n v="0.51570717276903799"/>
    <n v="49.27"/>
    <n v="2558"/>
    <n v="95497"/>
    <n v="223.99"/>
    <n v="95720.99"/>
  </r>
  <r>
    <x v="55"/>
    <x v="12"/>
    <s v="46"/>
    <x v="10"/>
    <x v="2"/>
    <x v="6"/>
    <s v="Y"/>
    <x v="1"/>
    <n v="3122"/>
    <n v="26872404.420000002"/>
    <n v="0.806081177704841"/>
    <n v="33337094.530000001"/>
    <n v="0.49016889702836602"/>
    <n v="50"/>
    <n v="1530"/>
    <n v="57965.3"/>
    <n v="265.2"/>
    <n v="58230.5"/>
  </r>
  <r>
    <x v="55"/>
    <x v="12"/>
    <s v="47"/>
    <x v="4"/>
    <x v="2"/>
    <x v="6"/>
    <s v="Y"/>
    <x v="1"/>
    <n v="16760"/>
    <n v="26872404.420000002"/>
    <n v="0.806081177704841"/>
    <n v="33337094.530000001"/>
    <n v="0.49016889702836602"/>
    <n v="50"/>
    <n v="8215"/>
    <n v="311231.96999999997"/>
    <n v="530.4"/>
    <n v="311762.37"/>
  </r>
  <r>
    <x v="55"/>
    <x v="12"/>
    <s v="KA"/>
    <x v="12"/>
    <x v="0"/>
    <x v="6"/>
    <s v="Y"/>
    <x v="1"/>
    <n v="7806"/>
    <n v="26872404.420000002"/>
    <n v="0.806081177704841"/>
    <n v="33337094.530000001"/>
    <n v="0.49016889702836602"/>
    <n v="51.02"/>
    <n v="3826"/>
    <n v="147908.13"/>
    <n v="115.97"/>
    <n v="148024.1"/>
  </r>
  <r>
    <x v="55"/>
    <x v="12"/>
    <s v="KE"/>
    <x v="4"/>
    <x v="0"/>
    <x v="6"/>
    <s v="Y"/>
    <x v="1"/>
    <n v="7099"/>
    <n v="26872404.420000002"/>
    <n v="0.806081177704841"/>
    <n v="33337094.530000001"/>
    <n v="0.49016889702836602"/>
    <n v="51.02"/>
    <n v="3479"/>
    <n v="134493.57"/>
    <n v="38.659999999999997"/>
    <n v="134532.23000000001"/>
  </r>
  <r>
    <x v="40"/>
    <x v="1"/>
    <s v="KP"/>
    <x v="2"/>
    <x v="0"/>
    <x v="1"/>
    <s v="Y"/>
    <x v="1"/>
    <n v="5594"/>
    <n v="349.74"/>
    <n v="0.85840512480671505"/>
    <n v="407.43"/>
    <n v="2.2783394488421701E-5"/>
    <n v="6.65"/>
    <n v="0"/>
    <n v="0"/>
    <n v="0"/>
    <n v="0"/>
  </r>
  <r>
    <x v="40"/>
    <x v="1"/>
    <s v="KU"/>
    <x v="3"/>
    <x v="0"/>
    <x v="1"/>
    <s v="Y"/>
    <x v="1"/>
    <n v="5678"/>
    <n v="349.74"/>
    <n v="0.85840512480671505"/>
    <n v="407.43"/>
    <n v="2.2783394488421701E-5"/>
    <n v="6.65"/>
    <n v="0"/>
    <n v="0"/>
    <n v="0"/>
    <n v="0"/>
  </r>
  <r>
    <x v="29"/>
    <x v="0"/>
    <s v="K2"/>
    <x v="0"/>
    <x v="0"/>
    <x v="0"/>
    <s v="Y"/>
    <x v="0"/>
    <n v="15530"/>
    <n v="4254984.54"/>
    <n v="0.82630462857141895"/>
    <n v="5149413.9000000004"/>
    <n v="2.6507978817206301E-2"/>
    <n v="90.79"/>
    <n v="411"/>
    <n v="28983.3"/>
    <n v="0"/>
    <n v="28983.3"/>
  </r>
  <r>
    <x v="29"/>
    <x v="0"/>
    <s v="KW"/>
    <x v="1"/>
    <x v="0"/>
    <x v="0"/>
    <s v="Y"/>
    <x v="0"/>
    <n v="7128"/>
    <n v="4254984.54"/>
    <n v="0.82630462857141895"/>
    <n v="5149413.9000000004"/>
    <n v="2.7905484146435299E-2"/>
    <n v="90.77"/>
    <n v="198"/>
    <n v="13959.68"/>
    <n v="0"/>
    <n v="13959.68"/>
  </r>
  <r>
    <x v="56"/>
    <x v="13"/>
    <s v="40"/>
    <x v="4"/>
    <x v="1"/>
    <x v="6"/>
    <s v="Y"/>
    <x v="0"/>
    <n v="171278"/>
    <n v="5595.88"/>
    <n v="0.78275988926983298"/>
    <n v="7148.91"/>
    <n v="1.05113339331406E-4"/>
    <n v="12.15"/>
    <n v="18"/>
    <n v="161.35"/>
    <n v="8.9700000000000006"/>
    <n v="170.32"/>
  </r>
  <r>
    <x v="56"/>
    <x v="13"/>
    <s v="42"/>
    <x v="12"/>
    <x v="1"/>
    <x v="6"/>
    <s v="Y"/>
    <x v="0"/>
    <n v="159880"/>
    <n v="5595.88"/>
    <n v="0.78275988926983298"/>
    <n v="7148.91"/>
    <n v="1.05113339331406E-4"/>
    <n v="12.15"/>
    <n v="16"/>
    <n v="143.41999999999999"/>
    <n v="0"/>
    <n v="143.41999999999999"/>
  </r>
  <r>
    <x v="56"/>
    <x v="13"/>
    <s v="43"/>
    <x v="1"/>
    <x v="1"/>
    <x v="6"/>
    <s v="Y"/>
    <x v="0"/>
    <n v="35547"/>
    <n v="5595.88"/>
    <n v="0.78275988926983298"/>
    <n v="7148.91"/>
    <n v="1.05113339331406E-4"/>
    <n v="12.15"/>
    <n v="3"/>
    <n v="26.89"/>
    <n v="0"/>
    <n v="26.89"/>
  </r>
  <r>
    <x v="56"/>
    <x v="13"/>
    <s v="44"/>
    <x v="0"/>
    <x v="1"/>
    <x v="6"/>
    <s v="N"/>
    <x v="0"/>
    <n v="15305"/>
    <n v="5595.88"/>
    <n v="0.78275988926983298"/>
    <n v="7148.91"/>
    <m/>
    <n v="11.3"/>
    <m/>
    <n v="0"/>
    <n v="0"/>
    <n v="0"/>
  </r>
  <r>
    <x v="56"/>
    <x v="13"/>
    <s v="45"/>
    <x v="0"/>
    <x v="2"/>
    <x v="6"/>
    <s v="N"/>
    <x v="0"/>
    <n v="4895"/>
    <n v="5595.88"/>
    <n v="0.78275988926983298"/>
    <n v="7148.91"/>
    <m/>
    <n v="49.27"/>
    <m/>
    <n v="0"/>
    <n v="0"/>
    <n v="0"/>
  </r>
  <r>
    <x v="56"/>
    <x v="13"/>
    <s v="46"/>
    <x v="10"/>
    <x v="2"/>
    <x v="6"/>
    <s v="Y"/>
    <x v="0"/>
    <n v="3112"/>
    <n v="5595.88"/>
    <n v="0.78275988926983298"/>
    <n v="7148.91"/>
    <n v="1.05113339331406E-4"/>
    <n v="50"/>
    <n v="0"/>
    <n v="0"/>
    <n v="0"/>
    <n v="0"/>
  </r>
  <r>
    <x v="56"/>
    <x v="13"/>
    <s v="47"/>
    <x v="4"/>
    <x v="2"/>
    <x v="6"/>
    <s v="Y"/>
    <x v="0"/>
    <n v="16684"/>
    <n v="5595.88"/>
    <n v="0.78275988926983298"/>
    <n v="7148.91"/>
    <n v="1.05113339331406E-4"/>
    <n v="50"/>
    <n v="1"/>
    <n v="36.79"/>
    <n v="0"/>
    <n v="36.79"/>
  </r>
  <r>
    <x v="56"/>
    <x v="13"/>
    <s v="KA"/>
    <x v="12"/>
    <x v="0"/>
    <x v="6"/>
    <s v="Y"/>
    <x v="0"/>
    <n v="7802"/>
    <n v="5595.88"/>
    <n v="0.78275988926983298"/>
    <n v="7148.91"/>
    <n v="1.05113339331406E-4"/>
    <n v="51.02"/>
    <n v="0"/>
    <n v="0"/>
    <n v="0"/>
    <n v="0"/>
  </r>
  <r>
    <x v="56"/>
    <x v="13"/>
    <s v="KE"/>
    <x v="4"/>
    <x v="0"/>
    <x v="6"/>
    <s v="Y"/>
    <x v="0"/>
    <n v="7091"/>
    <n v="5595.88"/>
    <n v="0.78275988926983298"/>
    <n v="7148.91"/>
    <n v="1.05113339331406E-4"/>
    <n v="51.02"/>
    <n v="0"/>
    <n v="0"/>
    <n v="0"/>
    <n v="0"/>
  </r>
  <r>
    <x v="31"/>
    <x v="10"/>
    <s v="40"/>
    <x v="4"/>
    <x v="1"/>
    <x v="6"/>
    <s v="Y"/>
    <x v="0"/>
    <n v="171278"/>
    <n v="3259601.15"/>
    <n v="0.97047757986938199"/>
    <n v="3358759.87"/>
    <n v="4.9385216200514503E-2"/>
    <n v="12.15"/>
    <n v="8458"/>
    <n v="93996.31"/>
    <n v="300.05"/>
    <n v="94296.36"/>
  </r>
  <r>
    <x v="31"/>
    <x v="10"/>
    <s v="42"/>
    <x v="12"/>
    <x v="1"/>
    <x v="6"/>
    <s v="Y"/>
    <x v="0"/>
    <n v="159880"/>
    <n v="3259601.15"/>
    <n v="0.97047757986938199"/>
    <n v="3358759.87"/>
    <n v="4.9385216200514503E-2"/>
    <n v="12.15"/>
    <n v="7895"/>
    <n v="87739.520000000004"/>
    <n v="233.37"/>
    <n v="87972.89"/>
  </r>
  <r>
    <x v="31"/>
    <x v="10"/>
    <s v="43"/>
    <x v="1"/>
    <x v="1"/>
    <x v="6"/>
    <s v="Y"/>
    <x v="0"/>
    <n v="35547"/>
    <n v="3259601.15"/>
    <n v="0.97047757986938199"/>
    <n v="3358759.87"/>
    <n v="4.9385216200514503E-2"/>
    <n v="12.15"/>
    <n v="1755"/>
    <n v="19503.849999999999"/>
    <n v="77.8"/>
    <n v="19581.649999999998"/>
  </r>
  <r>
    <x v="31"/>
    <x v="10"/>
    <s v="44"/>
    <x v="0"/>
    <x v="1"/>
    <x v="6"/>
    <s v="N"/>
    <x v="0"/>
    <n v="15305"/>
    <n v="3259601.15"/>
    <n v="0.97047757986938199"/>
    <n v="3358759.87"/>
    <m/>
    <n v="11.3"/>
    <m/>
    <n v="0"/>
    <n v="0"/>
    <n v="0"/>
  </r>
  <r>
    <x v="31"/>
    <x v="10"/>
    <s v="45"/>
    <x v="0"/>
    <x v="2"/>
    <x v="6"/>
    <s v="N"/>
    <x v="0"/>
    <n v="4895"/>
    <n v="3259601.15"/>
    <n v="0.97047757986938199"/>
    <n v="3358759.87"/>
    <m/>
    <n v="49.27"/>
    <m/>
    <n v="0"/>
    <n v="0"/>
    <n v="0"/>
  </r>
  <r>
    <x v="31"/>
    <x v="10"/>
    <s v="46"/>
    <x v="10"/>
    <x v="2"/>
    <x v="6"/>
    <s v="Y"/>
    <x v="0"/>
    <n v="3112"/>
    <n v="3259601.15"/>
    <n v="0.97047757986938199"/>
    <n v="3358759.87"/>
    <n v="4.9385216200514503E-2"/>
    <n v="50"/>
    <n v="153"/>
    <n v="6978.7"/>
    <n v="0"/>
    <n v="6978.7"/>
  </r>
  <r>
    <x v="31"/>
    <x v="10"/>
    <s v="47"/>
    <x v="4"/>
    <x v="2"/>
    <x v="6"/>
    <s v="Y"/>
    <x v="0"/>
    <n v="16684"/>
    <n v="3259601.15"/>
    <n v="0.97047757986938199"/>
    <n v="3358759.87"/>
    <n v="4.9385216200514503E-2"/>
    <n v="50"/>
    <n v="823"/>
    <n v="37539.040000000001"/>
    <n v="0"/>
    <n v="37539.040000000001"/>
  </r>
  <r>
    <x v="31"/>
    <x v="10"/>
    <s v="KA"/>
    <x v="12"/>
    <x v="0"/>
    <x v="6"/>
    <s v="Y"/>
    <x v="0"/>
    <n v="7802"/>
    <n v="3259601.15"/>
    <n v="0.97047757986938199"/>
    <n v="3358759.87"/>
    <n v="4.9385216200514503E-2"/>
    <n v="51.02"/>
    <n v="385"/>
    <n v="17919.03"/>
    <n v="0"/>
    <n v="17919.03"/>
  </r>
  <r>
    <x v="31"/>
    <x v="10"/>
    <s v="KE"/>
    <x v="4"/>
    <x v="0"/>
    <x v="6"/>
    <s v="Y"/>
    <x v="0"/>
    <n v="7091"/>
    <n v="3259601.15"/>
    <n v="0.97047757986938199"/>
    <n v="3358759.87"/>
    <n v="4.9385216200514503E-2"/>
    <n v="51.02"/>
    <n v="350"/>
    <n v="16290.03"/>
    <n v="46.54"/>
    <n v="16336.570000000002"/>
  </r>
  <r>
    <x v="32"/>
    <x v="0"/>
    <s v="90"/>
    <x v="0"/>
    <x v="1"/>
    <x v="0"/>
    <s v="Y"/>
    <x v="0"/>
    <n v="309175"/>
    <n v="1727.8"/>
    <n v="0.59863973861915798"/>
    <n v="2886.21"/>
    <n v="1.48575342801652E-5"/>
    <n v="33.78"/>
    <n v="4"/>
    <n v="76.239999999999995"/>
    <n v="0"/>
    <n v="76.239999999999995"/>
  </r>
  <r>
    <x v="18"/>
    <x v="0"/>
    <s v="KW"/>
    <x v="1"/>
    <x v="0"/>
    <x v="0"/>
    <s v="Y"/>
    <x v="1"/>
    <n v="7112"/>
    <n v="24189.14"/>
    <n v="0.92168205525259295"/>
    <n v="26244.560000000001"/>
    <n v="1.4222340002814101E-4"/>
    <n v="90.77"/>
    <n v="1"/>
    <n v="78.64"/>
    <n v="0"/>
    <n v="78.64"/>
  </r>
  <r>
    <x v="19"/>
    <x v="0"/>
    <s v="90"/>
    <x v="0"/>
    <x v="1"/>
    <x v="0"/>
    <s v="Y"/>
    <x v="1"/>
    <n v="311691"/>
    <n v="1239981.28"/>
    <n v="0.84471823265655699"/>
    <n v="1467922.95"/>
    <n v="7.5565241442120097E-3"/>
    <n v="33.78"/>
    <n v="2355"/>
    <n v="63335"/>
    <n v="349.62"/>
    <n v="63684.62"/>
  </r>
  <r>
    <x v="19"/>
    <x v="0"/>
    <s v="93"/>
    <x v="9"/>
    <x v="1"/>
    <x v="0"/>
    <s v="N"/>
    <x v="1"/>
    <n v="224013"/>
    <n v="1239981.28"/>
    <n v="0.84471823265655699"/>
    <n v="1467922.95"/>
    <m/>
    <n v="10.98"/>
    <m/>
    <n v="0"/>
    <n v="0"/>
    <n v="0"/>
  </r>
  <r>
    <x v="19"/>
    <x v="0"/>
    <s v="95"/>
    <x v="10"/>
    <x v="1"/>
    <x v="0"/>
    <s v="Y"/>
    <x v="1"/>
    <n v="44902"/>
    <n v="1239981.28"/>
    <n v="0.84471823265655699"/>
    <n v="1467922.95"/>
    <n v="7.55549515959489E-3"/>
    <n v="33.78"/>
    <n v="339"/>
    <n v="9117.01"/>
    <n v="80.680000000000007"/>
    <n v="9197.69"/>
  </r>
  <r>
    <x v="19"/>
    <x v="0"/>
    <s v="9F"/>
    <x v="10"/>
    <x v="2"/>
    <x v="0"/>
    <s v="Y"/>
    <x v="1"/>
    <n v="18092"/>
    <n v="1239981.28"/>
    <n v="0.84471823265655699"/>
    <n v="1467922.95"/>
    <n v="7.5554951595949004E-3"/>
    <n v="135.6"/>
    <n v="136"/>
    <n v="14643.28"/>
    <n v="0"/>
    <n v="14643.28"/>
  </r>
  <r>
    <x v="19"/>
    <x v="0"/>
    <s v="9H"/>
    <x v="4"/>
    <x v="2"/>
    <x v="0"/>
    <s v="N"/>
    <x v="1"/>
    <n v="15922"/>
    <n v="1239981.28"/>
    <n v="0.84471823265655699"/>
    <n v="1467922.95"/>
    <m/>
    <n v="30.27"/>
    <m/>
    <n v="0"/>
    <n v="0"/>
    <n v="0"/>
  </r>
  <r>
    <x v="19"/>
    <x v="0"/>
    <s v="K2"/>
    <x v="0"/>
    <x v="0"/>
    <x v="0"/>
    <s v="Y"/>
    <x v="1"/>
    <n v="15543"/>
    <n v="1239981.28"/>
    <n v="0.84471823265655699"/>
    <n v="1467922.95"/>
    <n v="7.5565241442120097E-3"/>
    <n v="90.79"/>
    <n v="117"/>
    <n v="8434.58"/>
    <n v="0"/>
    <n v="8434.58"/>
  </r>
  <r>
    <x v="19"/>
    <x v="0"/>
    <s v="KW"/>
    <x v="1"/>
    <x v="0"/>
    <x v="0"/>
    <s v="Y"/>
    <x v="1"/>
    <n v="7112"/>
    <n v="1239981.28"/>
    <n v="0.84471823265655699"/>
    <n v="1467922.95"/>
    <n v="7.9549054329102493E-3"/>
    <n v="90.77"/>
    <n v="56"/>
    <n v="4036.18"/>
    <n v="0"/>
    <n v="4036.18"/>
  </r>
  <r>
    <x v="20"/>
    <x v="0"/>
    <s v="90"/>
    <x v="0"/>
    <x v="1"/>
    <x v="0"/>
    <s v="Y"/>
    <x v="1"/>
    <n v="311691"/>
    <n v="4827460.8099999996"/>
    <n v="0.75254614617304105"/>
    <n v="6414836.9299999997"/>
    <n v="3.3022080718015802E-2"/>
    <n v="33.78"/>
    <n v="10292"/>
    <n v="246589.12"/>
    <n v="1293.8"/>
    <n v="247882.91999999998"/>
  </r>
  <r>
    <x v="20"/>
    <x v="0"/>
    <s v="93"/>
    <x v="9"/>
    <x v="1"/>
    <x v="0"/>
    <s v="Y"/>
    <x v="1"/>
    <n v="224013"/>
    <n v="4827460.8099999996"/>
    <n v="0.75254614617304105"/>
    <n v="6414836.9299999997"/>
    <n v="7.6848415520133107E-2"/>
    <n v="10.98"/>
    <n v="17215"/>
    <n v="134067.60999999999"/>
    <n v="911.18"/>
    <n v="134978.78999999998"/>
  </r>
  <r>
    <x v="20"/>
    <x v="0"/>
    <s v="95"/>
    <x v="10"/>
    <x v="1"/>
    <x v="0"/>
    <s v="Y"/>
    <x v="1"/>
    <n v="44902"/>
    <n v="4827460.8099999996"/>
    <n v="0.75254614617304105"/>
    <n v="6414836.9299999997"/>
    <n v="3.30175840456787E-2"/>
    <n v="33.78"/>
    <n v="1482"/>
    <n v="35507.68"/>
    <n v="239.59"/>
    <n v="35747.269999999997"/>
  </r>
  <r>
    <x v="20"/>
    <x v="0"/>
    <s v="9F"/>
    <x v="10"/>
    <x v="2"/>
    <x v="0"/>
    <s v="Y"/>
    <x v="1"/>
    <n v="18092"/>
    <n v="4827460.8099999996"/>
    <n v="0.75254614617304105"/>
    <n v="6414836.9299999997"/>
    <n v="3.30175840456787E-2"/>
    <n v="135.6"/>
    <n v="597"/>
    <n v="57265.760000000002"/>
    <n v="95.92"/>
    <n v="57361.68"/>
  </r>
  <r>
    <x v="20"/>
    <x v="0"/>
    <s v="9H"/>
    <x v="4"/>
    <x v="2"/>
    <x v="0"/>
    <s v="N"/>
    <x v="1"/>
    <n v="15922"/>
    <n v="4827460.8099999996"/>
    <n v="0.75254614617304105"/>
    <n v="6414836.9299999997"/>
    <m/>
    <n v="30.27"/>
    <m/>
    <n v="0"/>
    <n v="0"/>
    <n v="0"/>
  </r>
  <r>
    <x v="20"/>
    <x v="0"/>
    <s v="K2"/>
    <x v="0"/>
    <x v="0"/>
    <x v="0"/>
    <s v="Y"/>
    <x v="1"/>
    <n v="15543"/>
    <n v="4827460.8099999996"/>
    <n v="0.75254614617304105"/>
    <n v="6414836.9299999997"/>
    <n v="3.3022080718015802E-2"/>
    <n v="90.79"/>
    <n v="513"/>
    <n v="32947.040000000001"/>
    <n v="64.23"/>
    <n v="33011.270000000004"/>
  </r>
  <r>
    <x v="20"/>
    <x v="0"/>
    <s v="KW"/>
    <x v="1"/>
    <x v="0"/>
    <x v="0"/>
    <s v="Y"/>
    <x v="1"/>
    <n v="7112"/>
    <n v="4827460.8099999996"/>
    <n v="0.75254614617304105"/>
    <n v="6414836.9299999997"/>
    <n v="3.4763010650995199E-2"/>
    <n v="90.77"/>
    <n v="247"/>
    <n v="15859.89"/>
    <n v="0"/>
    <n v="15859.89"/>
  </r>
  <r>
    <x v="21"/>
    <x v="0"/>
    <s v="90"/>
    <x v="0"/>
    <x v="1"/>
    <x v="0"/>
    <s v="Y"/>
    <x v="1"/>
    <n v="311691"/>
    <n v="251106.29"/>
    <n v="0.72272761679990205"/>
    <n v="347442.5"/>
    <n v="1.78855275746958E-3"/>
    <n v="33.78"/>
    <n v="557"/>
    <n v="12816.54"/>
    <n v="69.03"/>
    <n v="12885.570000000002"/>
  </r>
  <r>
    <x v="21"/>
    <x v="0"/>
    <s v="93"/>
    <x v="9"/>
    <x v="1"/>
    <x v="0"/>
    <s v="N"/>
    <x v="1"/>
    <n v="224013"/>
    <n v="251106.29"/>
    <n v="0.72272761679990205"/>
    <n v="347442.5"/>
    <m/>
    <n v="10.98"/>
    <m/>
    <n v="0"/>
    <n v="0"/>
    <n v="0"/>
  </r>
  <r>
    <x v="21"/>
    <x v="0"/>
    <s v="95"/>
    <x v="10"/>
    <x v="1"/>
    <x v="0"/>
    <s v="Y"/>
    <x v="1"/>
    <n v="44902"/>
    <n v="251106.29"/>
    <n v="0.72272761679990205"/>
    <n v="347442.5"/>
    <n v="1.78830920722886E-3"/>
    <n v="33.78"/>
    <n v="80"/>
    <n v="1840.8"/>
    <n v="23.01"/>
    <n v="1863.81"/>
  </r>
  <r>
    <x v="21"/>
    <x v="0"/>
    <s v="9F"/>
    <x v="10"/>
    <x v="2"/>
    <x v="0"/>
    <s v="Y"/>
    <x v="1"/>
    <n v="18092"/>
    <n v="251106.29"/>
    <n v="0.72272761679990205"/>
    <n v="347442.5"/>
    <n v="1.78830920722886E-3"/>
    <n v="135.6"/>
    <n v="32"/>
    <n v="2947.9"/>
    <n v="0"/>
    <n v="2947.9"/>
  </r>
  <r>
    <x v="21"/>
    <x v="0"/>
    <s v="9H"/>
    <x v="4"/>
    <x v="2"/>
    <x v="0"/>
    <s v="N"/>
    <x v="1"/>
    <n v="15922"/>
    <n v="251106.29"/>
    <n v="0.72272761679990205"/>
    <n v="347442.5"/>
    <m/>
    <n v="30.27"/>
    <m/>
    <n v="0"/>
    <n v="0"/>
    <n v="0"/>
  </r>
  <r>
    <x v="21"/>
    <x v="0"/>
    <s v="K2"/>
    <x v="0"/>
    <x v="0"/>
    <x v="0"/>
    <s v="Y"/>
    <x v="1"/>
    <n v="15543"/>
    <n v="251106.29"/>
    <n v="0.72272761679990205"/>
    <n v="347442.5"/>
    <n v="1.78855275746958E-3"/>
    <n v="90.79"/>
    <n v="27"/>
    <n v="1665.35"/>
    <n v="0"/>
    <n v="1665.35"/>
  </r>
  <r>
    <x v="40"/>
    <x v="1"/>
    <s v="N1"/>
    <x v="0"/>
    <x v="1"/>
    <x v="1"/>
    <s v="N"/>
    <x v="1"/>
    <n v="96518"/>
    <n v="349.74"/>
    <n v="0.85840512480671505"/>
    <n v="407.43"/>
    <m/>
    <n v="3.92"/>
    <m/>
    <n v="0"/>
    <n v="0"/>
    <n v="0"/>
  </r>
  <r>
    <x v="40"/>
    <x v="1"/>
    <s v="N2"/>
    <x v="4"/>
    <x v="1"/>
    <x v="1"/>
    <s v="Y"/>
    <x v="1"/>
    <n v="158079"/>
    <n v="349.74"/>
    <n v="0.85840512480671505"/>
    <n v="407.43"/>
    <n v="2.2783394488421701E-5"/>
    <n v="3.92"/>
    <n v="3"/>
    <n v="9.51"/>
    <n v="0"/>
    <n v="9.51"/>
  </r>
  <r>
    <x v="40"/>
    <x v="1"/>
    <s v="N3"/>
    <x v="5"/>
    <x v="2"/>
    <x v="1"/>
    <s v="Y"/>
    <x v="1"/>
    <n v="0"/>
    <n v="349.74"/>
    <n v="0.85840512480671505"/>
    <n v="407.43"/>
    <n v="2.2783394488421701E-5"/>
    <n v="30.45"/>
    <n v="0"/>
    <n v="0"/>
    <n v="0"/>
    <n v="0"/>
  </r>
  <r>
    <x v="40"/>
    <x v="1"/>
    <s v="N4"/>
    <x v="3"/>
    <x v="2"/>
    <x v="1"/>
    <s v="Y"/>
    <x v="1"/>
    <n v="13484"/>
    <n v="349.74"/>
    <n v="0.85840512480671505"/>
    <n v="407.43"/>
    <n v="2.2783394488421701E-5"/>
    <n v="30.45"/>
    <n v="0"/>
    <n v="0"/>
    <n v="0"/>
    <n v="0"/>
  </r>
  <r>
    <x v="57"/>
    <x v="0"/>
    <s v="90"/>
    <x v="0"/>
    <x v="1"/>
    <x v="0"/>
    <s v="Y"/>
    <x v="1"/>
    <n v="311691"/>
    <n v="2303.73"/>
    <n v="0.87569990078799398"/>
    <n v="2630.73"/>
    <n v="1.35423829717376E-5"/>
    <n v="33.78"/>
    <n v="4"/>
    <n v="111.52"/>
    <n v="0"/>
    <n v="111.52"/>
  </r>
  <r>
    <x v="57"/>
    <x v="0"/>
    <s v="93"/>
    <x v="9"/>
    <x v="1"/>
    <x v="0"/>
    <s v="N"/>
    <x v="1"/>
    <n v="224013"/>
    <n v="2303.73"/>
    <n v="0.87569990078799398"/>
    <n v="2630.73"/>
    <m/>
    <n v="10.98"/>
    <m/>
    <n v="0"/>
    <n v="0"/>
    <n v="0"/>
  </r>
  <r>
    <x v="57"/>
    <x v="0"/>
    <s v="95"/>
    <x v="10"/>
    <x v="1"/>
    <x v="0"/>
    <s v="Y"/>
    <x v="1"/>
    <n v="44902"/>
    <n v="2303.73"/>
    <n v="0.87569990078799398"/>
    <n v="2630.73"/>
    <n v="1.35405388826444E-5"/>
    <n v="33.78"/>
    <n v="0"/>
    <n v="0"/>
    <n v="0"/>
    <n v="0"/>
  </r>
  <r>
    <x v="57"/>
    <x v="0"/>
    <s v="9F"/>
    <x v="10"/>
    <x v="2"/>
    <x v="0"/>
    <s v="Y"/>
    <x v="1"/>
    <n v="18092"/>
    <n v="2303.73"/>
    <n v="0.87569990078799398"/>
    <n v="2630.73"/>
    <n v="1.35405388826444E-5"/>
    <n v="135.6"/>
    <n v="0"/>
    <n v="0"/>
    <n v="0"/>
    <n v="0"/>
  </r>
  <r>
    <x v="57"/>
    <x v="0"/>
    <s v="9H"/>
    <x v="4"/>
    <x v="2"/>
    <x v="0"/>
    <s v="N"/>
    <x v="1"/>
    <n v="15922"/>
    <n v="2303.73"/>
    <n v="0.87569990078799398"/>
    <n v="2630.73"/>
    <m/>
    <n v="30.27"/>
    <m/>
    <n v="0"/>
    <n v="0"/>
    <n v="0"/>
  </r>
  <r>
    <x v="57"/>
    <x v="0"/>
    <s v="K2"/>
    <x v="0"/>
    <x v="0"/>
    <x v="0"/>
    <s v="Y"/>
    <x v="1"/>
    <n v="15543"/>
    <n v="2303.73"/>
    <n v="0.87569990078799398"/>
    <n v="2630.73"/>
    <n v="1.35423829717376E-5"/>
    <n v="90.79"/>
    <n v="0"/>
    <n v="0"/>
    <n v="0"/>
    <n v="0"/>
  </r>
  <r>
    <x v="57"/>
    <x v="0"/>
    <s v="KW"/>
    <x v="1"/>
    <x v="0"/>
    <x v="0"/>
    <s v="Y"/>
    <x v="1"/>
    <n v="7112"/>
    <n v="2303.73"/>
    <n v="0.87569990078799398"/>
    <n v="2630.73"/>
    <n v="1.42563397959818E-5"/>
    <n v="90.77"/>
    <n v="0"/>
    <n v="0"/>
    <n v="0"/>
    <n v="0"/>
  </r>
  <r>
    <x v="58"/>
    <x v="4"/>
    <s v="31"/>
    <x v="10"/>
    <x v="1"/>
    <x v="4"/>
    <s v="Y"/>
    <x v="1"/>
    <n v="5560"/>
    <n v="1902302.92"/>
    <n v="0.92355516078268096"/>
    <n v="2059761.02"/>
    <n v="0.13638761486623799"/>
    <n v="4.97"/>
    <n v="758"/>
    <n v="3279.21"/>
    <n v="25.95"/>
    <n v="3305.16"/>
  </r>
  <r>
    <x v="58"/>
    <x v="4"/>
    <s v="33"/>
    <x v="10"/>
    <x v="2"/>
    <x v="4"/>
    <s v="Y"/>
    <x v="1"/>
    <n v="3370"/>
    <n v="1902302.92"/>
    <n v="0.92355516078268096"/>
    <n v="2059761.02"/>
    <n v="0.13638761486623799"/>
    <n v="57.63"/>
    <n v="459"/>
    <n v="22964.240000000002"/>
    <n v="50.04"/>
    <n v="23014.280000000002"/>
  </r>
  <r>
    <x v="58"/>
    <x v="4"/>
    <s v="34"/>
    <x v="0"/>
    <x v="2"/>
    <x v="4"/>
    <s v="Y"/>
    <x v="1"/>
    <n v="4468"/>
    <n v="1902302.92"/>
    <n v="0.92355516078268096"/>
    <n v="2059761.02"/>
    <n v="0.13638761486623799"/>
    <n v="57.63"/>
    <n v="609"/>
    <n v="30468.89"/>
    <n v="100.06"/>
    <n v="30568.95"/>
  </r>
  <r>
    <x v="58"/>
    <x v="4"/>
    <s v="36"/>
    <x v="4"/>
    <x v="1"/>
    <x v="4"/>
    <s v="Y"/>
    <x v="1"/>
    <n v="64834"/>
    <n v="1902302.92"/>
    <n v="0.92355516078268096"/>
    <n v="2059761.02"/>
    <n v="0.13638761486623799"/>
    <n v="4.97"/>
    <n v="8842"/>
    <n v="38251.730000000003"/>
    <n v="186.02"/>
    <n v="38437.75"/>
  </r>
  <r>
    <x v="58"/>
    <x v="4"/>
    <s v="37"/>
    <x v="8"/>
    <x v="1"/>
    <x v="4"/>
    <s v="Y"/>
    <x v="1"/>
    <n v="93109"/>
    <n v="1902302.92"/>
    <n v="0.92355516078268096"/>
    <n v="2059761.02"/>
    <n v="0.13638761486623799"/>
    <n v="4.97"/>
    <n v="12698"/>
    <n v="54933.33"/>
    <n v="341.77"/>
    <n v="55275.1"/>
  </r>
  <r>
    <x v="58"/>
    <x v="4"/>
    <s v="K3"/>
    <x v="0"/>
    <x v="0"/>
    <x v="4"/>
    <s v="Y"/>
    <x v="1"/>
    <n v="1425"/>
    <n v="1902302.92"/>
    <n v="0.92355516078268096"/>
    <n v="2059761.02"/>
    <n v="0.13638761486623799"/>
    <n v="27.46"/>
    <n v="194"/>
    <n v="4624.8"/>
    <n v="0"/>
    <n v="4624.8"/>
  </r>
  <r>
    <x v="58"/>
    <x v="4"/>
    <s v="KF"/>
    <x v="4"/>
    <x v="0"/>
    <x v="4"/>
    <s v="Y"/>
    <x v="1"/>
    <n v="3606"/>
    <n v="1902302.92"/>
    <n v="0.92355516078268096"/>
    <n v="2059761.02"/>
    <n v="0.13638761486623799"/>
    <n v="27.46"/>
    <n v="491"/>
    <n v="11705.04"/>
    <n v="0"/>
    <n v="11705.04"/>
  </r>
  <r>
    <x v="59"/>
    <x v="14"/>
    <s v="31"/>
    <x v="10"/>
    <x v="1"/>
    <x v="4"/>
    <s v="Y"/>
    <x v="1"/>
    <n v="5560"/>
    <n v="590715.27"/>
    <n v="0.93158937434579903"/>
    <n v="634094.04"/>
    <n v="4.1986702766370898E-2"/>
    <n v="4.97"/>
    <n v="233"/>
    <n v="1016.76"/>
    <n v="8.73"/>
    <n v="1025.49"/>
  </r>
  <r>
    <x v="59"/>
    <x v="14"/>
    <s v="33"/>
    <x v="10"/>
    <x v="2"/>
    <x v="4"/>
    <s v="Y"/>
    <x v="1"/>
    <n v="3370"/>
    <n v="590715.27"/>
    <n v="0.93158937434579903"/>
    <n v="634094.04"/>
    <n v="4.1986702766370898E-2"/>
    <n v="57.63"/>
    <n v="141"/>
    <n v="7115.74"/>
    <n v="0"/>
    <n v="7115.74"/>
  </r>
  <r>
    <x v="32"/>
    <x v="0"/>
    <s v="93"/>
    <x v="9"/>
    <x v="1"/>
    <x v="0"/>
    <s v="N"/>
    <x v="0"/>
    <n v="222043"/>
    <n v="1727.8"/>
    <n v="0.59863973861915798"/>
    <n v="2886.21"/>
    <m/>
    <n v="10.98"/>
    <m/>
    <n v="0"/>
    <n v="0"/>
    <n v="0"/>
  </r>
  <r>
    <x v="32"/>
    <x v="0"/>
    <s v="95"/>
    <x v="10"/>
    <x v="1"/>
    <x v="0"/>
    <s v="Y"/>
    <x v="0"/>
    <n v="44305"/>
    <n v="1727.8"/>
    <n v="0.59863973861915798"/>
    <n v="2886.21"/>
    <n v="1.48555111047037E-5"/>
    <n v="33.78"/>
    <n v="0"/>
    <n v="0"/>
    <n v="0"/>
    <n v="0"/>
  </r>
  <r>
    <x v="32"/>
    <x v="0"/>
    <s v="9F"/>
    <x v="10"/>
    <x v="2"/>
    <x v="0"/>
    <s v="Y"/>
    <x v="0"/>
    <n v="18023"/>
    <n v="1727.8"/>
    <n v="0.59863973861915798"/>
    <n v="2886.21"/>
    <n v="1.48555111047037E-5"/>
    <n v="135.6"/>
    <n v="0"/>
    <n v="0"/>
    <n v="0"/>
    <n v="0"/>
  </r>
  <r>
    <x v="32"/>
    <x v="0"/>
    <s v="9H"/>
    <x v="4"/>
    <x v="2"/>
    <x v="0"/>
    <s v="N"/>
    <x v="0"/>
    <n v="15777"/>
    <n v="1727.8"/>
    <n v="0.59863973861915798"/>
    <n v="2886.21"/>
    <m/>
    <n v="30.27"/>
    <m/>
    <n v="0"/>
    <n v="0"/>
    <n v="0"/>
  </r>
  <r>
    <x v="32"/>
    <x v="0"/>
    <s v="K2"/>
    <x v="0"/>
    <x v="0"/>
    <x v="0"/>
    <s v="Y"/>
    <x v="0"/>
    <n v="15530"/>
    <n v="1727.8"/>
    <n v="0.59863973861915798"/>
    <n v="2886.21"/>
    <n v="1.48575342801652E-5"/>
    <n v="90.79"/>
    <n v="0"/>
    <n v="0"/>
    <n v="0"/>
    <n v="0"/>
  </r>
  <r>
    <x v="32"/>
    <x v="0"/>
    <s v="KW"/>
    <x v="1"/>
    <x v="0"/>
    <x v="0"/>
    <s v="Y"/>
    <x v="0"/>
    <n v="7128"/>
    <n v="1727.8"/>
    <n v="0.59863973861915798"/>
    <n v="2886.21"/>
    <n v="1.5640826113877399E-5"/>
    <n v="90.77"/>
    <n v="0"/>
    <n v="0"/>
    <n v="0"/>
    <n v="0"/>
  </r>
  <r>
    <x v="33"/>
    <x v="0"/>
    <s v="90"/>
    <x v="0"/>
    <x v="1"/>
    <x v="0"/>
    <s v="Y"/>
    <x v="0"/>
    <n v="309175"/>
    <n v="4135190.72"/>
    <n v="0.79104592463844403"/>
    <n v="5227497.66"/>
    <n v="2.69099357575967E-2"/>
    <n v="33.78"/>
    <n v="8319"/>
    <n v="209514.38"/>
    <n v="579.26"/>
    <n v="210093.64"/>
  </r>
  <r>
    <x v="33"/>
    <x v="0"/>
    <s v="93"/>
    <x v="9"/>
    <x v="1"/>
    <x v="0"/>
    <s v="N"/>
    <x v="0"/>
    <n v="222043"/>
    <n v="4135190.72"/>
    <n v="0.79104592463844403"/>
    <n v="5227497.66"/>
    <m/>
    <n v="10.98"/>
    <m/>
    <n v="0"/>
    <n v="0"/>
    <n v="0"/>
  </r>
  <r>
    <x v="33"/>
    <x v="0"/>
    <s v="95"/>
    <x v="10"/>
    <x v="1"/>
    <x v="0"/>
    <s v="Y"/>
    <x v="0"/>
    <n v="44305"/>
    <n v="4135190.72"/>
    <n v="0.79104592463844403"/>
    <n v="5227497.66"/>
    <n v="2.6906271386331001E-2"/>
    <n v="33.78"/>
    <n v="1192"/>
    <n v="30020.57"/>
    <n v="125.92"/>
    <n v="30146.489999999998"/>
  </r>
  <r>
    <x v="33"/>
    <x v="0"/>
    <s v="9F"/>
    <x v="10"/>
    <x v="2"/>
    <x v="0"/>
    <s v="Y"/>
    <x v="0"/>
    <n v="18023"/>
    <n v="4135190.72"/>
    <n v="0.79104592463844403"/>
    <n v="5227497.66"/>
    <n v="2.6906271386331001E-2"/>
    <n v="135.6"/>
    <n v="484"/>
    <n v="48801.66"/>
    <n v="-100.83"/>
    <n v="48700.83"/>
  </r>
  <r>
    <x v="33"/>
    <x v="0"/>
    <s v="9H"/>
    <x v="4"/>
    <x v="2"/>
    <x v="0"/>
    <s v="N"/>
    <x v="0"/>
    <n v="15777"/>
    <n v="4135190.72"/>
    <n v="0.79104592463844403"/>
    <n v="5227497.66"/>
    <m/>
    <n v="30.27"/>
    <m/>
    <n v="0"/>
    <n v="0"/>
    <n v="0"/>
  </r>
  <r>
    <x v="33"/>
    <x v="0"/>
    <s v="K2"/>
    <x v="0"/>
    <x v="0"/>
    <x v="0"/>
    <s v="Y"/>
    <x v="0"/>
    <n v="15530"/>
    <n v="4135190.72"/>
    <n v="0.79104592463844403"/>
    <n v="5227497.66"/>
    <n v="2.69099357575967E-2"/>
    <n v="90.79"/>
    <n v="417"/>
    <n v="28151.63"/>
    <n v="0"/>
    <n v="28151.63"/>
  </r>
  <r>
    <x v="33"/>
    <x v="0"/>
    <s v="KW"/>
    <x v="1"/>
    <x v="0"/>
    <x v="0"/>
    <s v="Y"/>
    <x v="0"/>
    <n v="7128"/>
    <n v="4135190.72"/>
    <n v="0.79104592463844403"/>
    <n v="5227497.66"/>
    <n v="2.8328632327779601E-2"/>
    <n v="90.77"/>
    <n v="201"/>
    <n v="13566.5"/>
    <n v="0"/>
    <n v="13566.5"/>
  </r>
  <r>
    <x v="60"/>
    <x v="9"/>
    <s v="50"/>
    <x v="13"/>
    <x v="1"/>
    <x v="7"/>
    <s v="Y"/>
    <x v="0"/>
    <n v="49590"/>
    <n v="440011.94"/>
    <n v="0.72531222855102195"/>
    <n v="606651.76"/>
    <n v="1.6797169133799299E-2"/>
    <n v="26.16"/>
    <n v="832"/>
    <n v="14878.78"/>
    <n v="35.76"/>
    <n v="14914.54"/>
  </r>
  <r>
    <x v="60"/>
    <x v="9"/>
    <s v="52"/>
    <x v="4"/>
    <x v="1"/>
    <x v="7"/>
    <s v="Y"/>
    <x v="0"/>
    <n v="48195"/>
    <n v="440011.94"/>
    <n v="0.72531222855102195"/>
    <n v="606651.76"/>
    <n v="1.8030323735198198E-2"/>
    <n v="24.2"/>
    <n v="868"/>
    <n v="14359.57"/>
    <n v="33.090000000000003"/>
    <n v="14392.66"/>
  </r>
  <r>
    <x v="60"/>
    <x v="9"/>
    <s v="53"/>
    <x v="0"/>
    <x v="1"/>
    <x v="7"/>
    <s v="Y"/>
    <x v="0"/>
    <n v="13489"/>
    <n v="440011.94"/>
    <n v="0.72531222855102195"/>
    <n v="606651.76"/>
    <n v="1.6797169133799299E-2"/>
    <n v="26.16"/>
    <n v="226"/>
    <n v="4041.59"/>
    <n v="17.88"/>
    <n v="4059.4700000000003"/>
  </r>
  <r>
    <x v="60"/>
    <x v="9"/>
    <s v="5A"/>
    <x v="0"/>
    <x v="2"/>
    <x v="7"/>
    <s v="Y"/>
    <x v="0"/>
    <n v="2506"/>
    <n v="440011.94"/>
    <n v="0.72531222855102195"/>
    <n v="606651.76"/>
    <n v="1.6797169133799299E-2"/>
    <n v="107.29"/>
    <n v="42"/>
    <n v="3072.28"/>
    <n v="0"/>
    <n v="3072.28"/>
  </r>
  <r>
    <x v="60"/>
    <x v="9"/>
    <s v="5B"/>
    <x v="4"/>
    <x v="2"/>
    <x v="7"/>
    <s v="Y"/>
    <x v="0"/>
    <n v="3580"/>
    <n v="440011.94"/>
    <n v="0.72531222855102195"/>
    <n v="606651.76"/>
    <n v="1.8030323735198198E-2"/>
    <n v="67.69"/>
    <n v="64"/>
    <n v="2953.64"/>
    <n v="0"/>
    <n v="2953.64"/>
  </r>
  <r>
    <x v="60"/>
    <x v="9"/>
    <s v="K5"/>
    <x v="0"/>
    <x v="0"/>
    <x v="7"/>
    <s v="Y"/>
    <x v="0"/>
    <n v="1484"/>
    <n v="440011.94"/>
    <n v="0.72531222855102195"/>
    <n v="606651.76"/>
    <n v="1.6797169133799299E-2"/>
    <n v="58.75"/>
    <n v="24"/>
    <n v="961.33"/>
    <n v="0"/>
    <n v="961.33"/>
  </r>
  <r>
    <x v="60"/>
    <x v="9"/>
    <s v="KH"/>
    <x v="4"/>
    <x v="0"/>
    <x v="7"/>
    <s v="Y"/>
    <x v="0"/>
    <n v="2050"/>
    <n v="440011.94"/>
    <n v="0.72531222855102195"/>
    <n v="606651.76"/>
    <n v="1.6864742743415501E-2"/>
    <n v="58.69"/>
    <n v="34"/>
    <n v="1360.49"/>
    <n v="0"/>
    <n v="1360.49"/>
  </r>
  <r>
    <x v="21"/>
    <x v="0"/>
    <s v="KW"/>
    <x v="1"/>
    <x v="0"/>
    <x v="0"/>
    <s v="Y"/>
    <x v="1"/>
    <n v="7112"/>
    <n v="251106.29"/>
    <n v="0.72272761679990205"/>
    <n v="347442.5"/>
    <n v="1.8828455750173501E-3"/>
    <n v="90.77"/>
    <n v="13"/>
    <n v="801.66"/>
    <n v="0"/>
    <n v="801.66"/>
  </r>
  <r>
    <x v="22"/>
    <x v="0"/>
    <s v="90"/>
    <x v="0"/>
    <x v="1"/>
    <x v="0"/>
    <s v="Y"/>
    <x v="1"/>
    <n v="311691"/>
    <n v="1151.8599999999999"/>
    <n v="0.83670015326839398"/>
    <n v="1376.67"/>
    <n v="7.08677529267619E-6"/>
    <n v="33.78"/>
    <n v="2"/>
    <n v="53.28"/>
    <n v="0"/>
    <n v="53.28"/>
  </r>
  <r>
    <x v="22"/>
    <x v="0"/>
    <s v="93"/>
    <x v="9"/>
    <x v="1"/>
    <x v="0"/>
    <s v="N"/>
    <x v="1"/>
    <n v="224013"/>
    <n v="1151.8599999999999"/>
    <n v="0.83670015326839398"/>
    <n v="1376.67"/>
    <m/>
    <n v="10.98"/>
    <m/>
    <n v="0"/>
    <n v="0"/>
    <n v="0"/>
  </r>
  <r>
    <x v="22"/>
    <x v="0"/>
    <s v="95"/>
    <x v="10"/>
    <x v="1"/>
    <x v="0"/>
    <s v="Y"/>
    <x v="1"/>
    <n v="44902"/>
    <n v="1151.8599999999999"/>
    <n v="0.83670015326839398"/>
    <n v="1376.67"/>
    <n v="7.0858102745511997E-6"/>
    <n v="33.78"/>
    <n v="0"/>
    <n v="0"/>
    <n v="0"/>
    <n v="0"/>
  </r>
  <r>
    <x v="22"/>
    <x v="0"/>
    <s v="9F"/>
    <x v="10"/>
    <x v="2"/>
    <x v="0"/>
    <s v="Y"/>
    <x v="1"/>
    <n v="18092"/>
    <n v="1151.8599999999999"/>
    <n v="0.83670015326839398"/>
    <n v="1376.67"/>
    <n v="7.0858102745511997E-6"/>
    <n v="135.6"/>
    <n v="0"/>
    <n v="0"/>
    <n v="0"/>
    <n v="0"/>
  </r>
  <r>
    <x v="22"/>
    <x v="0"/>
    <s v="9H"/>
    <x v="4"/>
    <x v="2"/>
    <x v="0"/>
    <s v="N"/>
    <x v="1"/>
    <n v="15922"/>
    <n v="1151.8599999999999"/>
    <n v="0.83670015326839398"/>
    <n v="1376.67"/>
    <m/>
    <n v="30.27"/>
    <m/>
    <n v="0"/>
    <n v="0"/>
    <n v="0"/>
  </r>
  <r>
    <x v="22"/>
    <x v="0"/>
    <s v="K2"/>
    <x v="0"/>
    <x v="0"/>
    <x v="0"/>
    <s v="Y"/>
    <x v="1"/>
    <n v="15543"/>
    <n v="1151.8599999999999"/>
    <n v="0.83670015326839398"/>
    <n v="1376.67"/>
    <n v="7.0867752926762002E-6"/>
    <n v="90.79"/>
    <n v="0"/>
    <n v="0"/>
    <n v="0"/>
    <n v="0"/>
  </r>
  <r>
    <x v="22"/>
    <x v="0"/>
    <s v="KW"/>
    <x v="1"/>
    <x v="0"/>
    <x v="0"/>
    <s v="Y"/>
    <x v="1"/>
    <n v="7112"/>
    <n v="1151.8599999999999"/>
    <n v="0.83670015326839398"/>
    <n v="1376.67"/>
    <n v="7.46039133888094E-6"/>
    <n v="90.77"/>
    <n v="0"/>
    <n v="0"/>
    <n v="0"/>
    <n v="0"/>
  </r>
  <r>
    <x v="23"/>
    <x v="0"/>
    <s v="90"/>
    <x v="0"/>
    <x v="1"/>
    <x v="0"/>
    <s v="Y"/>
    <x v="1"/>
    <n v="311691"/>
    <n v="199848.35"/>
    <n v="0.49418482952065201"/>
    <n v="404400.01"/>
    <n v="2.08175670220605E-3"/>
    <n v="33.78"/>
    <n v="648"/>
    <n v="10195.43"/>
    <n v="47.2"/>
    <n v="10242.630000000001"/>
  </r>
  <r>
    <x v="23"/>
    <x v="0"/>
    <s v="93"/>
    <x v="9"/>
    <x v="1"/>
    <x v="0"/>
    <s v="N"/>
    <x v="1"/>
    <n v="224013"/>
    <n v="199848.35"/>
    <n v="0.49418482952065201"/>
    <n v="404400.01"/>
    <m/>
    <n v="10.98"/>
    <m/>
    <n v="0"/>
    <n v="0"/>
    <n v="0"/>
  </r>
  <r>
    <x v="23"/>
    <x v="0"/>
    <s v="95"/>
    <x v="10"/>
    <x v="1"/>
    <x v="0"/>
    <s v="Y"/>
    <x v="1"/>
    <n v="44902"/>
    <n v="199848.35"/>
    <n v="0.49418482952065201"/>
    <n v="404400.01"/>
    <n v="2.0814732258904499E-3"/>
    <n v="33.78"/>
    <n v="93"/>
    <n v="1463.23"/>
    <n v="15.73"/>
    <n v="1478.96"/>
  </r>
  <r>
    <x v="23"/>
    <x v="0"/>
    <s v="9F"/>
    <x v="10"/>
    <x v="2"/>
    <x v="0"/>
    <s v="Y"/>
    <x v="1"/>
    <n v="18092"/>
    <n v="199848.35"/>
    <n v="0.49418482952065201"/>
    <n v="404400.01"/>
    <n v="2.0814732258904499E-3"/>
    <n v="135.6"/>
    <n v="37"/>
    <n v="2330.66"/>
    <n v="0"/>
    <n v="2330.66"/>
  </r>
  <r>
    <x v="23"/>
    <x v="0"/>
    <s v="9H"/>
    <x v="4"/>
    <x v="2"/>
    <x v="0"/>
    <s v="N"/>
    <x v="1"/>
    <n v="15922"/>
    <n v="199848.35"/>
    <n v="0.49418482952065201"/>
    <n v="404400.01"/>
    <m/>
    <n v="30.27"/>
    <m/>
    <n v="0"/>
    <n v="0"/>
    <n v="0"/>
  </r>
  <r>
    <x v="23"/>
    <x v="0"/>
    <s v="K2"/>
    <x v="0"/>
    <x v="0"/>
    <x v="0"/>
    <s v="Y"/>
    <x v="1"/>
    <n v="15543"/>
    <n v="199848.35"/>
    <n v="0.49418482952065201"/>
    <n v="404400.01"/>
    <n v="2.08175670220605E-3"/>
    <n v="90.79"/>
    <n v="32"/>
    <n v="1349.6"/>
    <n v="0"/>
    <n v="1349.6"/>
  </r>
  <r>
    <x v="23"/>
    <x v="0"/>
    <s v="KW"/>
    <x v="1"/>
    <x v="0"/>
    <x v="0"/>
    <s v="Y"/>
    <x v="1"/>
    <n v="7112"/>
    <n v="199848.35"/>
    <n v="0.49418482952065201"/>
    <n v="404400.01"/>
    <n v="2.19150728355188E-3"/>
    <n v="90.77"/>
    <n v="15"/>
    <n v="632.49"/>
    <n v="0"/>
    <n v="632.49"/>
  </r>
  <r>
    <x v="24"/>
    <x v="0"/>
    <s v="90"/>
    <x v="0"/>
    <x v="1"/>
    <x v="0"/>
    <s v="Y"/>
    <x v="1"/>
    <n v="311691"/>
    <n v="805152.73"/>
    <n v="0.80072734219064201"/>
    <n v="1005526.71"/>
    <n v="5.1762164095636399E-3"/>
    <n v="33.78"/>
    <n v="1613"/>
    <n v="41120.660000000003"/>
    <n v="229.44"/>
    <n v="41350.100000000006"/>
  </r>
  <r>
    <x v="24"/>
    <x v="0"/>
    <s v="93"/>
    <x v="9"/>
    <x v="1"/>
    <x v="0"/>
    <s v="N"/>
    <x v="1"/>
    <n v="224013"/>
    <n v="805152.73"/>
    <n v="0.80072734219064201"/>
    <n v="1005526.71"/>
    <m/>
    <n v="10.98"/>
    <m/>
    <n v="0"/>
    <n v="0"/>
    <n v="0"/>
  </r>
  <r>
    <x v="24"/>
    <x v="0"/>
    <s v="95"/>
    <x v="10"/>
    <x v="1"/>
    <x v="0"/>
    <s v="Y"/>
    <x v="1"/>
    <n v="44902"/>
    <n v="805152.73"/>
    <n v="0.80072734219064201"/>
    <n v="1005526.71"/>
    <n v="5.17551155545894E-3"/>
    <n v="33.78"/>
    <n v="232"/>
    <n v="5914.44"/>
    <n v="50.99"/>
    <n v="5965.4299999999994"/>
  </r>
  <r>
    <x v="24"/>
    <x v="0"/>
    <s v="9F"/>
    <x v="10"/>
    <x v="2"/>
    <x v="0"/>
    <s v="Y"/>
    <x v="1"/>
    <n v="18092"/>
    <n v="805152.73"/>
    <n v="0.80072734219064201"/>
    <n v="1005526.71"/>
    <n v="5.17551155545894E-3"/>
    <n v="135.6"/>
    <n v="93"/>
    <n v="9491.94"/>
    <n v="0"/>
    <n v="9491.94"/>
  </r>
  <r>
    <x v="24"/>
    <x v="0"/>
    <s v="9H"/>
    <x v="4"/>
    <x v="2"/>
    <x v="0"/>
    <s v="N"/>
    <x v="1"/>
    <n v="15922"/>
    <n v="805152.73"/>
    <n v="0.80072734219064201"/>
    <n v="1005526.71"/>
    <m/>
    <n v="30.27"/>
    <m/>
    <n v="0"/>
    <n v="0"/>
    <n v="0"/>
  </r>
  <r>
    <x v="24"/>
    <x v="0"/>
    <s v="K2"/>
    <x v="0"/>
    <x v="0"/>
    <x v="0"/>
    <s v="Y"/>
    <x v="1"/>
    <n v="15543"/>
    <n v="805152.73"/>
    <n v="0.80072734219064201"/>
    <n v="1005526.71"/>
    <n v="5.1762164095636399E-3"/>
    <n v="90.79"/>
    <n v="80"/>
    <n v="5466.89"/>
    <n v="0"/>
    <n v="5466.89"/>
  </r>
  <r>
    <x v="61"/>
    <x v="0"/>
    <s v="9F"/>
    <x v="10"/>
    <x v="2"/>
    <x v="0"/>
    <s v="Y"/>
    <x v="0"/>
    <n v="18023"/>
    <n v="165292.44"/>
    <n v="0.248578197013713"/>
    <n v="664951.48"/>
    <n v="3.4225486347941201E-3"/>
    <n v="135.6"/>
    <n v="61"/>
    <n v="1932.77"/>
    <n v="0"/>
    <n v="1932.77"/>
  </r>
  <r>
    <x v="61"/>
    <x v="0"/>
    <s v="9H"/>
    <x v="4"/>
    <x v="2"/>
    <x v="0"/>
    <s v="N"/>
    <x v="0"/>
    <n v="15777"/>
    <n v="165292.44"/>
    <n v="0.248578197013713"/>
    <n v="664951.48"/>
    <m/>
    <n v="30.27"/>
    <m/>
    <n v="0"/>
    <n v="0"/>
    <n v="0"/>
  </r>
  <r>
    <x v="61"/>
    <x v="0"/>
    <s v="K2"/>
    <x v="0"/>
    <x v="0"/>
    <x v="0"/>
    <s v="Y"/>
    <x v="0"/>
    <n v="15530"/>
    <n v="165292.44"/>
    <n v="0.248578197013713"/>
    <n v="664951.48"/>
    <n v="3.4230147524769699E-3"/>
    <n v="90.79"/>
    <n v="53"/>
    <n v="1124.3599999999999"/>
    <n v="0"/>
    <n v="1124.3599999999999"/>
  </r>
  <r>
    <x v="61"/>
    <x v="0"/>
    <s v="KW"/>
    <x v="1"/>
    <x v="0"/>
    <x v="0"/>
    <s v="Y"/>
    <x v="0"/>
    <n v="7128"/>
    <n v="165292.44"/>
    <n v="0.248578197013713"/>
    <n v="664951.48"/>
    <n v="3.60347669533589E-3"/>
    <n v="90.77"/>
    <n v="25"/>
    <n v="530.24"/>
    <n v="0"/>
    <n v="530.24"/>
  </r>
  <r>
    <x v="62"/>
    <x v="8"/>
    <s v="50"/>
    <x v="13"/>
    <x v="1"/>
    <x v="7"/>
    <s v="Y"/>
    <x v="0"/>
    <n v="49590"/>
    <n v="707820.25"/>
    <n v="0.89421834767326402"/>
    <n v="791551.92"/>
    <n v="2.19167442593813E-2"/>
    <n v="26.16"/>
    <n v="1086"/>
    <n v="23943.77"/>
    <n v="66.14"/>
    <n v="24009.91"/>
  </r>
  <r>
    <x v="62"/>
    <x v="8"/>
    <s v="52"/>
    <x v="4"/>
    <x v="1"/>
    <x v="7"/>
    <s v="Y"/>
    <x v="0"/>
    <n v="48195"/>
    <n v="707820.25"/>
    <n v="0.89421834767326402"/>
    <n v="791551.92"/>
    <n v="2.3525749551633598E-2"/>
    <n v="24.2"/>
    <n v="1133"/>
    <n v="23108.42"/>
    <n v="61.19"/>
    <n v="23169.609999999997"/>
  </r>
  <r>
    <x v="62"/>
    <x v="8"/>
    <s v="53"/>
    <x v="0"/>
    <x v="1"/>
    <x v="7"/>
    <s v="Y"/>
    <x v="0"/>
    <n v="13489"/>
    <n v="707820.25"/>
    <n v="0.89421834767326402"/>
    <n v="791551.92"/>
    <n v="2.19167442593813E-2"/>
    <n v="26.16"/>
    <n v="295"/>
    <n v="6504.06"/>
    <n v="22.05"/>
    <n v="6526.1100000000006"/>
  </r>
  <r>
    <x v="62"/>
    <x v="8"/>
    <s v="5A"/>
    <x v="0"/>
    <x v="2"/>
    <x v="7"/>
    <s v="Y"/>
    <x v="0"/>
    <n v="2506"/>
    <n v="707820.25"/>
    <n v="0.89421834767326402"/>
    <n v="791551.92"/>
    <n v="2.19167442593813E-2"/>
    <n v="107.29"/>
    <n v="54"/>
    <n v="4869.95"/>
    <n v="0"/>
    <n v="4869.95"/>
  </r>
  <r>
    <x v="62"/>
    <x v="8"/>
    <s v="5B"/>
    <x v="4"/>
    <x v="2"/>
    <x v="7"/>
    <s v="Y"/>
    <x v="0"/>
    <n v="3580"/>
    <n v="707820.25"/>
    <n v="0.89421834767326402"/>
    <n v="791551.92"/>
    <n v="2.3525749551633598E-2"/>
    <n v="67.69"/>
    <n v="84"/>
    <n v="4779.42"/>
    <n v="0"/>
    <n v="4779.42"/>
  </r>
  <r>
    <x v="62"/>
    <x v="8"/>
    <s v="K5"/>
    <x v="0"/>
    <x v="0"/>
    <x v="7"/>
    <s v="Y"/>
    <x v="0"/>
    <n v="1484"/>
    <n v="707820.25"/>
    <n v="0.89421834767326402"/>
    <n v="791551.92"/>
    <n v="2.19167442593813E-2"/>
    <n v="58.75"/>
    <n v="32"/>
    <n v="1580.26"/>
    <n v="0"/>
    <n v="1580.26"/>
  </r>
  <r>
    <x v="62"/>
    <x v="8"/>
    <s v="KH"/>
    <x v="4"/>
    <x v="0"/>
    <x v="7"/>
    <s v="Y"/>
    <x v="0"/>
    <n v="2050"/>
    <n v="707820.25"/>
    <n v="0.89421834767326402"/>
    <n v="791551.92"/>
    <n v="2.2004913492473199E-2"/>
    <n v="58.69"/>
    <n v="45"/>
    <n v="2219.9699999999998"/>
    <n v="0"/>
    <n v="2219.9699999999998"/>
  </r>
  <r>
    <x v="63"/>
    <x v="4"/>
    <s v="31"/>
    <x v="10"/>
    <x v="1"/>
    <x v="4"/>
    <s v="Y"/>
    <x v="0"/>
    <n v="5490"/>
    <n v="355349.95"/>
    <n v="0.84378918123207403"/>
    <n v="421135.94"/>
    <n v="2.78856264553697E-2"/>
    <n v="4.97"/>
    <n v="153"/>
    <n v="604.73"/>
    <n v="3.95"/>
    <n v="608.68000000000006"/>
  </r>
  <r>
    <x v="63"/>
    <x v="4"/>
    <s v="33"/>
    <x v="10"/>
    <x v="2"/>
    <x v="4"/>
    <s v="Y"/>
    <x v="0"/>
    <n v="3363"/>
    <n v="355349.95"/>
    <n v="0.84378918123207403"/>
    <n v="421135.94"/>
    <n v="2.78856264553697E-2"/>
    <n v="57.63"/>
    <n v="93"/>
    <n v="4251.0200000000004"/>
    <n v="0"/>
    <n v="4251.0200000000004"/>
  </r>
  <r>
    <x v="63"/>
    <x v="4"/>
    <s v="34"/>
    <x v="0"/>
    <x v="2"/>
    <x v="4"/>
    <s v="Y"/>
    <x v="0"/>
    <n v="4437"/>
    <n v="355349.95"/>
    <n v="0.84378918123207403"/>
    <n v="421135.94"/>
    <n v="2.78856264553697E-2"/>
    <n v="57.63"/>
    <n v="123"/>
    <n v="5622.32"/>
    <n v="0"/>
    <n v="5622.32"/>
  </r>
  <r>
    <x v="63"/>
    <x v="4"/>
    <s v="36"/>
    <x v="4"/>
    <x v="1"/>
    <x v="4"/>
    <s v="Y"/>
    <x v="0"/>
    <n v="64479"/>
    <n v="355349.95"/>
    <n v="0.84378918123207403"/>
    <n v="421135.94"/>
    <n v="2.78856264553697E-2"/>
    <n v="4.97"/>
    <n v="1798"/>
    <n v="7106.59"/>
    <n v="19.760000000000002"/>
    <n v="7126.35"/>
  </r>
  <r>
    <x v="63"/>
    <x v="4"/>
    <s v="37"/>
    <x v="8"/>
    <x v="1"/>
    <x v="4"/>
    <s v="Y"/>
    <x v="0"/>
    <n v="92485"/>
    <n v="355349.95"/>
    <n v="0.84378918123207403"/>
    <n v="421135.94"/>
    <n v="2.78856264553697E-2"/>
    <n v="4.97"/>
    <n v="2579"/>
    <n v="10193.49"/>
    <n v="31.62"/>
    <n v="10225.11"/>
  </r>
  <r>
    <x v="63"/>
    <x v="4"/>
    <s v="K3"/>
    <x v="0"/>
    <x v="0"/>
    <x v="4"/>
    <s v="Y"/>
    <x v="0"/>
    <n v="1427"/>
    <n v="355349.95"/>
    <n v="0.84378918123207403"/>
    <n v="421135.94"/>
    <n v="2.78856264553697E-2"/>
    <n v="27.46"/>
    <n v="39"/>
    <n v="849.43"/>
    <n v="0"/>
    <n v="849.43"/>
  </r>
  <r>
    <x v="63"/>
    <x v="4"/>
    <s v="KF"/>
    <x v="4"/>
    <x v="0"/>
    <x v="4"/>
    <s v="Y"/>
    <x v="0"/>
    <n v="3608"/>
    <n v="355349.95"/>
    <n v="0.84378918123207403"/>
    <n v="421135.94"/>
    <n v="2.78856264553697E-2"/>
    <n v="27.46"/>
    <n v="100"/>
    <n v="2178.02"/>
    <n v="0"/>
    <n v="2178.02"/>
  </r>
  <r>
    <x v="4"/>
    <x v="4"/>
    <s v="31"/>
    <x v="10"/>
    <x v="1"/>
    <x v="4"/>
    <s v="Y"/>
    <x v="0"/>
    <n v="5490"/>
    <n v="649075.19999999995"/>
    <n v="0.65647607493745797"/>
    <n v="988726.36"/>
    <n v="6.5468774623076195E-2"/>
    <n v="4.97"/>
    <n v="359"/>
    <n v="1103.95"/>
    <n v="6.15"/>
    <n v="1110.1000000000001"/>
  </r>
  <r>
    <x v="4"/>
    <x v="4"/>
    <s v="33"/>
    <x v="10"/>
    <x v="2"/>
    <x v="4"/>
    <s v="Y"/>
    <x v="0"/>
    <n v="3363"/>
    <n v="649075.19999999995"/>
    <n v="0.65647607493745797"/>
    <n v="988726.36"/>
    <n v="6.5468774623076195E-2"/>
    <n v="57.63"/>
    <n v="220"/>
    <n v="7823.81"/>
    <n v="0"/>
    <n v="7823.81"/>
  </r>
  <r>
    <x v="4"/>
    <x v="4"/>
    <s v="34"/>
    <x v="0"/>
    <x v="2"/>
    <x v="4"/>
    <s v="Y"/>
    <x v="0"/>
    <n v="4437"/>
    <n v="649075.19999999995"/>
    <n v="0.65647607493745797"/>
    <n v="988726.36"/>
    <n v="6.5468774623076195E-2"/>
    <n v="57.63"/>
    <n v="290"/>
    <n v="10313.200000000001"/>
    <n v="0"/>
    <n v="10313.200000000001"/>
  </r>
  <r>
    <x v="4"/>
    <x v="4"/>
    <s v="36"/>
    <x v="4"/>
    <x v="1"/>
    <x v="4"/>
    <s v="Y"/>
    <x v="0"/>
    <n v="64479"/>
    <n v="649075.19999999995"/>
    <n v="0.65647607493745797"/>
    <n v="988726.36"/>
    <n v="6.5468774623076195E-2"/>
    <n v="4.97"/>
    <n v="4221"/>
    <n v="12979.92"/>
    <n v="33.83"/>
    <n v="13013.75"/>
  </r>
  <r>
    <x v="4"/>
    <x v="4"/>
    <s v="37"/>
    <x v="8"/>
    <x v="1"/>
    <x v="4"/>
    <s v="Y"/>
    <x v="0"/>
    <n v="92485"/>
    <n v="649075.19999999995"/>
    <n v="0.65647607493745797"/>
    <n v="988726.36"/>
    <n v="6.5468774623076195E-2"/>
    <n v="4.97"/>
    <n v="6054"/>
    <n v="18616.54"/>
    <n v="55.35"/>
    <n v="18671.89"/>
  </r>
  <r>
    <x v="4"/>
    <x v="4"/>
    <s v="K3"/>
    <x v="0"/>
    <x v="0"/>
    <x v="4"/>
    <s v="Y"/>
    <x v="0"/>
    <n v="1427"/>
    <n v="649075.19999999995"/>
    <n v="0.65647607493745797"/>
    <n v="988726.36"/>
    <n v="6.5468774623076195E-2"/>
    <n v="27.46"/>
    <n v="93"/>
    <n v="1575.91"/>
    <n v="0"/>
    <n v="1575.91"/>
  </r>
  <r>
    <x v="4"/>
    <x v="4"/>
    <s v="KF"/>
    <x v="4"/>
    <x v="0"/>
    <x v="4"/>
    <s v="Y"/>
    <x v="0"/>
    <n v="3608"/>
    <n v="649075.19999999995"/>
    <n v="0.65647607493745797"/>
    <n v="988726.36"/>
    <n v="6.5468774623076195E-2"/>
    <n v="27.46"/>
    <n v="236"/>
    <n v="3999.07"/>
    <n v="0"/>
    <n v="3999.07"/>
  </r>
  <r>
    <x v="5"/>
    <x v="0"/>
    <s v="90"/>
    <x v="0"/>
    <x v="1"/>
    <x v="0"/>
    <s v="Y"/>
    <x v="0"/>
    <n v="309175"/>
    <n v="2420065.65"/>
    <n v="0.65596396257774003"/>
    <n v="3689327.14"/>
    <n v="1.8991793547002402E-2"/>
    <n v="33.78"/>
    <n v="5871"/>
    <n v="122612.03"/>
    <n v="334.15"/>
    <n v="122946.18"/>
  </r>
  <r>
    <x v="5"/>
    <x v="0"/>
    <s v="93"/>
    <x v="9"/>
    <x v="1"/>
    <x v="0"/>
    <s v="N"/>
    <x v="0"/>
    <n v="222043"/>
    <n v="2420065.65"/>
    <n v="0.65596396257774003"/>
    <n v="3689327.14"/>
    <m/>
    <n v="10.98"/>
    <m/>
    <n v="0"/>
    <n v="0"/>
    <n v="0"/>
  </r>
  <r>
    <x v="5"/>
    <x v="0"/>
    <s v="95"/>
    <x v="10"/>
    <x v="1"/>
    <x v="0"/>
    <s v="Y"/>
    <x v="0"/>
    <n v="44305"/>
    <n v="2420065.65"/>
    <n v="0.65596396257774003"/>
    <n v="3689327.14"/>
    <n v="1.89892074024949E-2"/>
    <n v="33.78"/>
    <n v="841"/>
    <n v="17563.740000000002"/>
    <n v="62.65"/>
    <n v="17626.390000000003"/>
  </r>
  <r>
    <x v="5"/>
    <x v="0"/>
    <s v="9F"/>
    <x v="10"/>
    <x v="2"/>
    <x v="0"/>
    <s v="Y"/>
    <x v="0"/>
    <n v="18023"/>
    <n v="2420065.65"/>
    <n v="0.65596396257774003"/>
    <n v="3689327.14"/>
    <n v="1.8989207402494799E-2"/>
    <n v="135.6"/>
    <n v="342"/>
    <n v="28595.23"/>
    <n v="0"/>
    <n v="28595.23"/>
  </r>
  <r>
    <x v="5"/>
    <x v="0"/>
    <s v="9H"/>
    <x v="4"/>
    <x v="2"/>
    <x v="0"/>
    <s v="N"/>
    <x v="0"/>
    <n v="15777"/>
    <n v="2420065.65"/>
    <n v="0.65596396257774003"/>
    <n v="3689327.14"/>
    <m/>
    <n v="30.27"/>
    <m/>
    <n v="0"/>
    <n v="0"/>
    <n v="0"/>
  </r>
  <r>
    <x v="5"/>
    <x v="0"/>
    <s v="K2"/>
    <x v="0"/>
    <x v="0"/>
    <x v="0"/>
    <s v="Y"/>
    <x v="0"/>
    <n v="15530"/>
    <n v="2420065.65"/>
    <n v="0.65596396257774003"/>
    <n v="3689327.14"/>
    <n v="1.8991793547002402E-2"/>
    <n v="90.79"/>
    <n v="294"/>
    <n v="16458.61"/>
    <n v="0"/>
    <n v="16458.61"/>
  </r>
  <r>
    <x v="5"/>
    <x v="0"/>
    <s v="KW"/>
    <x v="1"/>
    <x v="0"/>
    <x v="0"/>
    <s v="Y"/>
    <x v="0"/>
    <n v="7128"/>
    <n v="2420065.65"/>
    <n v="0.65596396257774003"/>
    <n v="3689327.14"/>
    <n v="1.9993044260101799E-2"/>
    <n v="90.77"/>
    <n v="142"/>
    <n v="7947.65"/>
    <n v="0"/>
    <n v="7947.65"/>
  </r>
  <r>
    <x v="6"/>
    <x v="5"/>
    <s v="71"/>
    <x v="0"/>
    <x v="1"/>
    <x v="5"/>
    <s v="Y"/>
    <x v="0"/>
    <n v="111511"/>
    <n v="311579.13"/>
    <n v="0.72644401142952997"/>
    <n v="428910.04"/>
    <n v="2.94413510710596E-3"/>
    <n v="10.74"/>
    <n v="328"/>
    <n v="2411.91"/>
    <n v="7.35"/>
    <n v="2419.2599999999998"/>
  </r>
  <r>
    <x v="6"/>
    <x v="5"/>
    <s v="72"/>
    <x v="2"/>
    <x v="1"/>
    <x v="5"/>
    <s v="N"/>
    <x v="0"/>
    <n v="468364"/>
    <n v="311579.13"/>
    <n v="0.72644401142952997"/>
    <n v="428910.04"/>
    <m/>
    <n v="10.86"/>
    <m/>
    <n v="0"/>
    <n v="0"/>
    <n v="0"/>
  </r>
  <r>
    <x v="6"/>
    <x v="5"/>
    <s v="79"/>
    <x v="11"/>
    <x v="1"/>
    <x v="5"/>
    <s v="Y"/>
    <x v="0"/>
    <n v="341036"/>
    <n v="311579.13"/>
    <n v="0.72644401142952997"/>
    <n v="428910.04"/>
    <n v="3.0400345621200199E-3"/>
    <n v="10.15"/>
    <n v="1036"/>
    <n v="7199.62"/>
    <n v="20.85"/>
    <n v="7220.47"/>
  </r>
  <r>
    <x v="6"/>
    <x v="5"/>
    <s v="7G"/>
    <x v="10"/>
    <x v="1"/>
    <x v="5"/>
    <s v="Y"/>
    <x v="0"/>
    <n v="16455"/>
    <n v="311579.13"/>
    <n v="0.72644401142952997"/>
    <n v="428910.04"/>
    <n v="2.7856653943903399E-3"/>
    <n v="10.9"/>
    <n v="45"/>
    <n v="335.83"/>
    <n v="0"/>
    <n v="335.83"/>
  </r>
  <r>
    <x v="6"/>
    <x v="5"/>
    <s v="7H"/>
    <x v="3"/>
    <x v="1"/>
    <x v="5"/>
    <s v="Y"/>
    <x v="0"/>
    <n v="127998"/>
    <n v="311579.13"/>
    <n v="0.72644401142952997"/>
    <n v="428910.04"/>
    <n v="2.7856653943903399E-3"/>
    <n v="10.9"/>
    <n v="356"/>
    <n v="2656.81"/>
    <n v="7.47"/>
    <n v="2664.2799999999997"/>
  </r>
  <r>
    <x v="6"/>
    <x v="5"/>
    <s v="7P"/>
    <x v="0"/>
    <x v="2"/>
    <x v="5"/>
    <s v="Y"/>
    <x v="0"/>
    <n v="18474"/>
    <n v="311579.13"/>
    <n v="0.72644401142952997"/>
    <n v="428910.04"/>
    <n v="2.94413510710596E-3"/>
    <n v="48.11"/>
    <n v="54"/>
    <n v="1774.02"/>
    <n v="0"/>
    <n v="1774.02"/>
  </r>
  <r>
    <x v="6"/>
    <x v="5"/>
    <s v="7R"/>
    <x v="3"/>
    <x v="2"/>
    <x v="5"/>
    <s v="Y"/>
    <x v="0"/>
    <n v="30116"/>
    <n v="311579.13"/>
    <n v="0.72644401142952997"/>
    <n v="428910.04"/>
    <n v="2.7856653943903399E-3"/>
    <n v="65.03"/>
    <n v="83"/>
    <n v="3685.72"/>
    <n v="0"/>
    <n v="3685.72"/>
  </r>
  <r>
    <x v="6"/>
    <x v="5"/>
    <s v="7S"/>
    <x v="10"/>
    <x v="2"/>
    <x v="5"/>
    <s v="Y"/>
    <x v="0"/>
    <n v="5095"/>
    <n v="311579.13"/>
    <n v="0.72644401142952997"/>
    <n v="428910.04"/>
    <n v="2.8616376336627002E-3"/>
    <n v="61.83"/>
    <n v="14"/>
    <n v="591.09"/>
    <n v="0"/>
    <n v="591.09"/>
  </r>
  <r>
    <x v="6"/>
    <x v="5"/>
    <s v="K4"/>
    <x v="0"/>
    <x v="0"/>
    <x v="5"/>
    <s v="Y"/>
    <x v="0"/>
    <n v="7199"/>
    <n v="311579.13"/>
    <n v="0.72644401142952997"/>
    <n v="428910.04"/>
    <n v="2.94413510710596E-3"/>
    <n v="22.74"/>
    <n v="21"/>
    <n v="326.08999999999997"/>
    <n v="0"/>
    <n v="326.08999999999997"/>
  </r>
  <r>
    <x v="6"/>
    <x v="5"/>
    <s v="KM"/>
    <x v="2"/>
    <x v="0"/>
    <x v="5"/>
    <s v="N"/>
    <x v="0"/>
    <n v="21855"/>
    <n v="311579.13"/>
    <n v="0.72644401142952997"/>
    <n v="428910.04"/>
    <m/>
    <n v="23.79"/>
    <m/>
    <n v="0"/>
    <n v="0"/>
    <n v="0"/>
  </r>
  <r>
    <x v="6"/>
    <x v="5"/>
    <s v="KQ"/>
    <x v="3"/>
    <x v="0"/>
    <x v="5"/>
    <s v="Y"/>
    <x v="0"/>
    <n v="10055"/>
    <n v="311579.13"/>
    <n v="0.72644401142952997"/>
    <n v="428910.04"/>
    <n v="2.7856653943903399E-3"/>
    <n v="23.86"/>
    <n v="28"/>
    <n v="456.2"/>
    <n v="16.29"/>
    <n v="472.49"/>
  </r>
  <r>
    <x v="10"/>
    <x v="4"/>
    <s v="31"/>
    <x v="10"/>
    <x v="1"/>
    <x v="4"/>
    <s v="Y"/>
    <x v="0"/>
    <n v="5490"/>
    <n v="893270.31"/>
    <n v="0.80177313808791995"/>
    <n v="1114118.53"/>
    <n v="7.3771649967907194E-2"/>
    <n v="4.97"/>
    <n v="405"/>
    <n v="1521.05"/>
    <n v="7.51"/>
    <n v="1528.56"/>
  </r>
  <r>
    <x v="10"/>
    <x v="4"/>
    <s v="33"/>
    <x v="10"/>
    <x v="2"/>
    <x v="4"/>
    <s v="Y"/>
    <x v="0"/>
    <n v="3363"/>
    <n v="893270.31"/>
    <n v="0.80177313808791995"/>
    <n v="1114118.53"/>
    <n v="7.3771649967907194E-2"/>
    <n v="57.63"/>
    <n v="248"/>
    <n v="10771.59"/>
    <n v="0"/>
    <n v="10771.59"/>
  </r>
  <r>
    <x v="10"/>
    <x v="4"/>
    <s v="34"/>
    <x v="0"/>
    <x v="2"/>
    <x v="4"/>
    <s v="Y"/>
    <x v="0"/>
    <n v="4437"/>
    <n v="893270.31"/>
    <n v="0.80177313808791995"/>
    <n v="1114118.53"/>
    <n v="7.3771649967907194E-2"/>
    <n v="57.63"/>
    <n v="327"/>
    <n v="14202.86"/>
    <n v="0"/>
    <n v="14202.86"/>
  </r>
  <r>
    <x v="10"/>
    <x v="4"/>
    <s v="36"/>
    <x v="4"/>
    <x v="1"/>
    <x v="4"/>
    <s v="Y"/>
    <x v="0"/>
    <n v="64479"/>
    <n v="893270.31"/>
    <n v="0.80177313808791995"/>
    <n v="1114118.53"/>
    <n v="7.3771649967907194E-2"/>
    <n v="4.97"/>
    <n v="4756"/>
    <n v="17862.04"/>
    <n v="48.82"/>
    <n v="17910.86"/>
  </r>
  <r>
    <x v="10"/>
    <x v="4"/>
    <s v="37"/>
    <x v="8"/>
    <x v="1"/>
    <x v="4"/>
    <s v="Y"/>
    <x v="0"/>
    <n v="92485"/>
    <n v="893270.31"/>
    <n v="0.80177313808791995"/>
    <n v="1114118.53"/>
    <n v="7.3771649967907194E-2"/>
    <n v="4.97"/>
    <n v="6822"/>
    <n v="25621.29"/>
    <n v="78.87"/>
    <n v="25700.16"/>
  </r>
  <r>
    <x v="10"/>
    <x v="4"/>
    <s v="K3"/>
    <x v="0"/>
    <x v="0"/>
    <x v="4"/>
    <s v="Y"/>
    <x v="0"/>
    <n v="1427"/>
    <n v="893270.31"/>
    <n v="0.80177313808791995"/>
    <n v="1114118.53"/>
    <n v="7.3771649967907194E-2"/>
    <n v="27.46"/>
    <n v="105"/>
    <n v="2173.0500000000002"/>
    <n v="0"/>
    <n v="2173.0500000000002"/>
  </r>
  <r>
    <x v="30"/>
    <x v="9"/>
    <s v="53"/>
    <x v="0"/>
    <x v="1"/>
    <x v="7"/>
    <s v="Y"/>
    <x v="1"/>
    <n v="13594"/>
    <n v="1893088.01"/>
    <n v="0.82702938847514895"/>
    <n v="2289021.4500000002"/>
    <n v="6.3379162448229706E-2"/>
    <n v="26.16"/>
    <n v="861"/>
    <n v="17556.71"/>
    <n v="101.95"/>
    <n v="17658.66"/>
  </r>
  <r>
    <x v="30"/>
    <x v="9"/>
    <s v="5A"/>
    <x v="0"/>
    <x v="2"/>
    <x v="7"/>
    <s v="Y"/>
    <x v="1"/>
    <n v="2528"/>
    <n v="1893088.01"/>
    <n v="0.82702938847514895"/>
    <n v="2289021.4500000002"/>
    <n v="6.3379162448229706E-2"/>
    <n v="107.29"/>
    <n v="160"/>
    <n v="13345.29"/>
    <n v="0"/>
    <n v="13345.29"/>
  </r>
  <r>
    <x v="30"/>
    <x v="9"/>
    <s v="5B"/>
    <x v="4"/>
    <x v="2"/>
    <x v="7"/>
    <s v="Y"/>
    <x v="1"/>
    <n v="3612"/>
    <n v="1893088.01"/>
    <n v="0.82702938847514895"/>
    <n v="2289021.4500000002"/>
    <n v="6.8032107547685794E-2"/>
    <n v="67.69"/>
    <n v="245"/>
    <n v="12892.57"/>
    <n v="-52.62"/>
    <n v="12839.949999999999"/>
  </r>
  <r>
    <x v="30"/>
    <x v="9"/>
    <s v="K5"/>
    <x v="0"/>
    <x v="0"/>
    <x v="7"/>
    <s v="Y"/>
    <x v="1"/>
    <n v="1480"/>
    <n v="1893088.01"/>
    <n v="0.82702938847514895"/>
    <n v="2289021.4500000002"/>
    <n v="6.3379162448229706E-2"/>
    <n v="58.75"/>
    <n v="93"/>
    <n v="4247.5600000000004"/>
    <n v="0"/>
    <n v="4247.5600000000004"/>
  </r>
  <r>
    <x v="30"/>
    <x v="9"/>
    <s v="KH"/>
    <x v="4"/>
    <x v="0"/>
    <x v="7"/>
    <s v="Y"/>
    <x v="1"/>
    <n v="2052"/>
    <n v="1893088.01"/>
    <n v="0.82702938847514895"/>
    <n v="2289021.4500000002"/>
    <n v="6.36341315294459E-2"/>
    <n v="58.69"/>
    <n v="130"/>
    <n v="5931.39"/>
    <n v="0"/>
    <n v="5931.39"/>
  </r>
  <r>
    <x v="64"/>
    <x v="9"/>
    <s v="50"/>
    <x v="13"/>
    <x v="1"/>
    <x v="7"/>
    <s v="Y"/>
    <x v="1"/>
    <n v="50116"/>
    <n v="319066.25"/>
    <n v="0.71511240532779496"/>
    <n v="446176.36"/>
    <n v="1.2353874622275701E-2"/>
    <n v="26.16"/>
    <n v="619"/>
    <n v="10914"/>
    <n v="88.16"/>
    <n v="11002.16"/>
  </r>
  <r>
    <x v="64"/>
    <x v="9"/>
    <s v="52"/>
    <x v="4"/>
    <x v="1"/>
    <x v="7"/>
    <s v="Y"/>
    <x v="1"/>
    <n v="48471"/>
    <n v="319066.25"/>
    <n v="0.71511240532779496"/>
    <n v="446176.36"/>
    <n v="1.3260827288776599E-2"/>
    <n v="24.2"/>
    <n v="642"/>
    <n v="10471.43"/>
    <n v="48.93"/>
    <n v="10520.36"/>
  </r>
  <r>
    <x v="64"/>
    <x v="9"/>
    <s v="53"/>
    <x v="0"/>
    <x v="1"/>
    <x v="7"/>
    <s v="Y"/>
    <x v="1"/>
    <n v="13594"/>
    <n v="319066.25"/>
    <n v="0.71511240532779496"/>
    <n v="446176.36"/>
    <n v="1.2353874622275701E-2"/>
    <n v="26.16"/>
    <n v="167"/>
    <n v="2944.49"/>
    <n v="17.63"/>
    <n v="2962.12"/>
  </r>
  <r>
    <x v="64"/>
    <x v="9"/>
    <s v="5A"/>
    <x v="0"/>
    <x v="2"/>
    <x v="7"/>
    <s v="Y"/>
    <x v="1"/>
    <n v="2528"/>
    <n v="319066.25"/>
    <n v="0.71511240532779496"/>
    <n v="446176.36"/>
    <n v="1.2353874622275701E-2"/>
    <n v="107.29"/>
    <n v="31"/>
    <n v="2235.75"/>
    <n v="0"/>
    <n v="2235.75"/>
  </r>
  <r>
    <x v="64"/>
    <x v="9"/>
    <s v="5B"/>
    <x v="4"/>
    <x v="2"/>
    <x v="7"/>
    <s v="Y"/>
    <x v="1"/>
    <n v="3612"/>
    <n v="319066.25"/>
    <n v="0.71511240532779496"/>
    <n v="446176.36"/>
    <n v="1.3260827288776599E-2"/>
    <n v="67.69"/>
    <n v="47"/>
    <n v="2138.58"/>
    <n v="0"/>
    <n v="2138.58"/>
  </r>
  <r>
    <x v="64"/>
    <x v="9"/>
    <s v="K5"/>
    <x v="0"/>
    <x v="0"/>
    <x v="7"/>
    <s v="Y"/>
    <x v="1"/>
    <n v="1480"/>
    <n v="319066.25"/>
    <n v="0.71511240532779496"/>
    <n v="446176.36"/>
    <n v="1.2353874622275701E-2"/>
    <n v="58.75"/>
    <n v="18"/>
    <n v="710.86"/>
    <n v="0"/>
    <n v="710.86"/>
  </r>
  <r>
    <x v="64"/>
    <x v="9"/>
    <s v="KH"/>
    <x v="4"/>
    <x v="0"/>
    <x v="7"/>
    <s v="Y"/>
    <x v="1"/>
    <n v="2052"/>
    <n v="319066.25"/>
    <n v="0.71511240532779496"/>
    <n v="446176.36"/>
    <n v="1.2403573228887599E-2"/>
    <n v="58.69"/>
    <n v="25"/>
    <n v="986.29"/>
    <n v="0"/>
    <n v="986.29"/>
  </r>
  <r>
    <x v="65"/>
    <x v="5"/>
    <s v="71"/>
    <x v="0"/>
    <x v="1"/>
    <x v="5"/>
    <s v="Y"/>
    <x v="1"/>
    <n v="111773"/>
    <n v="47249449.369999997"/>
    <n v="0.60779022768621505"/>
    <n v="77739731.930000007"/>
    <n v="0.53362302731854705"/>
    <n v="10.74"/>
    <n v="59644"/>
    <n v="366949.34"/>
    <n v="2085.64"/>
    <n v="369034.98000000004"/>
  </r>
  <r>
    <x v="65"/>
    <x v="5"/>
    <s v="72"/>
    <x v="2"/>
    <x v="1"/>
    <x v="5"/>
    <s v="Y"/>
    <x v="1"/>
    <n v="472813"/>
    <n v="47249449.369999997"/>
    <n v="0.60779022768621505"/>
    <n v="77739731.930000007"/>
    <n v="0.50631088322580997"/>
    <n v="10.86"/>
    <n v="239390"/>
    <n v="1489261.29"/>
    <n v="6836.95"/>
    <n v="1496098.24"/>
  </r>
  <r>
    <x v="65"/>
    <x v="5"/>
    <s v="79"/>
    <x v="11"/>
    <x v="1"/>
    <x v="5"/>
    <s v="Y"/>
    <x v="1"/>
    <n v="343774"/>
    <n v="47249449.369999997"/>
    <n v="0.60779022768621505"/>
    <n v="77739731.930000007"/>
    <n v="0.55100475595568899"/>
    <n v="10.15"/>
    <n v="189421"/>
    <n v="1101359.8500000001"/>
    <n v="6564.4"/>
    <n v="1107924.25"/>
  </r>
  <r>
    <x v="65"/>
    <x v="5"/>
    <s v="7G"/>
    <x v="10"/>
    <x v="1"/>
    <x v="5"/>
    <s v="Y"/>
    <x v="1"/>
    <n v="16644"/>
    <n v="47249449.369999997"/>
    <n v="0.60779022768621505"/>
    <n v="77739731.930000007"/>
    <n v="0.50490047051960496"/>
    <n v="10.9"/>
    <n v="8403"/>
    <n v="52468.17"/>
    <n v="549.47"/>
    <n v="53017.64"/>
  </r>
  <r>
    <x v="65"/>
    <x v="5"/>
    <s v="7H"/>
    <x v="3"/>
    <x v="1"/>
    <x v="5"/>
    <s v="Y"/>
    <x v="1"/>
    <n v="130029"/>
    <n v="47249449.369999997"/>
    <n v="0.60779022768621505"/>
    <n v="77739731.930000007"/>
    <n v="0.50490047051960496"/>
    <n v="10.9"/>
    <n v="65651"/>
    <n v="409923.59"/>
    <n v="3627.75"/>
    <n v="413551.34"/>
  </r>
  <r>
    <x v="65"/>
    <x v="5"/>
    <s v="7P"/>
    <x v="0"/>
    <x v="2"/>
    <x v="5"/>
    <s v="Y"/>
    <x v="1"/>
    <n v="18188"/>
    <n v="47249449.369999997"/>
    <n v="0.60779022768621505"/>
    <n v="77739731.930000007"/>
    <n v="0.53362302731854705"/>
    <n v="48.11"/>
    <n v="9705"/>
    <n v="266754.94"/>
    <n v="824.59"/>
    <n v="267579.53000000003"/>
  </r>
  <r>
    <x v="65"/>
    <x v="5"/>
    <s v="7R"/>
    <x v="3"/>
    <x v="2"/>
    <x v="5"/>
    <s v="Y"/>
    <x v="1"/>
    <n v="30620"/>
    <n v="47249449.369999997"/>
    <n v="0.60779022768621505"/>
    <n v="77739731.930000007"/>
    <n v="0.50490047051960496"/>
    <n v="65.03"/>
    <n v="15460"/>
    <n v="574387.28"/>
    <n v="371.54"/>
    <n v="574758.82000000007"/>
  </r>
  <r>
    <x v="65"/>
    <x v="5"/>
    <s v="7S"/>
    <x v="10"/>
    <x v="2"/>
    <x v="5"/>
    <s v="Y"/>
    <x v="1"/>
    <n v="5266"/>
    <n v="47249449.369999997"/>
    <n v="0.60779022768621505"/>
    <n v="77739731.930000007"/>
    <n v="0.51867040119121"/>
    <n v="61.83"/>
    <n v="2731"/>
    <n v="96472.27"/>
    <n v="-141.30000000000001"/>
    <n v="96330.97"/>
  </r>
  <r>
    <x v="65"/>
    <x v="5"/>
    <s v="K4"/>
    <x v="0"/>
    <x v="0"/>
    <x v="5"/>
    <s v="Y"/>
    <x v="1"/>
    <n v="7153"/>
    <n v="47249449.369999997"/>
    <n v="0.60779022768621505"/>
    <n v="77739731.930000007"/>
    <n v="0.53362302731854705"/>
    <n v="22.74"/>
    <n v="3817"/>
    <n v="49590.01"/>
    <n v="64.959999999999994"/>
    <n v="49654.97"/>
  </r>
  <r>
    <x v="65"/>
    <x v="5"/>
    <s v="KM"/>
    <x v="2"/>
    <x v="0"/>
    <x v="5"/>
    <s v="Y"/>
    <x v="1"/>
    <n v="21876"/>
    <n v="47249449.369999997"/>
    <n v="0.60779022768621505"/>
    <n v="77739731.930000007"/>
    <n v="0.50631088322580997"/>
    <n v="23.79"/>
    <n v="11076"/>
    <n v="150542.44"/>
    <n v="122.32"/>
    <n v="150664.76"/>
  </r>
  <r>
    <x v="65"/>
    <x v="5"/>
    <s v="KQ"/>
    <x v="3"/>
    <x v="0"/>
    <x v="5"/>
    <s v="Y"/>
    <x v="1"/>
    <n v="10091"/>
    <n v="47249449.369999997"/>
    <n v="0.60779022768621505"/>
    <n v="77739731.930000007"/>
    <n v="0.50490047051960496"/>
    <n v="23.86"/>
    <n v="5094"/>
    <n v="69440.2"/>
    <n v="40.9"/>
    <n v="69481.099999999991"/>
  </r>
  <r>
    <x v="66"/>
    <x v="9"/>
    <s v="50"/>
    <x v="13"/>
    <x v="1"/>
    <x v="7"/>
    <s v="Y"/>
    <x v="1"/>
    <n v="50116"/>
    <n v="1428311"/>
    <n v="0.58813915251180304"/>
    <n v="2428525.62"/>
    <n v="6.7241798795580399E-2"/>
    <n v="26.16"/>
    <n v="3369"/>
    <n v="48854.01"/>
    <n v="362.53"/>
    <n v="49216.54"/>
  </r>
  <r>
    <x v="66"/>
    <x v="9"/>
    <s v="52"/>
    <x v="4"/>
    <x v="1"/>
    <x v="7"/>
    <s v="Y"/>
    <x v="1"/>
    <n v="48471"/>
    <n v="1428311"/>
    <n v="0.58813915251180304"/>
    <n v="2428525.62"/>
    <n v="7.2178317141654694E-2"/>
    <n v="24.2"/>
    <n v="3498"/>
    <n v="46924.17"/>
    <n v="268.29000000000002"/>
    <n v="47192.46"/>
  </r>
  <r>
    <x v="66"/>
    <x v="9"/>
    <s v="53"/>
    <x v="0"/>
    <x v="1"/>
    <x v="7"/>
    <s v="Y"/>
    <x v="1"/>
    <n v="13594"/>
    <n v="1428311"/>
    <n v="0.58813915251180304"/>
    <n v="2428525.62"/>
    <n v="6.7241798795580399E-2"/>
    <n v="26.16"/>
    <n v="914"/>
    <n v="13253.95"/>
    <n v="87"/>
    <n v="13340.95"/>
  </r>
  <r>
    <x v="66"/>
    <x v="9"/>
    <s v="5A"/>
    <x v="0"/>
    <x v="2"/>
    <x v="7"/>
    <s v="Y"/>
    <x v="1"/>
    <n v="2528"/>
    <n v="1428311"/>
    <n v="0.58813915251180304"/>
    <n v="2428525.62"/>
    <n v="6.7241798795580399E-2"/>
    <n v="107.29"/>
    <n v="169"/>
    <n v="10024.299999999999"/>
    <n v="-59.31"/>
    <n v="9964.99"/>
  </r>
  <r>
    <x v="66"/>
    <x v="9"/>
    <s v="5B"/>
    <x v="4"/>
    <x v="2"/>
    <x v="7"/>
    <s v="Y"/>
    <x v="1"/>
    <n v="3612"/>
    <n v="1428311"/>
    <n v="0.58813915251180304"/>
    <n v="2428525.62"/>
    <n v="7.2178317141654694E-2"/>
    <n v="67.69"/>
    <n v="260"/>
    <n v="9729.84"/>
    <n v="-37.42"/>
    <n v="9692.42"/>
  </r>
  <r>
    <x v="66"/>
    <x v="9"/>
    <s v="K5"/>
    <x v="0"/>
    <x v="0"/>
    <x v="7"/>
    <s v="Y"/>
    <x v="1"/>
    <n v="1480"/>
    <n v="1428311"/>
    <n v="0.58813915251180304"/>
    <n v="2428525.62"/>
    <n v="6.7241798795580399E-2"/>
    <n v="58.75"/>
    <n v="99"/>
    <n v="3215.52"/>
    <n v="0"/>
    <n v="3215.52"/>
  </r>
  <r>
    <x v="66"/>
    <x v="9"/>
    <s v="KH"/>
    <x v="4"/>
    <x v="0"/>
    <x v="7"/>
    <s v="Y"/>
    <x v="1"/>
    <n v="2052"/>
    <n v="1428311"/>
    <n v="0.58813915251180304"/>
    <n v="2428525.62"/>
    <n v="6.7512306940465394E-2"/>
    <n v="58.69"/>
    <n v="138"/>
    <n v="4477.66"/>
    <n v="0"/>
    <n v="4477.66"/>
  </r>
  <r>
    <x v="67"/>
    <x v="12"/>
    <s v="71"/>
    <x v="0"/>
    <x v="1"/>
    <x v="5"/>
    <s v="Y"/>
    <x v="1"/>
    <n v="111773"/>
    <n v="9669895.8399999999"/>
    <n v="0.75058275985741296"/>
    <n v="12883184.050000001"/>
    <n v="8.8433076672470898E-2"/>
    <n v="10.74"/>
    <n v="9884"/>
    <n v="75096.03"/>
    <n v="425.48"/>
    <n v="75521.509999999995"/>
  </r>
  <r>
    <x v="67"/>
    <x v="12"/>
    <s v="72"/>
    <x v="2"/>
    <x v="1"/>
    <x v="5"/>
    <s v="Y"/>
    <x v="1"/>
    <n v="472813"/>
    <n v="9669895.8399999999"/>
    <n v="0.75058275985741296"/>
    <n v="12883184.050000001"/>
    <n v="8.3906853460591499E-2"/>
    <n v="10.86"/>
    <n v="39672"/>
    <n v="304785.19"/>
    <n v="1398.24"/>
    <n v="306183.43"/>
  </r>
  <r>
    <x v="67"/>
    <x v="12"/>
    <s v="79"/>
    <x v="11"/>
    <x v="1"/>
    <x v="5"/>
    <s v="N"/>
    <x v="1"/>
    <n v="343774"/>
    <n v="9669895.8399999999"/>
    <n v="0.75058275985741296"/>
    <n v="12883184.050000001"/>
    <m/>
    <n v="10.15"/>
    <m/>
    <n v="0"/>
    <n v="0"/>
    <n v="0"/>
  </r>
  <r>
    <x v="67"/>
    <x v="12"/>
    <s v="7G"/>
    <x v="10"/>
    <x v="1"/>
    <x v="5"/>
    <s v="Y"/>
    <x v="1"/>
    <n v="16644"/>
    <n v="9669895.8399999999"/>
    <n v="0.75058275985741296"/>
    <n v="12883184.050000001"/>
    <n v="8.3673117042554104E-2"/>
    <n v="10.9"/>
    <n v="1392"/>
    <n v="10733.61"/>
    <n v="107.96"/>
    <n v="10841.57"/>
  </r>
  <r>
    <x v="67"/>
    <x v="12"/>
    <s v="7H"/>
    <x v="3"/>
    <x v="1"/>
    <x v="5"/>
    <s v="Y"/>
    <x v="1"/>
    <n v="130029"/>
    <n v="9669895.8399999999"/>
    <n v="0.75058275985741296"/>
    <n v="12883184.050000001"/>
    <n v="8.3673117042554104E-2"/>
    <n v="10.9"/>
    <n v="10879"/>
    <n v="83887.15"/>
    <n v="740.25"/>
    <n v="84627.4"/>
  </r>
  <r>
    <x v="67"/>
    <x v="12"/>
    <s v="7P"/>
    <x v="0"/>
    <x v="2"/>
    <x v="5"/>
    <s v="Y"/>
    <x v="1"/>
    <n v="18188"/>
    <n v="9669895.8399999999"/>
    <n v="0.75058275985741296"/>
    <n v="12883184.050000001"/>
    <n v="8.8433076672470898E-2"/>
    <n v="48.11"/>
    <n v="1608"/>
    <n v="54581.8"/>
    <n v="169.72"/>
    <n v="54751.520000000004"/>
  </r>
  <r>
    <x v="67"/>
    <x v="12"/>
    <s v="7R"/>
    <x v="3"/>
    <x v="2"/>
    <x v="5"/>
    <s v="Y"/>
    <x v="1"/>
    <n v="30620"/>
    <n v="9669895.8399999999"/>
    <n v="0.75058275985741296"/>
    <n v="12883184.050000001"/>
    <n v="8.3673117042554104E-2"/>
    <n v="65.03"/>
    <n v="2562"/>
    <n v="117549.1"/>
    <n v="91.76"/>
    <n v="117640.86"/>
  </r>
  <r>
    <x v="67"/>
    <x v="12"/>
    <s v="7S"/>
    <x v="10"/>
    <x v="2"/>
    <x v="5"/>
    <s v="Y"/>
    <x v="1"/>
    <n v="5266"/>
    <n v="9669895.8399999999"/>
    <n v="0.75058275985741296"/>
    <n v="12883184.050000001"/>
    <n v="8.5955097527871005E-2"/>
    <n v="61.83"/>
    <n v="452"/>
    <n v="19718.060000000001"/>
    <n v="-43.62"/>
    <n v="19674.440000000002"/>
  </r>
  <r>
    <x v="67"/>
    <x v="12"/>
    <s v="K4"/>
    <x v="0"/>
    <x v="0"/>
    <x v="5"/>
    <s v="Y"/>
    <x v="1"/>
    <n v="7153"/>
    <n v="9669895.8399999999"/>
    <n v="0.75058275985741296"/>
    <n v="12883184.050000001"/>
    <n v="8.8433076672470898E-2"/>
    <n v="22.74"/>
    <n v="632"/>
    <n v="10139.91"/>
    <n v="16.05"/>
    <n v="10155.959999999999"/>
  </r>
  <r>
    <x v="67"/>
    <x v="12"/>
    <s v="KM"/>
    <x v="2"/>
    <x v="0"/>
    <x v="5"/>
    <s v="Y"/>
    <x v="1"/>
    <n v="21876"/>
    <n v="9669895.8399999999"/>
    <n v="0.75058275985741296"/>
    <n v="12883184.050000001"/>
    <n v="8.3906853460591499E-2"/>
    <n v="23.79"/>
    <n v="1835"/>
    <n v="30800.44"/>
    <n v="16.78"/>
    <n v="30817.219999999998"/>
  </r>
  <r>
    <x v="67"/>
    <x v="12"/>
    <s v="KQ"/>
    <x v="3"/>
    <x v="0"/>
    <x v="5"/>
    <s v="Y"/>
    <x v="1"/>
    <n v="10091"/>
    <n v="9669895.8399999999"/>
    <n v="0.75058275985741296"/>
    <n v="12883184.050000001"/>
    <n v="8.3673117042554104E-2"/>
    <n v="23.86"/>
    <n v="844"/>
    <n v="14208.21"/>
    <n v="16.84"/>
    <n v="14225.05"/>
  </r>
  <r>
    <x v="41"/>
    <x v="3"/>
    <s v="63"/>
    <x v="0"/>
    <x v="1"/>
    <x v="3"/>
    <s v="Y"/>
    <x v="1"/>
    <n v="176268"/>
    <n v="733161.25"/>
    <n v="0.74452287001764395"/>
    <n v="984739.73"/>
    <n v="0.118050102220647"/>
    <n v="0.97"/>
    <n v="20808"/>
    <n v="14163.2"/>
    <n v="78.95"/>
    <n v="14242.150000000001"/>
  </r>
  <r>
    <x v="41"/>
    <x v="3"/>
    <s v="66"/>
    <x v="7"/>
    <x v="1"/>
    <x v="3"/>
    <s v="Y"/>
    <x v="1"/>
    <n v="156735"/>
    <n v="733161.25"/>
    <n v="0.74452287001764395"/>
    <n v="984739.73"/>
    <n v="9.3715122901387601E-2"/>
    <n v="2.06"/>
    <n v="14688"/>
    <n v="21231.919999999998"/>
    <n v="112.75"/>
    <n v="21344.67"/>
  </r>
  <r>
    <x v="41"/>
    <x v="3"/>
    <s v="67"/>
    <x v="1"/>
    <x v="1"/>
    <x v="3"/>
    <s v="Y"/>
    <x v="1"/>
    <n v="89202"/>
    <n v="733161.25"/>
    <n v="0.74452287001764395"/>
    <n v="984739.73"/>
    <n v="8.9486001188310099E-2"/>
    <n v="2.09"/>
    <n v="7982"/>
    <n v="11706.24"/>
    <n v="127.59"/>
    <n v="11833.83"/>
  </r>
  <r>
    <x v="41"/>
    <x v="3"/>
    <s v="69"/>
    <x v="0"/>
    <x v="2"/>
    <x v="3"/>
    <s v="Y"/>
    <x v="1"/>
    <n v="16922"/>
    <n v="733161.25"/>
    <n v="0.74452287001764395"/>
    <n v="984739.73"/>
    <n v="0.118050102220647"/>
    <n v="22.13"/>
    <n v="1997"/>
    <n v="30928.959999999999"/>
    <n v="46.46"/>
    <n v="30975.42"/>
  </r>
  <r>
    <x v="41"/>
    <x v="3"/>
    <s v="6C"/>
    <x v="5"/>
    <x v="2"/>
    <x v="3"/>
    <s v="N"/>
    <x v="1"/>
    <n v="0"/>
    <n v="733161.25"/>
    <n v="0.74452287001764395"/>
    <n v="984739.73"/>
    <m/>
    <n v="5.93"/>
    <m/>
    <n v="0"/>
    <n v="0"/>
    <n v="0"/>
  </r>
  <r>
    <x v="41"/>
    <x v="3"/>
    <s v="K1"/>
    <x v="1"/>
    <x v="0"/>
    <x v="3"/>
    <s v="Y"/>
    <x v="1"/>
    <n v="5705"/>
    <n v="733161.25"/>
    <n v="0.74452287001764395"/>
    <n v="984739.73"/>
    <n v="8.9486001188310099E-2"/>
    <n v="2.58"/>
    <n v="510"/>
    <n v="920.86"/>
    <n v="0"/>
    <n v="920.86"/>
  </r>
  <r>
    <x v="41"/>
    <x v="3"/>
    <s v="KB"/>
    <x v="7"/>
    <x v="0"/>
    <x v="3"/>
    <s v="Y"/>
    <x v="1"/>
    <n v="9784"/>
    <n v="733161.25"/>
    <n v="0.74452287001764395"/>
    <n v="984739.73"/>
    <n v="9.3715122901387601E-2"/>
    <n v="2.54"/>
    <n v="916"/>
    <n v="1628.3"/>
    <n v="1.78"/>
    <n v="1630.08"/>
  </r>
  <r>
    <x v="68"/>
    <x v="0"/>
    <s v="90"/>
    <x v="0"/>
    <x v="1"/>
    <x v="0"/>
    <s v="Y"/>
    <x v="1"/>
    <n v="311691"/>
    <n v="294301.18"/>
    <n v="0.87229746700413902"/>
    <n v="337386.26"/>
    <n v="1.73678558511221E-3"/>
    <n v="33.78"/>
    <n v="541"/>
    <n v="15024.6"/>
    <n v="83.32"/>
    <n v="15107.92"/>
  </r>
  <r>
    <x v="68"/>
    <x v="0"/>
    <s v="93"/>
    <x v="9"/>
    <x v="1"/>
    <x v="0"/>
    <s v="N"/>
    <x v="1"/>
    <n v="224013"/>
    <n v="294301.18"/>
    <n v="0.87229746700413902"/>
    <n v="337386.26"/>
    <m/>
    <n v="10.98"/>
    <m/>
    <n v="0"/>
    <n v="0"/>
    <n v="0"/>
  </r>
  <r>
    <x v="68"/>
    <x v="0"/>
    <s v="95"/>
    <x v="10"/>
    <x v="1"/>
    <x v="0"/>
    <s v="Y"/>
    <x v="1"/>
    <n v="44902"/>
    <n v="294301.18"/>
    <n v="0.87229746700413902"/>
    <n v="337386.26"/>
    <n v="1.73654908409452E-3"/>
    <n v="33.78"/>
    <n v="77"/>
    <n v="2138.44"/>
    <n v="0"/>
    <n v="2138.44"/>
  </r>
  <r>
    <x v="68"/>
    <x v="0"/>
    <s v="9F"/>
    <x v="10"/>
    <x v="2"/>
    <x v="0"/>
    <s v="Y"/>
    <x v="1"/>
    <n v="18092"/>
    <n v="294301.18"/>
    <n v="0.87229746700413902"/>
    <n v="337386.26"/>
    <n v="1.73654908409452E-3"/>
    <n v="135.6"/>
    <n v="31"/>
    <n v="3446.78"/>
    <n v="0"/>
    <n v="3446.78"/>
  </r>
  <r>
    <x v="69"/>
    <x v="0"/>
    <s v="90"/>
    <x v="0"/>
    <x v="1"/>
    <x v="0"/>
    <s v="Y"/>
    <x v="0"/>
    <n v="309175"/>
    <n v="1439829.64"/>
    <n v="0.785150818816158"/>
    <n v="1833825.56"/>
    <n v="9.4401052319626998E-3"/>
    <n v="33.78"/>
    <n v="2918"/>
    <n v="72942.289999999994"/>
    <n v="199.98"/>
    <n v="73142.26999999999"/>
  </r>
  <r>
    <x v="69"/>
    <x v="0"/>
    <s v="93"/>
    <x v="9"/>
    <x v="1"/>
    <x v="0"/>
    <s v="Y"/>
    <x v="0"/>
    <n v="222043"/>
    <n v="1439829.64"/>
    <n v="0.785150818816158"/>
    <n v="1833825.56"/>
    <n v="2.1968849740709E-2"/>
    <n v="10.98"/>
    <n v="4878"/>
    <n v="39634.97"/>
    <n v="138.12"/>
    <n v="39773.090000000004"/>
  </r>
  <r>
    <x v="69"/>
    <x v="0"/>
    <s v="95"/>
    <x v="10"/>
    <x v="1"/>
    <x v="0"/>
    <s v="Y"/>
    <x v="0"/>
    <n v="44305"/>
    <n v="1439829.64"/>
    <n v="0.785150818816158"/>
    <n v="1833825.56"/>
    <n v="9.4388197569370991E-3"/>
    <n v="33.78"/>
    <n v="418"/>
    <n v="10448.9"/>
    <n v="50"/>
    <n v="10498.9"/>
  </r>
  <r>
    <x v="69"/>
    <x v="0"/>
    <s v="9F"/>
    <x v="10"/>
    <x v="2"/>
    <x v="0"/>
    <s v="Y"/>
    <x v="0"/>
    <n v="18023"/>
    <n v="1439829.64"/>
    <n v="0.785150818816158"/>
    <n v="1833825.56"/>
    <n v="9.4388197569370991E-3"/>
    <n v="135.6"/>
    <n v="170"/>
    <n v="17013.34"/>
    <n v="0"/>
    <n v="17013.34"/>
  </r>
  <r>
    <x v="69"/>
    <x v="0"/>
    <s v="9H"/>
    <x v="4"/>
    <x v="2"/>
    <x v="0"/>
    <s v="N"/>
    <x v="0"/>
    <n v="15777"/>
    <n v="1439829.64"/>
    <n v="0.785150818816158"/>
    <n v="1833825.56"/>
    <m/>
    <n v="30.27"/>
    <m/>
    <n v="0"/>
    <n v="0"/>
    <n v="0"/>
  </r>
  <r>
    <x v="69"/>
    <x v="0"/>
    <s v="K2"/>
    <x v="0"/>
    <x v="0"/>
    <x v="0"/>
    <s v="Y"/>
    <x v="0"/>
    <n v="15530"/>
    <n v="1439829.64"/>
    <n v="0.785150818816158"/>
    <n v="1833825.56"/>
    <n v="9.4401052319626998E-3"/>
    <n v="90.79"/>
    <n v="146"/>
    <n v="9782.99"/>
    <n v="0"/>
    <n v="9782.99"/>
  </r>
  <r>
    <x v="69"/>
    <x v="0"/>
    <s v="KW"/>
    <x v="1"/>
    <x v="0"/>
    <x v="0"/>
    <s v="Y"/>
    <x v="0"/>
    <n v="7128"/>
    <n v="1439829.64"/>
    <n v="0.785150818816158"/>
    <n v="1833825.56"/>
    <n v="9.9377892485799004E-3"/>
    <n v="90.77"/>
    <n v="70"/>
    <n v="4689.4399999999996"/>
    <n v="0"/>
    <n v="4689.4399999999996"/>
  </r>
  <r>
    <x v="70"/>
    <x v="12"/>
    <s v="71"/>
    <x v="0"/>
    <x v="1"/>
    <x v="5"/>
    <s v="N"/>
    <x v="0"/>
    <n v="111511"/>
    <n v="4278021.82"/>
    <n v="0.51619904584845699"/>
    <n v="8287543.0599999996"/>
    <m/>
    <n v="10.74"/>
    <m/>
    <n v="0"/>
    <n v="0"/>
    <n v="0"/>
  </r>
  <r>
    <x v="70"/>
    <x v="12"/>
    <s v="72"/>
    <x v="2"/>
    <x v="1"/>
    <x v="5"/>
    <s v="Y"/>
    <x v="0"/>
    <n v="468364"/>
    <n v="4278021.82"/>
    <n v="0.51619904584845699"/>
    <n v="8287543.0599999996"/>
    <n v="5.3975916076721898E-2"/>
    <n v="10.86"/>
    <n v="25280"/>
    <n v="133568.93"/>
    <n v="285.31"/>
    <n v="133854.24"/>
  </r>
  <r>
    <x v="70"/>
    <x v="12"/>
    <s v="79"/>
    <x v="11"/>
    <x v="1"/>
    <x v="5"/>
    <s v="Y"/>
    <x v="0"/>
    <n v="341036"/>
    <n v="4278021.82"/>
    <n v="0.51619904584845699"/>
    <n v="8287543.0599999996"/>
    <n v="5.8740563259973802E-2"/>
    <n v="10.15"/>
    <n v="20032"/>
    <n v="98921.09"/>
    <n v="296.29000000000002"/>
    <n v="99217.37999999999"/>
  </r>
  <r>
    <x v="70"/>
    <x v="12"/>
    <s v="7G"/>
    <x v="10"/>
    <x v="1"/>
    <x v="5"/>
    <s v="Y"/>
    <x v="0"/>
    <n v="16455"/>
    <n v="4278021.82"/>
    <n v="0.51619904584845699"/>
    <n v="8287543.0599999996"/>
    <n v="5.3825557235176402E-2"/>
    <n v="10.9"/>
    <n v="885"/>
    <n v="4693.1899999999996"/>
    <n v="21.21"/>
    <n v="4714.3999999999996"/>
  </r>
  <r>
    <x v="70"/>
    <x v="12"/>
    <s v="7H"/>
    <x v="3"/>
    <x v="1"/>
    <x v="5"/>
    <s v="Y"/>
    <x v="0"/>
    <n v="127998"/>
    <n v="4278021.82"/>
    <n v="0.51619904584845699"/>
    <n v="8287543.0599999996"/>
    <n v="5.3825557235176402E-2"/>
    <n v="10.9"/>
    <n v="6889"/>
    <n v="36532.660000000003"/>
    <n v="153.79"/>
    <n v="36686.450000000004"/>
  </r>
  <r>
    <x v="70"/>
    <x v="12"/>
    <s v="7P"/>
    <x v="0"/>
    <x v="2"/>
    <x v="5"/>
    <s v="N"/>
    <x v="0"/>
    <n v="18474"/>
    <n v="4278021.82"/>
    <n v="0.51619904584845699"/>
    <n v="8287543.0599999996"/>
    <m/>
    <n v="48.11"/>
    <m/>
    <n v="0"/>
    <n v="0"/>
    <n v="0"/>
  </r>
  <r>
    <x v="70"/>
    <x v="12"/>
    <s v="7R"/>
    <x v="3"/>
    <x v="2"/>
    <x v="5"/>
    <s v="Y"/>
    <x v="0"/>
    <n v="30116"/>
    <n v="4278021.82"/>
    <n v="0.51619904584845699"/>
    <n v="8287543.0599999996"/>
    <n v="5.3825557235176402E-2"/>
    <n v="65.03"/>
    <n v="1621"/>
    <n v="51149.55"/>
    <n v="-31.55"/>
    <n v="51118"/>
  </r>
  <r>
    <x v="70"/>
    <x v="12"/>
    <s v="7S"/>
    <x v="10"/>
    <x v="2"/>
    <x v="5"/>
    <s v="Y"/>
    <x v="0"/>
    <n v="5095"/>
    <n v="4278021.82"/>
    <n v="0.51619904584845699"/>
    <n v="8287543.0599999996"/>
    <n v="5.5293518219102902E-2"/>
    <n v="61.83"/>
    <n v="281"/>
    <n v="8430.4500000000007"/>
    <n v="-30"/>
    <n v="8400.4500000000007"/>
  </r>
  <r>
    <x v="70"/>
    <x v="12"/>
    <s v="K4"/>
    <x v="0"/>
    <x v="0"/>
    <x v="5"/>
    <s v="N"/>
    <x v="0"/>
    <n v="7199"/>
    <n v="4278021.82"/>
    <n v="0.51619904584845699"/>
    <n v="8287543.0599999996"/>
    <m/>
    <n v="22.74"/>
    <m/>
    <n v="0"/>
    <n v="0"/>
    <n v="0"/>
  </r>
  <r>
    <x v="70"/>
    <x v="12"/>
    <s v="KM"/>
    <x v="2"/>
    <x v="0"/>
    <x v="5"/>
    <s v="Y"/>
    <x v="0"/>
    <n v="21855"/>
    <n v="4278021.82"/>
    <n v="0.51619904584845699"/>
    <n v="8287543.0599999996"/>
    <n v="5.3975916076721898E-2"/>
    <n v="23.79"/>
    <n v="1179"/>
    <n v="13609.85"/>
    <n v="0"/>
    <n v="13609.85"/>
  </r>
  <r>
    <x v="70"/>
    <x v="12"/>
    <s v="KQ"/>
    <x v="3"/>
    <x v="0"/>
    <x v="5"/>
    <s v="Y"/>
    <x v="0"/>
    <n v="10055"/>
    <n v="4278021.82"/>
    <n v="0.51619904584845699"/>
    <n v="8287543.0599999996"/>
    <n v="5.3825557235176402E-2"/>
    <n v="23.86"/>
    <n v="541"/>
    <n v="6263.44"/>
    <n v="11.58"/>
    <n v="6275.0199999999995"/>
  </r>
  <r>
    <x v="71"/>
    <x v="8"/>
    <s v="50"/>
    <x v="13"/>
    <x v="1"/>
    <x v="7"/>
    <s v="Y"/>
    <x v="0"/>
    <n v="49590"/>
    <n v="258593.4"/>
    <n v="0.85460571531002105"/>
    <n v="302587.96000000002"/>
    <n v="8.3781528004984104E-3"/>
    <n v="26.16"/>
    <n v="415"/>
    <n v="8744.4599999999991"/>
    <n v="21.07"/>
    <n v="8765.5299999999988"/>
  </r>
  <r>
    <x v="71"/>
    <x v="8"/>
    <s v="52"/>
    <x v="4"/>
    <x v="1"/>
    <x v="7"/>
    <s v="Y"/>
    <x v="0"/>
    <n v="48195"/>
    <n v="258593.4"/>
    <n v="0.85460571531002105"/>
    <n v="302587.96000000002"/>
    <n v="8.9932301147090006E-3"/>
    <n v="24.2"/>
    <n v="433"/>
    <n v="8440.15"/>
    <n v="19.489999999999998"/>
    <n v="8459.64"/>
  </r>
  <r>
    <x v="24"/>
    <x v="0"/>
    <s v="KW"/>
    <x v="1"/>
    <x v="0"/>
    <x v="0"/>
    <s v="Y"/>
    <x v="1"/>
    <n v="7112"/>
    <n v="805152.73"/>
    <n v="0.80072734219064201"/>
    <n v="1005526.71"/>
    <n v="5.4491074537089098E-3"/>
    <n v="90.77"/>
    <n v="38"/>
    <n v="2596.1999999999998"/>
    <n v="0"/>
    <n v="2596.1999999999998"/>
  </r>
  <r>
    <x v="25"/>
    <x v="8"/>
    <s v="50"/>
    <x v="13"/>
    <x v="1"/>
    <x v="7"/>
    <s v="Y"/>
    <x v="1"/>
    <n v="50116"/>
    <n v="590330.15"/>
    <n v="0.86445085192603399"/>
    <n v="682896.14"/>
    <n v="1.89082480604666E-2"/>
    <n v="26.16"/>
    <n v="947"/>
    <n v="20184.099999999999"/>
    <n v="149.19999999999999"/>
    <n v="20333.3"/>
  </r>
  <r>
    <x v="25"/>
    <x v="8"/>
    <s v="52"/>
    <x v="4"/>
    <x v="1"/>
    <x v="7"/>
    <s v="Y"/>
    <x v="1"/>
    <n v="48471"/>
    <n v="590330.15"/>
    <n v="0.86445085192603399"/>
    <n v="682896.14"/>
    <n v="2.0296386318432901E-2"/>
    <n v="24.2"/>
    <n v="983"/>
    <n v="19381.64"/>
    <n v="98.58"/>
    <n v="19480.22"/>
  </r>
  <r>
    <x v="25"/>
    <x v="8"/>
    <s v="53"/>
    <x v="0"/>
    <x v="1"/>
    <x v="7"/>
    <s v="Y"/>
    <x v="1"/>
    <n v="13594"/>
    <n v="590330.15"/>
    <n v="0.86445085192603399"/>
    <n v="682896.14"/>
    <n v="1.89082480604666E-2"/>
    <n v="26.16"/>
    <n v="257"/>
    <n v="5477.63"/>
    <n v="42.63"/>
    <n v="5520.26"/>
  </r>
  <r>
    <x v="25"/>
    <x v="8"/>
    <s v="5A"/>
    <x v="0"/>
    <x v="2"/>
    <x v="7"/>
    <s v="Y"/>
    <x v="1"/>
    <n v="2528"/>
    <n v="590330.15"/>
    <n v="0.86445085192603399"/>
    <n v="682896.14"/>
    <n v="1.89082480604666E-2"/>
    <n v="107.29"/>
    <n v="47"/>
    <n v="4097.5600000000004"/>
    <n v="0"/>
    <n v="4097.5600000000004"/>
  </r>
  <r>
    <x v="25"/>
    <x v="8"/>
    <s v="5B"/>
    <x v="4"/>
    <x v="2"/>
    <x v="7"/>
    <s v="Y"/>
    <x v="1"/>
    <n v="3612"/>
    <n v="590330.15"/>
    <n v="0.86445085192603399"/>
    <n v="682896.14"/>
    <n v="2.0296386318432901E-2"/>
    <n v="67.69"/>
    <n v="73"/>
    <n v="4015.28"/>
    <n v="0"/>
    <n v="4015.28"/>
  </r>
  <r>
    <x v="25"/>
    <x v="8"/>
    <s v="K5"/>
    <x v="0"/>
    <x v="0"/>
    <x v="7"/>
    <s v="Y"/>
    <x v="1"/>
    <n v="1480"/>
    <n v="590330.15"/>
    <n v="0.86445085192603399"/>
    <n v="682896.14"/>
    <n v="1.89082480604666E-2"/>
    <n v="58.75"/>
    <n v="27"/>
    <n v="1288.96"/>
    <n v="0"/>
    <n v="1288.96"/>
  </r>
  <r>
    <x v="25"/>
    <x v="8"/>
    <s v="KH"/>
    <x v="4"/>
    <x v="0"/>
    <x v="7"/>
    <s v="Y"/>
    <x v="1"/>
    <n v="2052"/>
    <n v="590330.15"/>
    <n v="0.86445085192603399"/>
    <n v="682896.14"/>
    <n v="1.89843143644246E-2"/>
    <n v="58.69"/>
    <n v="38"/>
    <n v="1812.24"/>
    <n v="-47.69"/>
    <n v="1764.55"/>
  </r>
  <r>
    <x v="26"/>
    <x v="5"/>
    <s v="71"/>
    <x v="0"/>
    <x v="1"/>
    <x v="5"/>
    <s v="Y"/>
    <x v="1"/>
    <n v="111773"/>
    <n v="3479204.34"/>
    <n v="0.85114271111753104"/>
    <n v="4087686.23"/>
    <n v="2.8058798848767001E-2"/>
    <n v="10.74"/>
    <n v="3136"/>
    <n v="27018.68"/>
    <n v="155.08000000000001"/>
    <n v="27173.760000000002"/>
  </r>
  <r>
    <x v="26"/>
    <x v="5"/>
    <s v="72"/>
    <x v="2"/>
    <x v="1"/>
    <x v="5"/>
    <s v="Y"/>
    <x v="1"/>
    <n v="472813"/>
    <n v="3479204.34"/>
    <n v="0.85114271111753104"/>
    <n v="4087686.23"/>
    <n v="2.66226802444453E-2"/>
    <n v="10.86"/>
    <n v="12587"/>
    <n v="109656.86"/>
    <n v="505.29"/>
    <n v="110162.15"/>
  </r>
  <r>
    <x v="26"/>
    <x v="5"/>
    <s v="79"/>
    <x v="11"/>
    <x v="1"/>
    <x v="5"/>
    <s v="Y"/>
    <x v="1"/>
    <n v="343774"/>
    <n v="3479204.34"/>
    <n v="0.85114271111753104"/>
    <n v="4087686.23"/>
    <n v="2.8972759458608301E-2"/>
    <n v="10.15"/>
    <n v="9960"/>
    <n v="81097.81"/>
    <n v="488.54"/>
    <n v="81586.349999999991"/>
  </r>
  <r>
    <x v="26"/>
    <x v="5"/>
    <s v="7G"/>
    <x v="10"/>
    <x v="1"/>
    <x v="5"/>
    <s v="Y"/>
    <x v="1"/>
    <n v="16644"/>
    <n v="3479204.34"/>
    <n v="0.85114271111753104"/>
    <n v="4087686.23"/>
    <n v="2.6548518365382402E-2"/>
    <n v="10.9"/>
    <n v="441"/>
    <n v="3856.1"/>
    <n v="34.97"/>
    <n v="3891.0699999999997"/>
  </r>
  <r>
    <x v="26"/>
    <x v="5"/>
    <s v="7H"/>
    <x v="3"/>
    <x v="1"/>
    <x v="5"/>
    <s v="Y"/>
    <x v="1"/>
    <n v="130029"/>
    <n v="3479204.34"/>
    <n v="0.85114271111753104"/>
    <n v="4087686.23"/>
    <n v="2.6548518365382402E-2"/>
    <n v="10.9"/>
    <n v="3452"/>
    <n v="30184.29"/>
    <n v="271.06"/>
    <n v="30455.350000000002"/>
  </r>
  <r>
    <x v="26"/>
    <x v="5"/>
    <s v="7P"/>
    <x v="0"/>
    <x v="2"/>
    <x v="5"/>
    <s v="Y"/>
    <x v="1"/>
    <n v="18188"/>
    <n v="3479204.34"/>
    <n v="0.85114271111753104"/>
    <n v="4087686.23"/>
    <n v="2.8058798848767001E-2"/>
    <n v="48.11"/>
    <n v="510"/>
    <n v="19630.7"/>
    <n v="76.98"/>
    <n v="19707.68"/>
  </r>
  <r>
    <x v="26"/>
    <x v="5"/>
    <s v="7R"/>
    <x v="3"/>
    <x v="2"/>
    <x v="5"/>
    <s v="Y"/>
    <x v="1"/>
    <n v="30620"/>
    <n v="3479204.34"/>
    <n v="0.85114271111753104"/>
    <n v="4087686.23"/>
    <n v="2.6548518365382402E-2"/>
    <n v="65.03"/>
    <n v="812"/>
    <n v="42247.4"/>
    <n v="0"/>
    <n v="42247.4"/>
  </r>
  <r>
    <x v="26"/>
    <x v="5"/>
    <s v="7S"/>
    <x v="10"/>
    <x v="2"/>
    <x v="5"/>
    <s v="N"/>
    <x v="1"/>
    <n v="5266"/>
    <n v="3479204.34"/>
    <n v="0.85114271111753104"/>
    <n v="4087686.23"/>
    <m/>
    <n v="61.83"/>
    <m/>
    <n v="0"/>
    <n v="0"/>
    <n v="0"/>
  </r>
  <r>
    <x v="26"/>
    <x v="5"/>
    <s v="K4"/>
    <x v="0"/>
    <x v="0"/>
    <x v="5"/>
    <s v="Y"/>
    <x v="1"/>
    <n v="7153"/>
    <n v="3479204.34"/>
    <n v="0.85114271111753104"/>
    <n v="4087686.23"/>
    <n v="2.8058798848767001E-2"/>
    <n v="22.74"/>
    <n v="200"/>
    <n v="3638.74"/>
    <n v="0"/>
    <n v="3638.74"/>
  </r>
  <r>
    <x v="26"/>
    <x v="5"/>
    <s v="KM"/>
    <x v="2"/>
    <x v="0"/>
    <x v="5"/>
    <s v="Y"/>
    <x v="1"/>
    <n v="21876"/>
    <n v="3479204.34"/>
    <n v="0.85114271111753104"/>
    <n v="4087686.23"/>
    <n v="2.66226802444453E-2"/>
    <n v="23.79"/>
    <n v="582"/>
    <n v="11077.65"/>
    <n v="19.03"/>
    <n v="11096.68"/>
  </r>
  <r>
    <x v="26"/>
    <x v="5"/>
    <s v="KQ"/>
    <x v="3"/>
    <x v="0"/>
    <x v="5"/>
    <s v="Y"/>
    <x v="1"/>
    <n v="10091"/>
    <n v="3479204.34"/>
    <n v="0.85114271111753104"/>
    <n v="4087686.23"/>
    <n v="2.6548518365382402E-2"/>
    <n v="23.86"/>
    <n v="267"/>
    <n v="5096.97"/>
    <n v="0"/>
    <n v="5096.97"/>
  </r>
  <r>
    <x v="28"/>
    <x v="0"/>
    <s v="90"/>
    <x v="0"/>
    <x v="1"/>
    <x v="0"/>
    <s v="Y"/>
    <x v="1"/>
    <n v="311691"/>
    <n v="4424884.4400000004"/>
    <n v="0.96615066185308596"/>
    <n v="4579911.41"/>
    <n v="2.3576313149145298E-2"/>
    <n v="33.78"/>
    <n v="7348"/>
    <n v="226024.23"/>
    <n v="1199.6300000000001"/>
    <n v="227223.86000000002"/>
  </r>
  <r>
    <x v="28"/>
    <x v="0"/>
    <s v="93"/>
    <x v="9"/>
    <x v="1"/>
    <x v="0"/>
    <s v="N"/>
    <x v="1"/>
    <n v="224013"/>
    <n v="4424884.4400000004"/>
    <n v="0.96615066185308596"/>
    <n v="4579911.41"/>
    <m/>
    <n v="10.98"/>
    <m/>
    <n v="0"/>
    <n v="0"/>
    <n v="0"/>
  </r>
  <r>
    <x v="28"/>
    <x v="0"/>
    <s v="95"/>
    <x v="10"/>
    <x v="1"/>
    <x v="0"/>
    <s v="Y"/>
    <x v="1"/>
    <n v="44902"/>
    <n v="4424884.4400000004"/>
    <n v="0.96615066185308596"/>
    <n v="4579911.41"/>
    <n v="2.3573102722883699E-2"/>
    <n v="33.78"/>
    <n v="1058"/>
    <n v="32544.04"/>
    <n v="215.32"/>
    <n v="32759.360000000001"/>
  </r>
  <r>
    <x v="71"/>
    <x v="8"/>
    <s v="53"/>
    <x v="0"/>
    <x v="1"/>
    <x v="7"/>
    <s v="Y"/>
    <x v="0"/>
    <n v="13489"/>
    <n v="258593.4"/>
    <n v="0.85460571531002105"/>
    <n v="302587.96000000002"/>
    <n v="8.3781528004984104E-3"/>
    <n v="26.16"/>
    <n v="113"/>
    <n v="2381.02"/>
    <n v="21.07"/>
    <n v="2402.09"/>
  </r>
  <r>
    <x v="71"/>
    <x v="8"/>
    <s v="5A"/>
    <x v="0"/>
    <x v="2"/>
    <x v="7"/>
    <s v="Y"/>
    <x v="0"/>
    <n v="2506"/>
    <n v="258593.4"/>
    <n v="0.85460571531002105"/>
    <n v="302587.96000000002"/>
    <n v="8.3781528004984104E-3"/>
    <n v="107.29"/>
    <n v="20"/>
    <n v="1723.78"/>
    <n v="-86.19"/>
    <n v="1637.59"/>
  </r>
  <r>
    <x v="71"/>
    <x v="8"/>
    <s v="5B"/>
    <x v="4"/>
    <x v="2"/>
    <x v="7"/>
    <s v="Y"/>
    <x v="0"/>
    <n v="3580"/>
    <n v="258593.4"/>
    <n v="0.85460571531002105"/>
    <n v="302587.96000000002"/>
    <n v="8.9932301147090006E-3"/>
    <n v="67.69"/>
    <n v="32"/>
    <n v="1740.08"/>
    <n v="0"/>
    <n v="1740.08"/>
  </r>
  <r>
    <x v="71"/>
    <x v="8"/>
    <s v="K5"/>
    <x v="0"/>
    <x v="0"/>
    <x v="7"/>
    <s v="Y"/>
    <x v="0"/>
    <n v="1484"/>
    <n v="258593.4"/>
    <n v="0.85460571531002105"/>
    <n v="302587.96000000002"/>
    <n v="8.3781528004984104E-3"/>
    <n v="58.75"/>
    <n v="12"/>
    <n v="566.35"/>
    <n v="0"/>
    <n v="566.35"/>
  </r>
  <r>
    <x v="71"/>
    <x v="8"/>
    <s v="KH"/>
    <x v="4"/>
    <x v="0"/>
    <x v="7"/>
    <s v="Y"/>
    <x v="0"/>
    <n v="2050"/>
    <n v="258593.4"/>
    <n v="0.85460571531002105"/>
    <n v="302587.96000000002"/>
    <n v="8.4118574100154105E-3"/>
    <n v="58.69"/>
    <n v="17"/>
    <n v="801.51"/>
    <n v="0"/>
    <n v="801.51"/>
  </r>
  <r>
    <x v="72"/>
    <x v="15"/>
    <s v="90"/>
    <x v="0"/>
    <x v="1"/>
    <x v="0"/>
    <s v="Y"/>
    <x v="0"/>
    <n v="309175"/>
    <n v="5456684.2400000002"/>
    <n v="0.55787568512685604"/>
    <n v="9781183.1300000008"/>
    <n v="5.03512438992825E-2"/>
    <n v="33.78"/>
    <n v="15567"/>
    <n v="276492.5"/>
    <n v="781.5"/>
    <n v="277274"/>
  </r>
  <r>
    <x v="72"/>
    <x v="15"/>
    <s v="93"/>
    <x v="9"/>
    <x v="1"/>
    <x v="0"/>
    <s v="Y"/>
    <x v="0"/>
    <n v="222043"/>
    <n v="5456684.2400000002"/>
    <n v="0.55787568512685604"/>
    <n v="9781183.1300000008"/>
    <n v="0.11717654457239"/>
    <n v="10.98"/>
    <n v="26018"/>
    <n v="150208.68"/>
    <n v="508.04"/>
    <n v="150716.72"/>
  </r>
  <r>
    <x v="72"/>
    <x v="15"/>
    <s v="95"/>
    <x v="10"/>
    <x v="1"/>
    <x v="0"/>
    <s v="Y"/>
    <x v="0"/>
    <n v="44305"/>
    <n v="5456684.2400000002"/>
    <n v="0.55787568512685604"/>
    <n v="9781183.1300000008"/>
    <n v="5.03443874856144E-2"/>
    <n v="33.78"/>
    <n v="2230"/>
    <n v="39608.04"/>
    <n v="142.1"/>
    <n v="39750.14"/>
  </r>
  <r>
    <x v="72"/>
    <x v="15"/>
    <s v="9F"/>
    <x v="10"/>
    <x v="2"/>
    <x v="0"/>
    <s v="Y"/>
    <x v="0"/>
    <n v="18023"/>
    <n v="5456684.2400000002"/>
    <n v="0.55787568512685604"/>
    <n v="9781183.1300000008"/>
    <n v="5.03443874856144E-2"/>
    <n v="135.6"/>
    <n v="907"/>
    <n v="64495.92"/>
    <n v="-71.11"/>
    <n v="64424.81"/>
  </r>
  <r>
    <x v="72"/>
    <x v="15"/>
    <s v="9H"/>
    <x v="4"/>
    <x v="2"/>
    <x v="0"/>
    <s v="Y"/>
    <x v="0"/>
    <n v="15777"/>
    <n v="5456684.2400000002"/>
    <n v="0.55787568512685604"/>
    <n v="9781183.1300000008"/>
    <n v="0.24993094384765899"/>
    <n v="30.27"/>
    <n v="3943"/>
    <n v="62589.93"/>
    <n v="-31.75"/>
    <n v="62558.18"/>
  </r>
  <r>
    <x v="72"/>
    <x v="15"/>
    <s v="K2"/>
    <x v="0"/>
    <x v="0"/>
    <x v="0"/>
    <s v="Y"/>
    <x v="0"/>
    <n v="15530"/>
    <n v="5456684.2400000002"/>
    <n v="0.55787568512685604"/>
    <n v="9781183.1300000008"/>
    <n v="5.03512438992825E-2"/>
    <n v="90.79"/>
    <n v="781"/>
    <n v="37183.85"/>
    <n v="0"/>
    <n v="37183.85"/>
  </r>
  <r>
    <x v="72"/>
    <x v="15"/>
    <s v="KW"/>
    <x v="1"/>
    <x v="0"/>
    <x v="0"/>
    <s v="N"/>
    <x v="0"/>
    <n v="7128"/>
    <n v="5456684.2400000002"/>
    <n v="0.55787568512685604"/>
    <n v="9781183.1300000008"/>
    <m/>
    <n v="90.77"/>
    <m/>
    <n v="0"/>
    <n v="0"/>
    <n v="0"/>
  </r>
  <r>
    <x v="73"/>
    <x v="0"/>
    <s v="90"/>
    <x v="0"/>
    <x v="1"/>
    <x v="0"/>
    <s v="Y"/>
    <x v="0"/>
    <n v="309175"/>
    <n v="1204849.44"/>
    <n v="0.80363874935009705"/>
    <n v="1499242.59"/>
    <n v="7.7177503283574599E-3"/>
    <n v="33.78"/>
    <n v="2386"/>
    <n v="61048.12"/>
    <n v="179.1"/>
    <n v="61227.22"/>
  </r>
  <r>
    <x v="73"/>
    <x v="0"/>
    <s v="93"/>
    <x v="9"/>
    <x v="1"/>
    <x v="0"/>
    <s v="N"/>
    <x v="0"/>
    <n v="222043"/>
    <n v="1204849.44"/>
    <n v="0.80363874935009705"/>
    <n v="1499242.59"/>
    <m/>
    <n v="10.98"/>
    <m/>
    <n v="0"/>
    <n v="0"/>
    <n v="0"/>
  </r>
  <r>
    <x v="73"/>
    <x v="0"/>
    <s v="95"/>
    <x v="10"/>
    <x v="1"/>
    <x v="0"/>
    <s v="Y"/>
    <x v="0"/>
    <n v="44305"/>
    <n v="1204849.44"/>
    <n v="0.80363874935009705"/>
    <n v="1499242.59"/>
    <n v="7.7166993892993597E-3"/>
    <n v="33.78"/>
    <n v="341"/>
    <n v="8724.82"/>
    <n v="25.59"/>
    <n v="8750.41"/>
  </r>
  <r>
    <x v="73"/>
    <x v="0"/>
    <s v="9F"/>
    <x v="10"/>
    <x v="2"/>
    <x v="0"/>
    <s v="Y"/>
    <x v="0"/>
    <n v="18023"/>
    <n v="1204849.44"/>
    <n v="0.80363874935009705"/>
    <n v="1499242.59"/>
    <n v="7.7166993892993597E-3"/>
    <n v="135.6"/>
    <n v="139"/>
    <n v="14238.47"/>
    <n v="0"/>
    <n v="14238.47"/>
  </r>
  <r>
    <x v="73"/>
    <x v="0"/>
    <s v="9H"/>
    <x v="4"/>
    <x v="2"/>
    <x v="0"/>
    <s v="N"/>
    <x v="0"/>
    <n v="15777"/>
    <n v="1204849.44"/>
    <n v="0.80363874935009705"/>
    <n v="1499242.59"/>
    <m/>
    <n v="30.27"/>
    <m/>
    <n v="0"/>
    <n v="0"/>
    <n v="0"/>
  </r>
  <r>
    <x v="73"/>
    <x v="0"/>
    <s v="K2"/>
    <x v="0"/>
    <x v="0"/>
    <x v="0"/>
    <s v="Y"/>
    <x v="0"/>
    <n v="15530"/>
    <n v="1204849.44"/>
    <n v="0.80363874935009705"/>
    <n v="1499242.59"/>
    <n v="7.7177503283574599E-3"/>
    <n v="90.79"/>
    <n v="119"/>
    <n v="8161.57"/>
    <n v="0"/>
    <n v="8161.57"/>
  </r>
  <r>
    <x v="73"/>
    <x v="0"/>
    <s v="KW"/>
    <x v="1"/>
    <x v="0"/>
    <x v="0"/>
    <s v="Y"/>
    <x v="0"/>
    <n v="7128"/>
    <n v="1204849.44"/>
    <n v="0.80363874935009705"/>
    <n v="1499242.59"/>
    <n v="8.1246314899848394E-3"/>
    <n v="90.77"/>
    <n v="57"/>
    <n v="3908.46"/>
    <n v="0"/>
    <n v="3908.46"/>
  </r>
  <r>
    <x v="74"/>
    <x v="16"/>
    <s v="71"/>
    <x v="0"/>
    <x v="1"/>
    <x v="5"/>
    <s v="Y"/>
    <x v="0"/>
    <n v="111511"/>
    <n v="35365671.479999997"/>
    <n v="0.69970963392928698"/>
    <n v="50543353.649999999"/>
    <n v="0.34694096205310898"/>
    <n v="10.74"/>
    <n v="38687"/>
    <n v="274011.34999999998"/>
    <n v="849.94"/>
    <n v="274861.28999999998"/>
  </r>
  <r>
    <x v="74"/>
    <x v="16"/>
    <s v="72"/>
    <x v="2"/>
    <x v="1"/>
    <x v="5"/>
    <s v="Y"/>
    <x v="0"/>
    <n v="468364"/>
    <n v="35365671.479999997"/>
    <n v="0.69970963392928698"/>
    <n v="50543353.649999999"/>
    <n v="0.32918366699243101"/>
    <n v="10.86"/>
    <n v="154177"/>
    <n v="1104202.25"/>
    <n v="2356.27"/>
    <n v="1106558.52"/>
  </r>
  <r>
    <x v="28"/>
    <x v="0"/>
    <s v="9F"/>
    <x v="10"/>
    <x v="2"/>
    <x v="0"/>
    <s v="Y"/>
    <x v="1"/>
    <n v="18092"/>
    <n v="4424884.4400000004"/>
    <n v="0.96615066185308596"/>
    <n v="4579911.41"/>
    <n v="2.3573102722883699E-2"/>
    <n v="135.6"/>
    <n v="426"/>
    <n v="52461.66"/>
    <n v="123.15"/>
    <n v="52584.810000000005"/>
  </r>
  <r>
    <x v="28"/>
    <x v="0"/>
    <s v="9H"/>
    <x v="4"/>
    <x v="2"/>
    <x v="0"/>
    <s v="N"/>
    <x v="1"/>
    <n v="15922"/>
    <n v="4424884.4400000004"/>
    <n v="0.96615066185308596"/>
    <n v="4579911.41"/>
    <m/>
    <n v="30.27"/>
    <m/>
    <n v="0"/>
    <n v="0"/>
    <n v="0"/>
  </r>
  <r>
    <x v="28"/>
    <x v="0"/>
    <s v="K2"/>
    <x v="0"/>
    <x v="0"/>
    <x v="0"/>
    <s v="Y"/>
    <x v="1"/>
    <n v="15543"/>
    <n v="4424884.4400000004"/>
    <n v="0.96615066185308596"/>
    <n v="4579911.41"/>
    <n v="2.3576313149145298E-2"/>
    <n v="90.79"/>
    <n v="366"/>
    <n v="30178.09"/>
    <n v="82.45"/>
    <n v="30260.54"/>
  </r>
  <r>
    <x v="28"/>
    <x v="0"/>
    <s v="KW"/>
    <x v="1"/>
    <x v="0"/>
    <x v="0"/>
    <s v="Y"/>
    <x v="1"/>
    <n v="7112"/>
    <n v="4424884.4400000004"/>
    <n v="0.96615066185308596"/>
    <n v="4579911.41"/>
    <n v="2.4819260546104699E-2"/>
    <n v="90.77"/>
    <n v="176"/>
    <n v="14508.67"/>
    <n v="0"/>
    <n v="14508.67"/>
  </r>
  <r>
    <x v="29"/>
    <x v="0"/>
    <s v="90"/>
    <x v="0"/>
    <x v="1"/>
    <x v="0"/>
    <s v="Y"/>
    <x v="1"/>
    <n v="311691"/>
    <n v="4254984.54"/>
    <n v="0.82630462857141895"/>
    <n v="5149413.9000000004"/>
    <n v="2.6507978817206301E-2"/>
    <n v="33.78"/>
    <n v="8262"/>
    <n v="217353.37"/>
    <n v="1157.53"/>
    <n v="218510.9"/>
  </r>
  <r>
    <x v="29"/>
    <x v="0"/>
    <s v="93"/>
    <x v="9"/>
    <x v="1"/>
    <x v="0"/>
    <s v="N"/>
    <x v="1"/>
    <n v="224013"/>
    <n v="4254984.54"/>
    <n v="0.82630462857141895"/>
    <n v="5149413.9000000004"/>
    <m/>
    <n v="10.98"/>
    <m/>
    <n v="0"/>
    <n v="0"/>
    <n v="0"/>
  </r>
  <r>
    <x v="29"/>
    <x v="0"/>
    <s v="95"/>
    <x v="10"/>
    <x v="1"/>
    <x v="0"/>
    <s v="Y"/>
    <x v="1"/>
    <n v="44902"/>
    <n v="4254984.54"/>
    <n v="0.82630462857141895"/>
    <n v="5149413.9000000004"/>
    <n v="2.6504369181094101E-2"/>
    <n v="33.78"/>
    <n v="1190"/>
    <n v="31306.04"/>
    <n v="236.77"/>
    <n v="31542.81"/>
  </r>
  <r>
    <x v="29"/>
    <x v="0"/>
    <s v="9F"/>
    <x v="10"/>
    <x v="2"/>
    <x v="0"/>
    <s v="Y"/>
    <x v="1"/>
    <n v="18092"/>
    <n v="4254984.54"/>
    <n v="0.82630462857141895"/>
    <n v="5149413.9000000004"/>
    <n v="2.6504369181094101E-2"/>
    <n v="135.6"/>
    <n v="479"/>
    <n v="50450.239999999998"/>
    <n v="105.32"/>
    <n v="50555.56"/>
  </r>
  <r>
    <x v="29"/>
    <x v="0"/>
    <s v="9H"/>
    <x v="4"/>
    <x v="2"/>
    <x v="0"/>
    <s v="N"/>
    <x v="1"/>
    <n v="15922"/>
    <n v="4254984.54"/>
    <n v="0.82630462857141895"/>
    <n v="5149413.9000000004"/>
    <m/>
    <n v="30.27"/>
    <m/>
    <n v="0"/>
    <n v="0"/>
    <n v="0"/>
  </r>
  <r>
    <x v="29"/>
    <x v="0"/>
    <s v="K2"/>
    <x v="0"/>
    <x v="0"/>
    <x v="0"/>
    <s v="Y"/>
    <x v="1"/>
    <n v="15543"/>
    <n v="4254984.54"/>
    <n v="0.82630462857141895"/>
    <n v="5149413.9000000004"/>
    <n v="2.6507978817206301E-2"/>
    <n v="90.79"/>
    <n v="412"/>
    <n v="29053.82"/>
    <n v="70.52"/>
    <n v="29124.34"/>
  </r>
  <r>
    <x v="29"/>
    <x v="0"/>
    <s v="KW"/>
    <x v="1"/>
    <x v="0"/>
    <x v="0"/>
    <s v="Y"/>
    <x v="1"/>
    <n v="7112"/>
    <n v="4254984.54"/>
    <n v="0.82630462857141895"/>
    <n v="5149413.9000000004"/>
    <n v="2.7905484146435299E-2"/>
    <n v="90.77"/>
    <n v="198"/>
    <n v="13959.68"/>
    <n v="0"/>
    <n v="13959.68"/>
  </r>
  <r>
    <x v="56"/>
    <x v="13"/>
    <s v="40"/>
    <x v="4"/>
    <x v="1"/>
    <x v="6"/>
    <s v="Y"/>
    <x v="1"/>
    <n v="172385"/>
    <n v="5595.88"/>
    <n v="0.78275988926983298"/>
    <n v="7148.91"/>
    <n v="1.05113339331406E-4"/>
    <n v="12.15"/>
    <n v="18"/>
    <n v="161.35"/>
    <n v="0"/>
    <n v="161.35"/>
  </r>
  <r>
    <x v="56"/>
    <x v="13"/>
    <s v="42"/>
    <x v="12"/>
    <x v="1"/>
    <x v="6"/>
    <s v="Y"/>
    <x v="1"/>
    <n v="161422"/>
    <n v="5595.88"/>
    <n v="0.78275988926983298"/>
    <n v="7148.91"/>
    <n v="1.05113339331406E-4"/>
    <n v="12.15"/>
    <n v="16"/>
    <n v="143.41999999999999"/>
    <n v="0"/>
    <n v="143.41999999999999"/>
  </r>
  <r>
    <x v="56"/>
    <x v="13"/>
    <s v="43"/>
    <x v="1"/>
    <x v="1"/>
    <x v="6"/>
    <s v="Y"/>
    <x v="1"/>
    <n v="36013"/>
    <n v="5595.88"/>
    <n v="0.78275988926983298"/>
    <n v="7148.91"/>
    <n v="1.05113339331406E-4"/>
    <n v="12.15"/>
    <n v="3"/>
    <n v="26.89"/>
    <n v="0"/>
    <n v="26.89"/>
  </r>
  <r>
    <x v="56"/>
    <x v="13"/>
    <s v="44"/>
    <x v="0"/>
    <x v="1"/>
    <x v="6"/>
    <s v="N"/>
    <x v="1"/>
    <n v="15465"/>
    <n v="5595.88"/>
    <n v="0.78275988926983298"/>
    <n v="7148.91"/>
    <m/>
    <n v="11.3"/>
    <m/>
    <n v="0"/>
    <n v="0"/>
    <n v="0"/>
  </r>
  <r>
    <x v="56"/>
    <x v="13"/>
    <s v="45"/>
    <x v="0"/>
    <x v="2"/>
    <x v="6"/>
    <s v="N"/>
    <x v="1"/>
    <n v="4962"/>
    <n v="5595.88"/>
    <n v="0.78275988926983298"/>
    <n v="7148.91"/>
    <m/>
    <n v="49.27"/>
    <m/>
    <n v="0"/>
    <n v="0"/>
    <n v="0"/>
  </r>
  <r>
    <x v="56"/>
    <x v="13"/>
    <s v="46"/>
    <x v="10"/>
    <x v="2"/>
    <x v="6"/>
    <s v="Y"/>
    <x v="1"/>
    <n v="3122"/>
    <n v="5595.88"/>
    <n v="0.78275988926983298"/>
    <n v="7148.91"/>
    <n v="1.05113339331406E-4"/>
    <n v="50"/>
    <n v="0"/>
    <n v="0"/>
    <n v="0"/>
    <n v="0"/>
  </r>
  <r>
    <x v="56"/>
    <x v="13"/>
    <s v="47"/>
    <x v="4"/>
    <x v="2"/>
    <x v="6"/>
    <s v="Y"/>
    <x v="1"/>
    <n v="16760"/>
    <n v="5595.88"/>
    <n v="0.78275988926983298"/>
    <n v="7148.91"/>
    <n v="1.05113339331406E-4"/>
    <n v="50"/>
    <n v="1"/>
    <n v="36.79"/>
    <n v="0"/>
    <n v="36.79"/>
  </r>
  <r>
    <x v="56"/>
    <x v="13"/>
    <s v="KA"/>
    <x v="12"/>
    <x v="0"/>
    <x v="6"/>
    <s v="Y"/>
    <x v="1"/>
    <n v="7806"/>
    <n v="5595.88"/>
    <n v="0.78275988926983298"/>
    <n v="7148.91"/>
    <n v="1.05113339331406E-4"/>
    <n v="51.02"/>
    <n v="0"/>
    <n v="0"/>
    <n v="0"/>
    <n v="0"/>
  </r>
  <r>
    <x v="56"/>
    <x v="13"/>
    <s v="KE"/>
    <x v="4"/>
    <x v="0"/>
    <x v="6"/>
    <s v="Y"/>
    <x v="1"/>
    <n v="7099"/>
    <n v="5595.88"/>
    <n v="0.78275988926983298"/>
    <n v="7148.91"/>
    <n v="1.05113339331406E-4"/>
    <n v="51.02"/>
    <n v="0"/>
    <n v="0"/>
    <n v="0"/>
    <n v="0"/>
  </r>
  <r>
    <x v="74"/>
    <x v="16"/>
    <s v="79"/>
    <x v="11"/>
    <x v="1"/>
    <x v="5"/>
    <s v="Y"/>
    <x v="0"/>
    <n v="341036"/>
    <n v="35365671.479999997"/>
    <n v="0.69970963392928698"/>
    <n v="50543353.649999999"/>
    <n v="0.35824188676360902"/>
    <n v="10.15"/>
    <n v="122173"/>
    <n v="817787.55"/>
    <n v="2449.89"/>
    <n v="820237.44000000006"/>
  </r>
  <r>
    <x v="74"/>
    <x v="16"/>
    <s v="7G"/>
    <x v="10"/>
    <x v="1"/>
    <x v="5"/>
    <s v="Y"/>
    <x v="0"/>
    <n v="16455"/>
    <n v="35365671.479999997"/>
    <n v="0.69970963392928698"/>
    <n v="50543353.649999999"/>
    <n v="0.32826667144289201"/>
    <n v="10.9"/>
    <n v="5401"/>
    <n v="38823.97"/>
    <n v="165.34"/>
    <n v="38989.31"/>
  </r>
  <r>
    <x v="74"/>
    <x v="16"/>
    <s v="7H"/>
    <x v="3"/>
    <x v="1"/>
    <x v="5"/>
    <s v="Y"/>
    <x v="0"/>
    <n v="127998"/>
    <n v="35365671.479999997"/>
    <n v="0.69970963392928698"/>
    <n v="50543353.649999999"/>
    <n v="0.32826667144289201"/>
    <n v="10.9"/>
    <n v="42017"/>
    <n v="302030.46000000002"/>
    <n v="1279.51"/>
    <n v="303309.97000000003"/>
  </r>
  <r>
    <x v="74"/>
    <x v="16"/>
    <s v="7P"/>
    <x v="0"/>
    <x v="2"/>
    <x v="5"/>
    <s v="Y"/>
    <x v="0"/>
    <n v="18474"/>
    <n v="35365671.479999997"/>
    <n v="0.69970963392928698"/>
    <n v="50543353.649999999"/>
    <n v="0.34694096205310898"/>
    <n v="48.11"/>
    <n v="6409"/>
    <n v="202801.58"/>
    <n v="-126.57"/>
    <n v="202675.00999999998"/>
  </r>
  <r>
    <x v="74"/>
    <x v="16"/>
    <s v="7R"/>
    <x v="3"/>
    <x v="2"/>
    <x v="5"/>
    <s v="Y"/>
    <x v="0"/>
    <n v="30116"/>
    <n v="35365671.479999997"/>
    <n v="0.69970963392928698"/>
    <n v="50543353.649999999"/>
    <n v="0.32826667144289201"/>
    <n v="65.03"/>
    <n v="9886"/>
    <n v="422843.9"/>
    <n v="-384.95"/>
    <n v="422458.95"/>
  </r>
  <r>
    <x v="74"/>
    <x v="16"/>
    <s v="7S"/>
    <x v="10"/>
    <x v="2"/>
    <x v="5"/>
    <s v="Y"/>
    <x v="0"/>
    <n v="5095"/>
    <n v="35365671.479999997"/>
    <n v="0.69970963392928698"/>
    <n v="50543353.649999999"/>
    <n v="0.33721934542815302"/>
    <n v="61.83"/>
    <n v="1718"/>
    <n v="69866.36"/>
    <n v="-122"/>
    <n v="69744.36"/>
  </r>
  <r>
    <x v="74"/>
    <x v="16"/>
    <s v="K4"/>
    <x v="0"/>
    <x v="0"/>
    <x v="5"/>
    <s v="Y"/>
    <x v="0"/>
    <n v="7199"/>
    <n v="35365671.479999997"/>
    <n v="0.69970963392928698"/>
    <n v="50543353.649999999"/>
    <n v="0.34694096205310898"/>
    <n v="22.74"/>
    <n v="2497"/>
    <n v="37346.910000000003"/>
    <n v="0"/>
    <n v="37346.910000000003"/>
  </r>
  <r>
    <x v="74"/>
    <x v="16"/>
    <s v="KM"/>
    <x v="2"/>
    <x v="0"/>
    <x v="5"/>
    <s v="Y"/>
    <x v="0"/>
    <n v="21855"/>
    <n v="35365671.479999997"/>
    <n v="0.69970963392928698"/>
    <n v="50543353.649999999"/>
    <n v="0.32918366699243101"/>
    <n v="23.79"/>
    <n v="7194"/>
    <n v="112566.87"/>
    <n v="31.3"/>
    <n v="112598.17"/>
  </r>
  <r>
    <x v="74"/>
    <x v="16"/>
    <s v="KQ"/>
    <x v="3"/>
    <x v="0"/>
    <x v="5"/>
    <s v="Y"/>
    <x v="0"/>
    <n v="10055"/>
    <n v="35365671.479999997"/>
    <n v="0.69970963392928698"/>
    <n v="50543353.649999999"/>
    <n v="0.32826667144289201"/>
    <n v="23.86"/>
    <n v="3300"/>
    <n v="51788.11"/>
    <n v="31.38"/>
    <n v="51819.49"/>
  </r>
  <r>
    <x v="34"/>
    <x v="0"/>
    <s v="90"/>
    <x v="0"/>
    <x v="1"/>
    <x v="0"/>
    <s v="Y"/>
    <x v="0"/>
    <n v="309175"/>
    <n v="501060.71"/>
    <n v="0.81445498034386099"/>
    <n v="615209.82999999996"/>
    <n v="3.1669563679425899E-3"/>
    <n v="33.78"/>
    <n v="979"/>
    <n v="25385.8"/>
    <n v="77.8"/>
    <n v="25463.599999999999"/>
  </r>
  <r>
    <x v="34"/>
    <x v="0"/>
    <s v="93"/>
    <x v="9"/>
    <x v="1"/>
    <x v="0"/>
    <s v="N"/>
    <x v="0"/>
    <n v="222043"/>
    <n v="501060.71"/>
    <n v="0.81445498034386099"/>
    <n v="615209.82999999996"/>
    <m/>
    <n v="10.98"/>
    <m/>
    <n v="0"/>
    <n v="0"/>
    <n v="0"/>
  </r>
  <r>
    <x v="34"/>
    <x v="0"/>
    <s v="95"/>
    <x v="10"/>
    <x v="1"/>
    <x v="0"/>
    <s v="Y"/>
    <x v="0"/>
    <n v="44305"/>
    <n v="501060.71"/>
    <n v="0.81445498034386099"/>
    <n v="615209.82999999996"/>
    <n v="3.1665251181611401E-3"/>
    <n v="33.78"/>
    <n v="140"/>
    <n v="3630.25"/>
    <n v="25.93"/>
    <n v="3656.18"/>
  </r>
  <r>
    <x v="34"/>
    <x v="0"/>
    <s v="9F"/>
    <x v="10"/>
    <x v="2"/>
    <x v="0"/>
    <s v="Y"/>
    <x v="0"/>
    <n v="18023"/>
    <n v="501060.71"/>
    <n v="0.81445498034386099"/>
    <n v="615209.82999999996"/>
    <n v="3.1665251181611401E-3"/>
    <n v="135.6"/>
    <n v="57"/>
    <n v="5917.38"/>
    <n v="0"/>
    <n v="5917.38"/>
  </r>
  <r>
    <x v="34"/>
    <x v="0"/>
    <s v="9H"/>
    <x v="4"/>
    <x v="2"/>
    <x v="0"/>
    <s v="N"/>
    <x v="0"/>
    <n v="15777"/>
    <n v="501060.71"/>
    <n v="0.81445498034386099"/>
    <n v="615209.82999999996"/>
    <m/>
    <n v="30.27"/>
    <m/>
    <n v="0"/>
    <n v="0"/>
    <n v="0"/>
  </r>
  <r>
    <x v="34"/>
    <x v="0"/>
    <s v="K2"/>
    <x v="0"/>
    <x v="0"/>
    <x v="0"/>
    <s v="Y"/>
    <x v="0"/>
    <n v="15530"/>
    <n v="501060.71"/>
    <n v="0.81445498034386099"/>
    <n v="615209.82999999996"/>
    <n v="3.1669563679425899E-3"/>
    <n v="90.79"/>
    <n v="49"/>
    <n v="3405.88"/>
    <n v="0"/>
    <n v="3405.88"/>
  </r>
  <r>
    <x v="34"/>
    <x v="0"/>
    <s v="KW"/>
    <x v="1"/>
    <x v="0"/>
    <x v="0"/>
    <s v="Y"/>
    <x v="0"/>
    <n v="7128"/>
    <n v="501060.71"/>
    <n v="0.81445498034386099"/>
    <n v="615209.82999999996"/>
    <n v="3.3339188675037702E-3"/>
    <n v="90.77"/>
    <n v="23"/>
    <n v="1598.33"/>
    <n v="0"/>
    <n v="1598.33"/>
  </r>
  <r>
    <x v="35"/>
    <x v="8"/>
    <s v="50"/>
    <x v="13"/>
    <x v="1"/>
    <x v="7"/>
    <s v="Y"/>
    <x v="0"/>
    <n v="49590"/>
    <n v="5800785.6399999997"/>
    <n v="0.78521484754692095"/>
    <n v="7387513.9500000002"/>
    <n v="0.20454786333505701"/>
    <n v="26.16"/>
    <n v="10143"/>
    <n v="196369.5"/>
    <n v="638.89"/>
    <n v="197008.39"/>
  </r>
  <r>
    <x v="35"/>
    <x v="8"/>
    <s v="52"/>
    <x v="4"/>
    <x v="1"/>
    <x v="7"/>
    <s v="Y"/>
    <x v="0"/>
    <n v="48195"/>
    <n v="5800785.6399999997"/>
    <n v="0.78521484754692095"/>
    <n v="7387513.9500000002"/>
    <n v="0.21956462817612701"/>
    <n v="24.2"/>
    <n v="10581"/>
    <n v="189501.19"/>
    <n v="519.38"/>
    <n v="190020.57"/>
  </r>
  <r>
    <x v="35"/>
    <x v="8"/>
    <s v="53"/>
    <x v="0"/>
    <x v="1"/>
    <x v="7"/>
    <s v="Y"/>
    <x v="0"/>
    <n v="13489"/>
    <n v="5800785.6399999997"/>
    <n v="0.78521484754692095"/>
    <n v="7387513.9500000002"/>
    <n v="0.20454786333505701"/>
    <n v="26.16"/>
    <n v="2759"/>
    <n v="53414.52"/>
    <n v="174.24"/>
    <n v="53588.759999999995"/>
  </r>
  <r>
    <x v="35"/>
    <x v="8"/>
    <s v="5A"/>
    <x v="0"/>
    <x v="2"/>
    <x v="7"/>
    <s v="Y"/>
    <x v="0"/>
    <n v="2506"/>
    <n v="5800785.6399999997"/>
    <n v="0.78521484754692095"/>
    <n v="7387513.9500000002"/>
    <n v="0.20454786333505701"/>
    <n v="107.29"/>
    <n v="512"/>
    <n v="40545.769999999997"/>
    <n v="0"/>
    <n v="40545.769999999997"/>
  </r>
  <r>
    <x v="35"/>
    <x v="8"/>
    <s v="5B"/>
    <x v="4"/>
    <x v="2"/>
    <x v="7"/>
    <s v="Y"/>
    <x v="0"/>
    <n v="3580"/>
    <n v="5800785.6399999997"/>
    <n v="0.78521484754692095"/>
    <n v="7387513.9500000002"/>
    <n v="0.21956462817612701"/>
    <n v="67.69"/>
    <n v="786"/>
    <n v="39270.230000000003"/>
    <n v="0"/>
    <n v="39270.230000000003"/>
  </r>
  <r>
    <x v="35"/>
    <x v="8"/>
    <s v="K5"/>
    <x v="0"/>
    <x v="0"/>
    <x v="7"/>
    <s v="Y"/>
    <x v="0"/>
    <n v="1484"/>
    <n v="5800785.6399999997"/>
    <n v="0.78521484754692095"/>
    <n v="7387513.9500000002"/>
    <n v="0.20454786333505701"/>
    <n v="58.75"/>
    <n v="303"/>
    <n v="13139.14"/>
    <n v="0"/>
    <n v="13139.14"/>
  </r>
  <r>
    <x v="35"/>
    <x v="8"/>
    <s v="KH"/>
    <x v="4"/>
    <x v="0"/>
    <x v="7"/>
    <s v="Y"/>
    <x v="0"/>
    <n v="2050"/>
    <n v="5800785.6399999997"/>
    <n v="0.78521484754692095"/>
    <n v="7387513.9500000002"/>
    <n v="0.20537074231869501"/>
    <n v="58.69"/>
    <n v="421"/>
    <n v="18237.38"/>
    <n v="43.31"/>
    <n v="18280.690000000002"/>
  </r>
  <r>
    <x v="36"/>
    <x v="0"/>
    <s v="90"/>
    <x v="0"/>
    <x v="1"/>
    <x v="0"/>
    <s v="Y"/>
    <x v="0"/>
    <n v="309175"/>
    <n v="25791956.260000002"/>
    <n v="0.92167302199148204"/>
    <n v="27983846.379999999"/>
    <n v="0.144054298502786"/>
    <n v="33.78"/>
    <n v="44537"/>
    <n v="1306889.4099999999"/>
    <n v="3667.99"/>
    <n v="1310557.3999999999"/>
  </r>
  <r>
    <x v="36"/>
    <x v="0"/>
    <s v="93"/>
    <x v="9"/>
    <x v="1"/>
    <x v="0"/>
    <s v="Y"/>
    <x v="0"/>
    <n v="222043"/>
    <n v="25791956.260000002"/>
    <n v="0.92167302199148204"/>
    <n v="27983846.379999999"/>
    <n v="0.33524067375814198"/>
    <n v="10.98"/>
    <n v="74437"/>
    <n v="709985.43"/>
    <n v="2384.52"/>
    <n v="712369.95000000007"/>
  </r>
  <r>
    <x v="36"/>
    <x v="0"/>
    <s v="95"/>
    <x v="10"/>
    <x v="1"/>
    <x v="0"/>
    <s v="Y"/>
    <x v="0"/>
    <n v="44305"/>
    <n v="25791956.260000002"/>
    <n v="0.92167302199148204"/>
    <n v="27983846.379999999"/>
    <n v="0.144034682386386"/>
    <n v="33.78"/>
    <n v="6381"/>
    <n v="187243.45"/>
    <n v="674.91"/>
    <n v="187918.36000000002"/>
  </r>
  <r>
    <x v="36"/>
    <x v="0"/>
    <s v="9F"/>
    <x v="10"/>
    <x v="2"/>
    <x v="0"/>
    <s v="Y"/>
    <x v="0"/>
    <n v="18023"/>
    <n v="25791956.260000002"/>
    <n v="0.92167302199148204"/>
    <n v="27983846.379999999"/>
    <n v="0.144034682386386"/>
    <n v="135.6"/>
    <n v="2595"/>
    <n v="304860.94"/>
    <n v="-234.96"/>
    <n v="304625.98"/>
  </r>
  <r>
    <x v="36"/>
    <x v="0"/>
    <s v="9H"/>
    <x v="4"/>
    <x v="2"/>
    <x v="0"/>
    <s v="Y"/>
    <x v="0"/>
    <n v="15777"/>
    <n v="25791956.260000002"/>
    <n v="0.92167302199148204"/>
    <n v="27983846.379999999"/>
    <n v="0.71504940100649295"/>
    <n v="30.27"/>
    <n v="11281"/>
    <n v="295845.34999999998"/>
    <n v="-209.8"/>
    <n v="295635.55"/>
  </r>
  <r>
    <x v="36"/>
    <x v="0"/>
    <s v="K2"/>
    <x v="0"/>
    <x v="0"/>
    <x v="0"/>
    <s v="Y"/>
    <x v="0"/>
    <n v="15530"/>
    <n v="25791956.260000002"/>
    <n v="0.92167302199148204"/>
    <n v="27983846.379999999"/>
    <n v="0.144054298502786"/>
    <n v="90.79"/>
    <n v="2237"/>
    <n v="175957.88"/>
    <n v="78.650000000000006"/>
    <n v="176036.53"/>
  </r>
  <r>
    <x v="36"/>
    <x v="0"/>
    <s v="KW"/>
    <x v="1"/>
    <x v="0"/>
    <x v="0"/>
    <s v="Y"/>
    <x v="0"/>
    <n v="7128"/>
    <n v="25791956.260000002"/>
    <n v="0.92167302199148204"/>
    <n v="27983846.379999999"/>
    <n v="0.151648866585258"/>
    <n v="90.77"/>
    <n v="1080"/>
    <n v="84931.9"/>
    <n v="0"/>
    <n v="84931.9"/>
  </r>
  <r>
    <x v="37"/>
    <x v="0"/>
    <s v="90"/>
    <x v="0"/>
    <x v="1"/>
    <x v="0"/>
    <s v="Y"/>
    <x v="0"/>
    <n v="309175"/>
    <n v="817247.3"/>
    <n v="0.60804510653837396"/>
    <n v="1344057.03"/>
    <n v="6.9188913480730703E-3"/>
    <n v="33.78"/>
    <n v="2139"/>
    <n v="41408.32"/>
    <n v="116.15"/>
    <n v="41524.47"/>
  </r>
  <r>
    <x v="37"/>
    <x v="0"/>
    <s v="93"/>
    <x v="9"/>
    <x v="1"/>
    <x v="0"/>
    <s v="N"/>
    <x v="0"/>
    <n v="222043"/>
    <n v="817247.3"/>
    <n v="0.60804510653837396"/>
    <n v="1344057.03"/>
    <m/>
    <n v="10.98"/>
    <m/>
    <n v="0"/>
    <n v="0"/>
    <n v="0"/>
  </r>
  <r>
    <x v="37"/>
    <x v="0"/>
    <s v="95"/>
    <x v="10"/>
    <x v="1"/>
    <x v="0"/>
    <s v="Y"/>
    <x v="0"/>
    <n v="44305"/>
    <n v="817247.3"/>
    <n v="0.60804510653837396"/>
    <n v="1344057.03"/>
    <n v="6.9179491909874997E-3"/>
    <n v="33.78"/>
    <n v="306"/>
    <n v="5923.77"/>
    <n v="19.36"/>
    <n v="5943.13"/>
  </r>
  <r>
    <x v="37"/>
    <x v="0"/>
    <s v="9F"/>
    <x v="10"/>
    <x v="2"/>
    <x v="0"/>
    <s v="Y"/>
    <x v="0"/>
    <n v="18023"/>
    <n v="817247.3"/>
    <n v="0.60804510653837396"/>
    <n v="1344057.03"/>
    <n v="6.9179491909874997E-3"/>
    <n v="135.6"/>
    <n v="124"/>
    <n v="9610.48"/>
    <n v="0"/>
    <n v="9610.48"/>
  </r>
  <r>
    <x v="37"/>
    <x v="0"/>
    <s v="9H"/>
    <x v="4"/>
    <x v="2"/>
    <x v="0"/>
    <s v="Y"/>
    <x v="0"/>
    <n v="15777"/>
    <n v="817247.3"/>
    <n v="0.60804510653837396"/>
    <n v="1344057.03"/>
    <n v="3.43436410123713E-2"/>
    <n v="30.27"/>
    <n v="541"/>
    <n v="9359.9500000000007"/>
    <n v="-17.3"/>
    <n v="9342.6500000000015"/>
  </r>
  <r>
    <x v="37"/>
    <x v="0"/>
    <s v="K2"/>
    <x v="0"/>
    <x v="0"/>
    <x v="0"/>
    <s v="Y"/>
    <x v="0"/>
    <n v="15530"/>
    <n v="817247.3"/>
    <n v="0.60804510653837396"/>
    <n v="1344057.03"/>
    <n v="6.9188913480730703E-3"/>
    <n v="90.79"/>
    <n v="107"/>
    <n v="5552.46"/>
    <n v="0"/>
    <n v="5552.46"/>
  </r>
  <r>
    <x v="37"/>
    <x v="0"/>
    <s v="KW"/>
    <x v="1"/>
    <x v="0"/>
    <x v="0"/>
    <s v="Y"/>
    <x v="0"/>
    <n v="7128"/>
    <n v="817247.3"/>
    <n v="0.60804510653837396"/>
    <n v="1344057.03"/>
    <n v="7.2836565230404099E-3"/>
    <n v="90.77"/>
    <n v="51"/>
    <n v="2645.92"/>
    <n v="0"/>
    <n v="2645.92"/>
  </r>
  <r>
    <x v="38"/>
    <x v="11"/>
    <s v="P2"/>
    <x v="10"/>
    <x v="2"/>
    <x v="1"/>
    <s v="Y"/>
    <x v="0"/>
    <n v="7937"/>
    <n v="3536221.59"/>
    <n v="0.809707398211853"/>
    <n v="4367283.29"/>
    <n v="0.244217504942597"/>
    <n v="30.45"/>
    <n v="1938"/>
    <n v="44915.58"/>
    <n v="-23.18"/>
    <n v="44892.4"/>
  </r>
  <r>
    <x v="39"/>
    <x v="1"/>
    <s v="P2"/>
    <x v="10"/>
    <x v="2"/>
    <x v="1"/>
    <s v="Y"/>
    <x v="0"/>
    <n v="7937"/>
    <n v="29728.12"/>
    <n v="0.73835074350139496"/>
    <n v="40262.870000000003"/>
    <n v="2.25149068661129E-3"/>
    <n v="30.45"/>
    <n v="17"/>
    <n v="359.27"/>
    <n v="0"/>
    <n v="359.27"/>
  </r>
  <r>
    <x v="40"/>
    <x v="1"/>
    <s v="P2"/>
    <x v="10"/>
    <x v="2"/>
    <x v="1"/>
    <s v="Y"/>
    <x v="0"/>
    <n v="7937"/>
    <n v="349.74"/>
    <n v="0.85840512480671505"/>
    <n v="407.43"/>
    <n v="2.2783394488421701E-5"/>
    <n v="30.45"/>
    <n v="0"/>
    <n v="0"/>
    <n v="0"/>
    <n v="0"/>
  </r>
  <r>
    <x v="12"/>
    <x v="6"/>
    <s v="P2"/>
    <x v="10"/>
    <x v="2"/>
    <x v="1"/>
    <s v="Y"/>
    <x v="0"/>
    <n v="7937"/>
    <n v="6613425.4900000002"/>
    <n v="0.77347366240813098"/>
    <n v="8550291.7699999996"/>
    <n v="0.47813040371846799"/>
    <n v="30.45"/>
    <n v="3794"/>
    <n v="83995.88"/>
    <n v="-44.28"/>
    <n v="83951.6"/>
  </r>
  <r>
    <x v="1"/>
    <x v="1"/>
    <s v="P2"/>
    <x v="10"/>
    <x v="2"/>
    <x v="1"/>
    <s v="Y"/>
    <x v="0"/>
    <n v="7937"/>
    <n v="4477754.67"/>
    <n v="0.90927817752864903"/>
    <n v="4924515.71"/>
    <n v="0.275377817257836"/>
    <n v="30.45"/>
    <n v="2185"/>
    <n v="56867.4"/>
    <n v="-26.02"/>
    <n v="56841.380000000005"/>
  </r>
  <r>
    <x v="33"/>
    <x v="0"/>
    <s v="K2"/>
    <x v="0"/>
    <x v="0"/>
    <x v="0"/>
    <s v="Y"/>
    <x v="1"/>
    <n v="15543"/>
    <n v="4135190.72"/>
    <n v="0.79104592463844403"/>
    <n v="5227497.66"/>
    <n v="2.69099357575967E-2"/>
    <n v="90.79"/>
    <n v="418"/>
    <n v="28219.14"/>
    <n v="67.510000000000005"/>
    <n v="28286.649999999998"/>
  </r>
  <r>
    <x v="33"/>
    <x v="0"/>
    <s v="KW"/>
    <x v="1"/>
    <x v="0"/>
    <x v="0"/>
    <s v="Y"/>
    <x v="1"/>
    <n v="7112"/>
    <n v="4135190.72"/>
    <n v="0.79104592463844403"/>
    <n v="5227497.66"/>
    <n v="2.8328632327779601E-2"/>
    <n v="90.77"/>
    <n v="201"/>
    <n v="13566.5"/>
    <n v="0"/>
    <n v="13566.5"/>
  </r>
  <r>
    <x v="60"/>
    <x v="9"/>
    <s v="50"/>
    <x v="13"/>
    <x v="1"/>
    <x v="7"/>
    <s v="Y"/>
    <x v="1"/>
    <n v="50116"/>
    <n v="440011.94"/>
    <n v="0.72531222855102195"/>
    <n v="606651.76"/>
    <n v="1.6797169133799299E-2"/>
    <n v="26.16"/>
    <n v="841"/>
    <n v="15039.73"/>
    <n v="107.3"/>
    <n v="15147.029999999999"/>
  </r>
  <r>
    <x v="60"/>
    <x v="9"/>
    <s v="52"/>
    <x v="4"/>
    <x v="1"/>
    <x v="7"/>
    <s v="Y"/>
    <x v="1"/>
    <n v="48471"/>
    <n v="440011.94"/>
    <n v="0.72531222855102195"/>
    <n v="606651.76"/>
    <n v="1.8030323735198198E-2"/>
    <n v="24.2"/>
    <n v="873"/>
    <n v="14442.29"/>
    <n v="82.72"/>
    <n v="14525.01"/>
  </r>
  <r>
    <x v="60"/>
    <x v="9"/>
    <s v="53"/>
    <x v="0"/>
    <x v="1"/>
    <x v="7"/>
    <s v="Y"/>
    <x v="1"/>
    <n v="13594"/>
    <n v="440011.94"/>
    <n v="0.72531222855102195"/>
    <n v="606651.76"/>
    <n v="1.6797169133799299E-2"/>
    <n v="26.16"/>
    <n v="228"/>
    <n v="4077.36"/>
    <n v="35.770000000000003"/>
    <n v="4113.13"/>
  </r>
  <r>
    <x v="60"/>
    <x v="9"/>
    <s v="5A"/>
    <x v="0"/>
    <x v="2"/>
    <x v="7"/>
    <s v="Y"/>
    <x v="1"/>
    <n v="2528"/>
    <n v="440011.94"/>
    <n v="0.72531222855102195"/>
    <n v="606651.76"/>
    <n v="1.6797169133799299E-2"/>
    <n v="107.29"/>
    <n v="42"/>
    <n v="3072.28"/>
    <n v="0"/>
    <n v="3072.28"/>
  </r>
  <r>
    <x v="60"/>
    <x v="9"/>
    <s v="5B"/>
    <x v="4"/>
    <x v="2"/>
    <x v="7"/>
    <s v="Y"/>
    <x v="1"/>
    <n v="3612"/>
    <n v="440011.94"/>
    <n v="0.72531222855102195"/>
    <n v="606651.76"/>
    <n v="1.8030323735198198E-2"/>
    <n v="67.69"/>
    <n v="65"/>
    <n v="2999.79"/>
    <n v="0"/>
    <n v="2999.79"/>
  </r>
  <r>
    <x v="60"/>
    <x v="9"/>
    <s v="K5"/>
    <x v="0"/>
    <x v="0"/>
    <x v="7"/>
    <s v="Y"/>
    <x v="1"/>
    <n v="1480"/>
    <n v="440011.94"/>
    <n v="0.72531222855102195"/>
    <n v="606651.76"/>
    <n v="1.6797169133799299E-2"/>
    <n v="58.75"/>
    <n v="24"/>
    <n v="961.33"/>
    <n v="0"/>
    <n v="961.33"/>
  </r>
  <r>
    <x v="60"/>
    <x v="9"/>
    <s v="KH"/>
    <x v="4"/>
    <x v="0"/>
    <x v="7"/>
    <s v="Y"/>
    <x v="1"/>
    <n v="2052"/>
    <n v="440011.94"/>
    <n v="0.72531222855102195"/>
    <n v="606651.76"/>
    <n v="1.6864742743415501E-2"/>
    <n v="58.69"/>
    <n v="34"/>
    <n v="1360.49"/>
    <n v="0"/>
    <n v="1360.49"/>
  </r>
  <r>
    <x v="69"/>
    <x v="0"/>
    <s v="90"/>
    <x v="0"/>
    <x v="1"/>
    <x v="0"/>
    <s v="Y"/>
    <x v="1"/>
    <n v="311691"/>
    <n v="1439829.64"/>
    <n v="0.785150818816158"/>
    <n v="1833825.56"/>
    <n v="9.4401052319626998E-3"/>
    <n v="33.78"/>
    <n v="2942"/>
    <n v="73542.22"/>
    <n v="399.95"/>
    <n v="73942.17"/>
  </r>
  <r>
    <x v="69"/>
    <x v="0"/>
    <s v="93"/>
    <x v="9"/>
    <x v="1"/>
    <x v="0"/>
    <s v="Y"/>
    <x v="1"/>
    <n v="224013"/>
    <n v="1439829.64"/>
    <n v="0.785150818816158"/>
    <n v="1833825.56"/>
    <n v="2.1968849740709E-2"/>
    <n v="10.98"/>
    <n v="4921"/>
    <n v="39984.36"/>
    <n v="268.13"/>
    <n v="40252.49"/>
  </r>
  <r>
    <x v="69"/>
    <x v="0"/>
    <s v="95"/>
    <x v="10"/>
    <x v="1"/>
    <x v="0"/>
    <s v="Y"/>
    <x v="1"/>
    <n v="44902"/>
    <n v="1439829.64"/>
    <n v="0.785150818816158"/>
    <n v="1833825.56"/>
    <n v="9.4388197569370991E-3"/>
    <n v="33.78"/>
    <n v="423"/>
    <n v="10573.88"/>
    <n v="74.989999999999995"/>
    <n v="10648.869999999999"/>
  </r>
  <r>
    <x v="69"/>
    <x v="0"/>
    <s v="9F"/>
    <x v="10"/>
    <x v="2"/>
    <x v="0"/>
    <s v="Y"/>
    <x v="1"/>
    <n v="18092"/>
    <n v="1439829.64"/>
    <n v="0.785150818816158"/>
    <n v="1833825.56"/>
    <n v="9.4388197569370991E-3"/>
    <n v="135.6"/>
    <n v="170"/>
    <n v="17013.34"/>
    <n v="0"/>
    <n v="17013.34"/>
  </r>
  <r>
    <x v="69"/>
    <x v="0"/>
    <s v="9H"/>
    <x v="4"/>
    <x v="2"/>
    <x v="0"/>
    <s v="N"/>
    <x v="1"/>
    <n v="15922"/>
    <n v="1439829.64"/>
    <n v="0.785150818816158"/>
    <n v="1833825.56"/>
    <m/>
    <n v="30.27"/>
    <m/>
    <n v="0"/>
    <n v="0"/>
    <n v="0"/>
  </r>
  <r>
    <x v="69"/>
    <x v="0"/>
    <s v="K2"/>
    <x v="0"/>
    <x v="0"/>
    <x v="0"/>
    <s v="Y"/>
    <x v="1"/>
    <n v="15543"/>
    <n v="1439829.64"/>
    <n v="0.785150818816158"/>
    <n v="1833825.56"/>
    <n v="9.4401052319626998E-3"/>
    <n v="90.79"/>
    <n v="146"/>
    <n v="9782.99"/>
    <n v="0"/>
    <n v="9782.99"/>
  </r>
  <r>
    <x v="69"/>
    <x v="0"/>
    <s v="KW"/>
    <x v="1"/>
    <x v="0"/>
    <x v="0"/>
    <s v="Y"/>
    <x v="1"/>
    <n v="7112"/>
    <n v="1439829.64"/>
    <n v="0.785150818816158"/>
    <n v="1833825.56"/>
    <n v="9.9377892485799004E-3"/>
    <n v="90.77"/>
    <n v="70"/>
    <n v="4689.4399999999996"/>
    <n v="0"/>
    <n v="4689.4399999999996"/>
  </r>
  <r>
    <x v="70"/>
    <x v="12"/>
    <s v="71"/>
    <x v="0"/>
    <x v="1"/>
    <x v="5"/>
    <s v="N"/>
    <x v="1"/>
    <n v="111773"/>
    <n v="4278021.82"/>
    <n v="0.51619904584845699"/>
    <n v="8287543.0599999996"/>
    <m/>
    <n v="10.74"/>
    <m/>
    <n v="0"/>
    <n v="0"/>
    <n v="0"/>
  </r>
  <r>
    <x v="70"/>
    <x v="12"/>
    <s v="72"/>
    <x v="2"/>
    <x v="1"/>
    <x v="5"/>
    <s v="Y"/>
    <x v="1"/>
    <n v="472813"/>
    <n v="4278021.82"/>
    <n v="0.51619904584845699"/>
    <n v="8287543.0599999996"/>
    <n v="5.3975916076721898E-2"/>
    <n v="10.86"/>
    <n v="25520"/>
    <n v="134836.99"/>
    <n v="618.17999999999995"/>
    <n v="135455.16999999998"/>
  </r>
  <r>
    <x v="70"/>
    <x v="12"/>
    <s v="79"/>
    <x v="11"/>
    <x v="1"/>
    <x v="5"/>
    <s v="Y"/>
    <x v="1"/>
    <n v="343774"/>
    <n v="4278021.82"/>
    <n v="0.51619904584845699"/>
    <n v="8287543.0599999996"/>
    <n v="5.8740563259973802E-2"/>
    <n v="10.15"/>
    <n v="20193"/>
    <n v="99716.14"/>
    <n v="592.58000000000004"/>
    <n v="100308.72"/>
  </r>
  <r>
    <x v="70"/>
    <x v="12"/>
    <s v="7G"/>
    <x v="10"/>
    <x v="1"/>
    <x v="5"/>
    <s v="Y"/>
    <x v="1"/>
    <n v="16644"/>
    <n v="4278021.82"/>
    <n v="0.51619904584845699"/>
    <n v="8287543.0599999996"/>
    <n v="5.3825557235176402E-2"/>
    <n v="10.9"/>
    <n v="895"/>
    <n v="4746.22"/>
    <n v="47.72"/>
    <n v="4793.9400000000005"/>
  </r>
  <r>
    <x v="73"/>
    <x v="0"/>
    <s v="90"/>
    <x v="0"/>
    <x v="1"/>
    <x v="0"/>
    <s v="Y"/>
    <x v="1"/>
    <n v="311691"/>
    <n v="1204849.44"/>
    <n v="0.80363874935009705"/>
    <n v="1499242.59"/>
    <n v="7.7177503283574599E-3"/>
    <n v="33.78"/>
    <n v="2405"/>
    <n v="61534.26"/>
    <n v="332.62"/>
    <n v="61866.880000000005"/>
  </r>
  <r>
    <x v="73"/>
    <x v="0"/>
    <s v="93"/>
    <x v="9"/>
    <x v="1"/>
    <x v="0"/>
    <s v="N"/>
    <x v="1"/>
    <n v="224013"/>
    <n v="1204849.44"/>
    <n v="0.80363874935009705"/>
    <n v="1499242.59"/>
    <m/>
    <n v="10.98"/>
    <m/>
    <n v="0"/>
    <n v="0"/>
    <n v="0"/>
  </r>
  <r>
    <x v="73"/>
    <x v="0"/>
    <s v="95"/>
    <x v="10"/>
    <x v="1"/>
    <x v="0"/>
    <s v="Y"/>
    <x v="1"/>
    <n v="44902"/>
    <n v="1204849.44"/>
    <n v="0.80363874935009705"/>
    <n v="1499242.59"/>
    <n v="7.7166993892993597E-3"/>
    <n v="33.78"/>
    <n v="346"/>
    <n v="8852.75"/>
    <n v="51.18"/>
    <n v="8903.93"/>
  </r>
  <r>
    <x v="73"/>
    <x v="0"/>
    <s v="9F"/>
    <x v="10"/>
    <x v="2"/>
    <x v="0"/>
    <s v="Y"/>
    <x v="1"/>
    <n v="18092"/>
    <n v="1204849.44"/>
    <n v="0.80363874935009705"/>
    <n v="1499242.59"/>
    <n v="7.7166993892993597E-3"/>
    <n v="135.6"/>
    <n v="139"/>
    <n v="14238.47"/>
    <n v="0"/>
    <n v="14238.47"/>
  </r>
  <r>
    <x v="73"/>
    <x v="0"/>
    <s v="9H"/>
    <x v="4"/>
    <x v="2"/>
    <x v="0"/>
    <s v="N"/>
    <x v="1"/>
    <n v="15922"/>
    <n v="1204849.44"/>
    <n v="0.80363874935009705"/>
    <n v="1499242.59"/>
    <m/>
    <n v="30.27"/>
    <m/>
    <n v="0"/>
    <n v="0"/>
    <n v="0"/>
  </r>
  <r>
    <x v="73"/>
    <x v="0"/>
    <s v="K2"/>
    <x v="0"/>
    <x v="0"/>
    <x v="0"/>
    <s v="Y"/>
    <x v="1"/>
    <n v="15543"/>
    <n v="1204849.44"/>
    <n v="0.80363874935009705"/>
    <n v="1499242.59"/>
    <n v="7.7177503283574599E-3"/>
    <n v="90.79"/>
    <n v="119"/>
    <n v="8161.57"/>
    <n v="0"/>
    <n v="8161.57"/>
  </r>
  <r>
    <x v="73"/>
    <x v="0"/>
    <s v="KW"/>
    <x v="1"/>
    <x v="0"/>
    <x v="0"/>
    <s v="Y"/>
    <x v="1"/>
    <n v="7112"/>
    <n v="1204849.44"/>
    <n v="0.80363874935009705"/>
    <n v="1499242.59"/>
    <n v="8.1246314899848394E-3"/>
    <n v="90.77"/>
    <n v="57"/>
    <n v="3908.46"/>
    <n v="0"/>
    <n v="3908.46"/>
  </r>
  <r>
    <x v="74"/>
    <x v="16"/>
    <s v="71"/>
    <x v="0"/>
    <x v="1"/>
    <x v="5"/>
    <s v="Y"/>
    <x v="1"/>
    <n v="111773"/>
    <n v="35365671.479999997"/>
    <n v="0.69970963392928698"/>
    <n v="50543353.649999999"/>
    <n v="0.34694096205310898"/>
    <n v="10.74"/>
    <n v="38778"/>
    <n v="274655.88"/>
    <n v="1565.29"/>
    <n v="276221.17"/>
  </r>
  <r>
    <x v="74"/>
    <x v="16"/>
    <s v="72"/>
    <x v="2"/>
    <x v="1"/>
    <x v="5"/>
    <s v="Y"/>
    <x v="1"/>
    <n v="472813"/>
    <n v="35365671.479999997"/>
    <n v="0.69970963392928698"/>
    <n v="50543353.649999999"/>
    <n v="0.32918366699243101"/>
    <n v="10.86"/>
    <n v="155642"/>
    <n v="1114694.45"/>
    <n v="5120.76"/>
    <n v="1119815.21"/>
  </r>
  <r>
    <x v="74"/>
    <x v="16"/>
    <s v="79"/>
    <x v="11"/>
    <x v="1"/>
    <x v="5"/>
    <s v="Y"/>
    <x v="1"/>
    <n v="343774"/>
    <n v="35365671.479999997"/>
    <n v="0.69970963392928698"/>
    <n v="50543353.649999999"/>
    <n v="0.35824188676360902"/>
    <n v="10.15"/>
    <n v="123154"/>
    <n v="824354.05"/>
    <n v="4913.16"/>
    <n v="829267.21000000008"/>
  </r>
  <r>
    <x v="74"/>
    <x v="16"/>
    <s v="7G"/>
    <x v="10"/>
    <x v="1"/>
    <x v="5"/>
    <s v="Y"/>
    <x v="1"/>
    <n v="16644"/>
    <n v="35365671.479999997"/>
    <n v="0.69970963392928698"/>
    <n v="50543353.649999999"/>
    <n v="0.32826667144289201"/>
    <n v="10.9"/>
    <n v="5463"/>
    <n v="39269.64"/>
    <n v="409.73"/>
    <n v="39679.370000000003"/>
  </r>
  <r>
    <x v="74"/>
    <x v="16"/>
    <s v="7H"/>
    <x v="3"/>
    <x v="1"/>
    <x v="5"/>
    <s v="Y"/>
    <x v="1"/>
    <n v="130029"/>
    <n v="35365671.479999997"/>
    <n v="0.69970963392928698"/>
    <n v="50543353.649999999"/>
    <n v="0.32826667144289201"/>
    <n v="10.9"/>
    <n v="42684"/>
    <n v="306825.06"/>
    <n v="2717.18"/>
    <n v="309542.24"/>
  </r>
  <r>
    <x v="74"/>
    <x v="16"/>
    <s v="7P"/>
    <x v="0"/>
    <x v="2"/>
    <x v="5"/>
    <s v="Y"/>
    <x v="1"/>
    <n v="18188"/>
    <n v="35365671.479999997"/>
    <n v="0.69970963392928698"/>
    <n v="50543353.649999999"/>
    <n v="0.34694096205310898"/>
    <n v="48.11"/>
    <n v="6310"/>
    <n v="199668.9"/>
    <n v="632.87"/>
    <n v="200301.77"/>
  </r>
  <r>
    <x v="74"/>
    <x v="16"/>
    <s v="7R"/>
    <x v="3"/>
    <x v="2"/>
    <x v="5"/>
    <s v="Y"/>
    <x v="1"/>
    <n v="30620"/>
    <n v="35365671.479999997"/>
    <n v="0.69970963392928698"/>
    <n v="50543353.649999999"/>
    <n v="0.32826667144289201"/>
    <n v="65.03"/>
    <n v="10051"/>
    <n v="429901.28"/>
    <n v="256.64"/>
    <n v="430157.92000000004"/>
  </r>
  <r>
    <x v="74"/>
    <x v="16"/>
    <s v="7S"/>
    <x v="10"/>
    <x v="2"/>
    <x v="5"/>
    <s v="Y"/>
    <x v="1"/>
    <n v="5266"/>
    <n v="35365671.479999997"/>
    <n v="0.69970963392928698"/>
    <n v="50543353.649999999"/>
    <n v="0.33721934542815302"/>
    <n v="61.83"/>
    <n v="1775"/>
    <n v="72184.39"/>
    <n v="-122.01"/>
    <n v="72062.38"/>
  </r>
  <r>
    <x v="74"/>
    <x v="16"/>
    <s v="K4"/>
    <x v="0"/>
    <x v="0"/>
    <x v="5"/>
    <s v="Y"/>
    <x v="1"/>
    <n v="7153"/>
    <n v="35365671.479999997"/>
    <n v="0.69970963392928698"/>
    <n v="50543353.649999999"/>
    <n v="0.34694096205310898"/>
    <n v="22.74"/>
    <n v="2481"/>
    <n v="37107.61"/>
    <n v="44.87"/>
    <n v="37152.480000000003"/>
  </r>
  <r>
    <x v="74"/>
    <x v="16"/>
    <s v="KM"/>
    <x v="2"/>
    <x v="0"/>
    <x v="5"/>
    <s v="Y"/>
    <x v="1"/>
    <n v="21876"/>
    <n v="35365671.479999997"/>
    <n v="0.69970963392928698"/>
    <n v="50543353.649999999"/>
    <n v="0.32918366699243101"/>
    <n v="23.79"/>
    <n v="7201"/>
    <n v="112676.4"/>
    <n v="93.88"/>
    <n v="112770.28"/>
  </r>
  <r>
    <x v="74"/>
    <x v="16"/>
    <s v="KQ"/>
    <x v="3"/>
    <x v="0"/>
    <x v="5"/>
    <s v="Y"/>
    <x v="1"/>
    <n v="10091"/>
    <n v="35365671.479999997"/>
    <n v="0.69970963392928698"/>
    <n v="50543353.649999999"/>
    <n v="0.32826667144289201"/>
    <n v="23.86"/>
    <n v="3312"/>
    <n v="51976.43"/>
    <n v="31.38"/>
    <n v="52007.81"/>
  </r>
  <r>
    <x v="34"/>
    <x v="0"/>
    <s v="90"/>
    <x v="0"/>
    <x v="1"/>
    <x v="0"/>
    <s v="Y"/>
    <x v="1"/>
    <n v="311691"/>
    <n v="501060.71"/>
    <n v="0.81445498034386099"/>
    <n v="615209.82999999996"/>
    <n v="3.1669563679425899E-3"/>
    <n v="33.78"/>
    <n v="987"/>
    <n v="25593.24"/>
    <n v="155.58000000000001"/>
    <n v="25748.820000000003"/>
  </r>
  <r>
    <x v="34"/>
    <x v="0"/>
    <s v="93"/>
    <x v="9"/>
    <x v="1"/>
    <x v="0"/>
    <s v="N"/>
    <x v="1"/>
    <n v="224013"/>
    <n v="501060.71"/>
    <n v="0.81445498034386099"/>
    <n v="615209.82999999996"/>
    <m/>
    <n v="10.98"/>
    <m/>
    <n v="0"/>
    <n v="0"/>
    <n v="0"/>
  </r>
  <r>
    <x v="34"/>
    <x v="0"/>
    <s v="95"/>
    <x v="10"/>
    <x v="1"/>
    <x v="0"/>
    <s v="Y"/>
    <x v="1"/>
    <n v="44902"/>
    <n v="501060.71"/>
    <n v="0.81445498034386099"/>
    <n v="615209.82999999996"/>
    <n v="3.1665251181611401E-3"/>
    <n v="33.78"/>
    <n v="142"/>
    <n v="3682.11"/>
    <n v="25.93"/>
    <n v="3708.04"/>
  </r>
  <r>
    <x v="41"/>
    <x v="3"/>
    <s v="P1"/>
    <x v="10"/>
    <x v="2"/>
    <x v="3"/>
    <s v="N"/>
    <x v="0"/>
    <n v="5398"/>
    <n v="733161.25"/>
    <n v="0.74452287001764395"/>
    <n v="984739.73"/>
    <m/>
    <n v="5.93"/>
    <m/>
    <n v="0"/>
    <n v="0"/>
    <n v="0"/>
  </r>
  <r>
    <x v="42"/>
    <x v="3"/>
    <s v="P1"/>
    <x v="10"/>
    <x v="2"/>
    <x v="3"/>
    <s v="N"/>
    <x v="0"/>
    <n v="5398"/>
    <n v="12670.5"/>
    <n v="0.84708879038889695"/>
    <n v="14957.7"/>
    <m/>
    <n v="5.93"/>
    <m/>
    <n v="0"/>
    <n v="0"/>
    <n v="0"/>
  </r>
  <r>
    <x v="43"/>
    <x v="0"/>
    <s v="P1"/>
    <x v="10"/>
    <x v="2"/>
    <x v="3"/>
    <s v="N"/>
    <x v="0"/>
    <n v="5398"/>
    <n v="311003.2"/>
    <n v="0.77271632809575397"/>
    <n v="402480.43"/>
    <m/>
    <n v="5.93"/>
    <m/>
    <n v="0"/>
    <n v="0"/>
    <n v="0"/>
  </r>
  <r>
    <x v="44"/>
    <x v="0"/>
    <s v="P1"/>
    <x v="10"/>
    <x v="2"/>
    <x v="3"/>
    <s v="N"/>
    <x v="0"/>
    <n v="5398"/>
    <n v="92725.03"/>
    <n v="0.73499063992001801"/>
    <n v="126158.11"/>
    <m/>
    <n v="5.93"/>
    <m/>
    <n v="0"/>
    <n v="0"/>
    <n v="0"/>
  </r>
  <r>
    <x v="45"/>
    <x v="3"/>
    <s v="P1"/>
    <x v="10"/>
    <x v="2"/>
    <x v="3"/>
    <s v="N"/>
    <x v="0"/>
    <n v="5398"/>
    <n v="26492.87"/>
    <n v="0.82691066992484297"/>
    <n v="32038.37"/>
    <m/>
    <n v="5.93"/>
    <m/>
    <n v="0"/>
    <n v="0"/>
    <n v="0"/>
  </r>
  <r>
    <x v="46"/>
    <x v="3"/>
    <s v="P1"/>
    <x v="10"/>
    <x v="2"/>
    <x v="3"/>
    <s v="Y"/>
    <x v="0"/>
    <n v="5398"/>
    <n v="190057.51"/>
    <n v="0.78308587341712099"/>
    <n v="242703.28"/>
    <n v="5.4688917182478702E-2"/>
    <n v="5.93"/>
    <n v="295"/>
    <n v="1287.7"/>
    <n v="0"/>
    <n v="1287.7"/>
  </r>
  <r>
    <x v="47"/>
    <x v="3"/>
    <s v="P1"/>
    <x v="10"/>
    <x v="2"/>
    <x v="3"/>
    <s v="Y"/>
    <x v="0"/>
    <n v="5398"/>
    <n v="1978901.85"/>
    <n v="0.89426339224042195"/>
    <n v="2212884.7799999998"/>
    <n v="0.498634680453381"/>
    <n v="5.93"/>
    <n v="2691"/>
    <n v="13414.1"/>
    <n v="-19.940000000000001"/>
    <n v="13394.16"/>
  </r>
  <r>
    <x v="48"/>
    <x v="3"/>
    <s v="P1"/>
    <x v="10"/>
    <x v="2"/>
    <x v="3"/>
    <s v="N"/>
    <x v="0"/>
    <n v="5398"/>
    <n v="2132099.73"/>
    <n v="0.87969016830565705"/>
    <n v="2423693.94"/>
    <m/>
    <n v="5.93"/>
    <m/>
    <n v="0"/>
    <n v="0"/>
    <n v="0"/>
  </r>
  <r>
    <x v="17"/>
    <x v="3"/>
    <s v="P1"/>
    <x v="10"/>
    <x v="2"/>
    <x v="3"/>
    <s v="Y"/>
    <x v="0"/>
    <n v="5398"/>
    <n v="202728.01"/>
    <n v="0.90488217133859705"/>
    <n v="224038.02"/>
    <n v="5.0483028995349802E-2"/>
    <n v="5.93"/>
    <n v="272"/>
    <n v="1371.97"/>
    <n v="0"/>
    <n v="1371.97"/>
  </r>
  <r>
    <x v="3"/>
    <x v="3"/>
    <s v="P1"/>
    <x v="10"/>
    <x v="2"/>
    <x v="3"/>
    <s v="Y"/>
    <x v="0"/>
    <n v="5398"/>
    <n v="1499726.55"/>
    <n v="0.85295977689328695"/>
    <n v="1758261.75"/>
    <n v="0.39619337336879001"/>
    <n v="5.93"/>
    <n v="2138"/>
    <n v="10165.27"/>
    <n v="-14.26"/>
    <n v="10151.01"/>
  </r>
  <r>
    <x v="49"/>
    <x v="3"/>
    <s v="63"/>
    <x v="0"/>
    <x v="1"/>
    <x v="3"/>
    <s v="Y"/>
    <x v="0"/>
    <n v="174751"/>
    <n v="1880993.44"/>
    <n v="0.71945166408143801"/>
    <n v="2614482.02"/>
    <n v="0.31342278605438501"/>
    <n v="0.97"/>
    <n v="54770"/>
    <n v="36024.46"/>
    <n v="103.27"/>
    <n v="36127.729999999996"/>
  </r>
  <r>
    <x v="49"/>
    <x v="3"/>
    <s v="66"/>
    <x v="7"/>
    <x v="1"/>
    <x v="3"/>
    <s v="Y"/>
    <x v="0"/>
    <n v="155453"/>
    <n v="1880993.44"/>
    <n v="0.71945166408143801"/>
    <n v="2614482.02"/>
    <n v="0.24881346447529601"/>
    <n v="2.06"/>
    <n v="38678"/>
    <n v="54027.42"/>
    <n v="138.29"/>
    <n v="54165.71"/>
  </r>
  <r>
    <x v="49"/>
    <x v="3"/>
    <s v="67"/>
    <x v="1"/>
    <x v="1"/>
    <x v="3"/>
    <s v="Y"/>
    <x v="0"/>
    <n v="87916"/>
    <n v="1880993.44"/>
    <n v="0.71945166408143801"/>
    <n v="2614482.02"/>
    <n v="0.23758515475813699"/>
    <n v="2.09"/>
    <n v="20887"/>
    <n v="29600.93"/>
    <n v="138.88999999999999"/>
    <n v="29739.82"/>
  </r>
  <r>
    <x v="49"/>
    <x v="3"/>
    <s v="69"/>
    <x v="0"/>
    <x v="2"/>
    <x v="3"/>
    <s v="Y"/>
    <x v="0"/>
    <n v="16821"/>
    <n v="1880993.44"/>
    <n v="0.71945166408143801"/>
    <n v="2614482.02"/>
    <n v="0.31342278605438501"/>
    <n v="22.13"/>
    <n v="5272"/>
    <n v="78901.69"/>
    <n v="14.97"/>
    <n v="78916.66"/>
  </r>
  <r>
    <x v="49"/>
    <x v="3"/>
    <s v="6C"/>
    <x v="5"/>
    <x v="2"/>
    <x v="3"/>
    <s v="N"/>
    <x v="0"/>
    <n v="0"/>
    <n v="1880993.44"/>
    <n v="0.71945166408143801"/>
    <n v="2614482.02"/>
    <m/>
    <n v="5.93"/>
    <m/>
    <n v="0"/>
    <n v="0"/>
    <n v="0"/>
  </r>
  <r>
    <x v="49"/>
    <x v="3"/>
    <s v="K1"/>
    <x v="1"/>
    <x v="0"/>
    <x v="3"/>
    <s v="Y"/>
    <x v="0"/>
    <n v="5704"/>
    <n v="1880993.44"/>
    <n v="0.71945166408143801"/>
    <n v="2614482.02"/>
    <n v="0.23758515475813699"/>
    <n v="2.58"/>
    <n v="1355"/>
    <n v="2364.2199999999998"/>
    <n v="1.74"/>
    <n v="2365.9599999999996"/>
  </r>
  <r>
    <x v="49"/>
    <x v="3"/>
    <s v="KB"/>
    <x v="7"/>
    <x v="0"/>
    <x v="3"/>
    <s v="Y"/>
    <x v="0"/>
    <n v="9780"/>
    <n v="1880993.44"/>
    <n v="0.71945166408143801"/>
    <n v="2614482.02"/>
    <n v="0.24881346447529601"/>
    <n v="2.54"/>
    <n v="2433"/>
    <n v="4179.32"/>
    <n v="1.72"/>
    <n v="4181.04"/>
  </r>
  <r>
    <x v="49"/>
    <x v="3"/>
    <s v="P1"/>
    <x v="10"/>
    <x v="2"/>
    <x v="3"/>
    <s v="N"/>
    <x v="0"/>
    <n v="5398"/>
    <n v="1880993.44"/>
    <n v="0.71945166408143801"/>
    <n v="2614482.02"/>
    <m/>
    <n v="5.93"/>
    <m/>
    <n v="0"/>
    <n v="0"/>
    <n v="0"/>
  </r>
  <r>
    <x v="64"/>
    <x v="9"/>
    <s v="53"/>
    <x v="0"/>
    <x v="1"/>
    <x v="7"/>
    <s v="Y"/>
    <x v="0"/>
    <n v="13489"/>
    <n v="319066.25"/>
    <n v="0.71511240532779496"/>
    <n v="446176.36"/>
    <n v="1.2353874622275701E-2"/>
    <n v="26.16"/>
    <n v="166"/>
    <n v="2926.86"/>
    <n v="0"/>
    <n v="2926.86"/>
  </r>
  <r>
    <x v="64"/>
    <x v="9"/>
    <s v="5A"/>
    <x v="0"/>
    <x v="2"/>
    <x v="7"/>
    <s v="Y"/>
    <x v="0"/>
    <n v="2506"/>
    <n v="319066.25"/>
    <n v="0.71511240532779496"/>
    <n v="446176.36"/>
    <n v="1.2353874622275701E-2"/>
    <n v="107.29"/>
    <n v="30"/>
    <n v="2163.63"/>
    <n v="0"/>
    <n v="2163.63"/>
  </r>
  <r>
    <x v="70"/>
    <x v="12"/>
    <s v="7H"/>
    <x v="3"/>
    <x v="1"/>
    <x v="5"/>
    <s v="Y"/>
    <x v="1"/>
    <n v="130029"/>
    <n v="4278021.82"/>
    <n v="0.51619904584845699"/>
    <n v="8287543.0599999996"/>
    <n v="5.3825557235176402E-2"/>
    <n v="10.9"/>
    <n v="6998"/>
    <n v="37110.69"/>
    <n v="328.79"/>
    <n v="37439.480000000003"/>
  </r>
  <r>
    <x v="70"/>
    <x v="12"/>
    <s v="7P"/>
    <x v="0"/>
    <x v="2"/>
    <x v="5"/>
    <s v="N"/>
    <x v="1"/>
    <n v="18188"/>
    <n v="4278021.82"/>
    <n v="0.51619904584845699"/>
    <n v="8287543.0599999996"/>
    <m/>
    <n v="48.11"/>
    <m/>
    <n v="0"/>
    <n v="0"/>
    <n v="0"/>
  </r>
  <r>
    <x v="70"/>
    <x v="12"/>
    <s v="7R"/>
    <x v="3"/>
    <x v="2"/>
    <x v="5"/>
    <s v="Y"/>
    <x v="1"/>
    <n v="30620"/>
    <n v="4278021.82"/>
    <n v="0.51619904584845699"/>
    <n v="8287543.0599999996"/>
    <n v="5.3825557235176402E-2"/>
    <n v="65.03"/>
    <n v="1648"/>
    <n v="52001.52"/>
    <n v="31.56"/>
    <n v="52033.079999999994"/>
  </r>
  <r>
    <x v="70"/>
    <x v="12"/>
    <s v="7S"/>
    <x v="10"/>
    <x v="2"/>
    <x v="5"/>
    <s v="Y"/>
    <x v="1"/>
    <n v="5266"/>
    <n v="4278021.82"/>
    <n v="0.51619904584845699"/>
    <n v="8287543.0599999996"/>
    <n v="5.5293518219102902E-2"/>
    <n v="61.83"/>
    <n v="291"/>
    <n v="8730.4599999999991"/>
    <n v="0"/>
    <n v="8730.4599999999991"/>
  </r>
  <r>
    <x v="70"/>
    <x v="12"/>
    <s v="K4"/>
    <x v="0"/>
    <x v="0"/>
    <x v="5"/>
    <s v="N"/>
    <x v="1"/>
    <n v="7153"/>
    <n v="4278021.82"/>
    <n v="0.51619904584845699"/>
    <n v="8287543.0599999996"/>
    <m/>
    <n v="22.74"/>
    <m/>
    <n v="0"/>
    <n v="0"/>
    <n v="0"/>
  </r>
  <r>
    <x v="70"/>
    <x v="12"/>
    <s v="KM"/>
    <x v="2"/>
    <x v="0"/>
    <x v="5"/>
    <s v="Y"/>
    <x v="1"/>
    <n v="21876"/>
    <n v="4278021.82"/>
    <n v="0.51619904584845699"/>
    <n v="8287543.0599999996"/>
    <n v="5.3975916076721898E-2"/>
    <n v="23.79"/>
    <n v="1180"/>
    <n v="13621.39"/>
    <n v="11.54"/>
    <n v="13632.93"/>
  </r>
  <r>
    <x v="70"/>
    <x v="12"/>
    <s v="KQ"/>
    <x v="3"/>
    <x v="0"/>
    <x v="5"/>
    <s v="Y"/>
    <x v="1"/>
    <n v="10091"/>
    <n v="4278021.82"/>
    <n v="0.51619904584845699"/>
    <n v="8287543.0599999996"/>
    <n v="5.3825557235176402E-2"/>
    <n v="23.86"/>
    <n v="543"/>
    <n v="6286.59"/>
    <n v="11.57"/>
    <n v="6298.16"/>
  </r>
  <r>
    <x v="71"/>
    <x v="8"/>
    <s v="50"/>
    <x v="13"/>
    <x v="1"/>
    <x v="7"/>
    <s v="Y"/>
    <x v="1"/>
    <n v="50116"/>
    <n v="258593.4"/>
    <n v="0.85460571531002105"/>
    <n v="302587.96000000002"/>
    <n v="8.3781528004984104E-3"/>
    <n v="26.16"/>
    <n v="419"/>
    <n v="8828.74"/>
    <n v="63.21"/>
    <n v="8891.9499999999989"/>
  </r>
  <r>
    <x v="71"/>
    <x v="8"/>
    <s v="52"/>
    <x v="4"/>
    <x v="1"/>
    <x v="7"/>
    <s v="Y"/>
    <x v="1"/>
    <n v="48471"/>
    <n v="258593.4"/>
    <n v="0.85460571531002105"/>
    <n v="302587.96000000002"/>
    <n v="8.9932301147090006E-3"/>
    <n v="24.2"/>
    <n v="435"/>
    <n v="8479.14"/>
    <n v="38.99"/>
    <n v="8518.1299999999992"/>
  </r>
  <r>
    <x v="71"/>
    <x v="8"/>
    <s v="53"/>
    <x v="0"/>
    <x v="1"/>
    <x v="7"/>
    <s v="Y"/>
    <x v="1"/>
    <n v="13594"/>
    <n v="258593.4"/>
    <n v="0.85460571531002105"/>
    <n v="302587.96000000002"/>
    <n v="8.3781528004984104E-3"/>
    <n v="26.16"/>
    <n v="113"/>
    <n v="2381.02"/>
    <n v="0"/>
    <n v="2381.02"/>
  </r>
  <r>
    <x v="71"/>
    <x v="8"/>
    <s v="5A"/>
    <x v="0"/>
    <x v="2"/>
    <x v="7"/>
    <s v="Y"/>
    <x v="1"/>
    <n v="2528"/>
    <n v="258593.4"/>
    <n v="0.85460571531002105"/>
    <n v="302587.96000000002"/>
    <n v="8.3781528004984104E-3"/>
    <n v="107.29"/>
    <n v="21"/>
    <n v="1809.97"/>
    <n v="0"/>
    <n v="1809.97"/>
  </r>
  <r>
    <x v="71"/>
    <x v="8"/>
    <s v="5B"/>
    <x v="4"/>
    <x v="2"/>
    <x v="7"/>
    <s v="Y"/>
    <x v="1"/>
    <n v="3612"/>
    <n v="258593.4"/>
    <n v="0.85460571531002105"/>
    <n v="302587.96000000002"/>
    <n v="8.9932301147090006E-3"/>
    <n v="67.69"/>
    <n v="32"/>
    <n v="1740.08"/>
    <n v="0"/>
    <n v="1740.08"/>
  </r>
  <r>
    <x v="71"/>
    <x v="8"/>
    <s v="K5"/>
    <x v="0"/>
    <x v="0"/>
    <x v="7"/>
    <s v="Y"/>
    <x v="1"/>
    <n v="1480"/>
    <n v="258593.4"/>
    <n v="0.85460571531002105"/>
    <n v="302587.96000000002"/>
    <n v="8.3781528004984104E-3"/>
    <n v="58.75"/>
    <n v="12"/>
    <n v="566.35"/>
    <n v="0"/>
    <n v="566.35"/>
  </r>
  <r>
    <x v="71"/>
    <x v="8"/>
    <s v="KH"/>
    <x v="4"/>
    <x v="0"/>
    <x v="7"/>
    <s v="Y"/>
    <x v="1"/>
    <n v="2052"/>
    <n v="258593.4"/>
    <n v="0.85460571531002105"/>
    <n v="302587.96000000002"/>
    <n v="8.4118574100154105E-3"/>
    <n v="58.69"/>
    <n v="17"/>
    <n v="801.51"/>
    <n v="0"/>
    <n v="801.51"/>
  </r>
  <r>
    <x v="72"/>
    <x v="15"/>
    <s v="90"/>
    <x v="0"/>
    <x v="1"/>
    <x v="0"/>
    <s v="Y"/>
    <x v="1"/>
    <n v="311691"/>
    <n v="5456684.2400000002"/>
    <n v="0.55787568512685604"/>
    <n v="9781183.1300000008"/>
    <n v="5.03512438992825E-2"/>
    <n v="33.78"/>
    <n v="15694"/>
    <n v="278748.21000000002"/>
    <n v="1491.96"/>
    <n v="280240.17000000004"/>
  </r>
  <r>
    <x v="72"/>
    <x v="15"/>
    <s v="93"/>
    <x v="9"/>
    <x v="1"/>
    <x v="0"/>
    <s v="Y"/>
    <x v="1"/>
    <n v="224013"/>
    <n v="5456684.2400000002"/>
    <n v="0.55787568512685604"/>
    <n v="9781183.1300000008"/>
    <n v="0.11717654457239"/>
    <n v="10.98"/>
    <n v="26249"/>
    <n v="151542.31"/>
    <n v="1027.6400000000001"/>
    <n v="152569.95000000001"/>
  </r>
  <r>
    <x v="72"/>
    <x v="15"/>
    <s v="95"/>
    <x v="10"/>
    <x v="1"/>
    <x v="0"/>
    <s v="Y"/>
    <x v="1"/>
    <n v="44902"/>
    <n v="5456684.2400000002"/>
    <n v="0.55787568512685604"/>
    <n v="9781183.1300000008"/>
    <n v="5.03443874856144E-2"/>
    <n v="33.78"/>
    <n v="2260"/>
    <n v="40140.879999999997"/>
    <n v="284.18"/>
    <n v="40425.06"/>
  </r>
  <r>
    <x v="72"/>
    <x v="15"/>
    <s v="9F"/>
    <x v="10"/>
    <x v="2"/>
    <x v="0"/>
    <s v="Y"/>
    <x v="1"/>
    <n v="18092"/>
    <n v="5456684.2400000002"/>
    <n v="0.55787568512685604"/>
    <n v="9781183.1300000008"/>
    <n v="5.03443874856144E-2"/>
    <n v="135.6"/>
    <n v="910"/>
    <n v="64709.25"/>
    <n v="71.11"/>
    <n v="64780.36"/>
  </r>
  <r>
    <x v="72"/>
    <x v="15"/>
    <s v="9H"/>
    <x v="4"/>
    <x v="2"/>
    <x v="0"/>
    <s v="Y"/>
    <x v="1"/>
    <n v="15922"/>
    <n v="5456684.2400000002"/>
    <n v="0.55787568512685604"/>
    <n v="9781183.1300000008"/>
    <n v="0.24993094384765899"/>
    <n v="30.27"/>
    <n v="3979"/>
    <n v="63161.39"/>
    <n v="47.63"/>
    <n v="63209.02"/>
  </r>
  <r>
    <x v="72"/>
    <x v="15"/>
    <s v="K2"/>
    <x v="0"/>
    <x v="0"/>
    <x v="0"/>
    <s v="Y"/>
    <x v="1"/>
    <n v="15543"/>
    <n v="5456684.2400000002"/>
    <n v="0.55787568512685604"/>
    <n v="9781183.1300000008"/>
    <n v="5.03512438992825E-2"/>
    <n v="90.79"/>
    <n v="782"/>
    <n v="37231.46"/>
    <n v="47.61"/>
    <n v="37279.07"/>
  </r>
  <r>
    <x v="72"/>
    <x v="15"/>
    <s v="KW"/>
    <x v="1"/>
    <x v="0"/>
    <x v="0"/>
    <s v="N"/>
    <x v="1"/>
    <n v="7112"/>
    <n v="5456684.2400000002"/>
    <n v="0.55787568512685604"/>
    <n v="9781183.1300000008"/>
    <m/>
    <n v="90.77"/>
    <m/>
    <n v="0"/>
    <n v="0"/>
    <n v="0"/>
  </r>
  <r>
    <x v="64"/>
    <x v="9"/>
    <s v="5B"/>
    <x v="4"/>
    <x v="2"/>
    <x v="7"/>
    <s v="Y"/>
    <x v="0"/>
    <n v="3580"/>
    <n v="319066.25"/>
    <n v="0.71511240532779496"/>
    <n v="446176.36"/>
    <n v="1.3260827288776599E-2"/>
    <n v="67.69"/>
    <n v="47"/>
    <n v="2138.58"/>
    <n v="0"/>
    <n v="2138.58"/>
  </r>
  <r>
    <x v="64"/>
    <x v="9"/>
    <s v="K5"/>
    <x v="0"/>
    <x v="0"/>
    <x v="7"/>
    <s v="Y"/>
    <x v="0"/>
    <n v="1484"/>
    <n v="319066.25"/>
    <n v="0.71511240532779496"/>
    <n v="446176.36"/>
    <n v="1.2353874622275701E-2"/>
    <n v="58.75"/>
    <n v="18"/>
    <n v="710.86"/>
    <n v="0"/>
    <n v="710.86"/>
  </r>
  <r>
    <x v="64"/>
    <x v="9"/>
    <s v="KH"/>
    <x v="4"/>
    <x v="0"/>
    <x v="7"/>
    <s v="Y"/>
    <x v="0"/>
    <n v="2050"/>
    <n v="319066.25"/>
    <n v="0.71511240532779496"/>
    <n v="446176.36"/>
    <n v="1.2403573228887599E-2"/>
    <n v="58.69"/>
    <n v="25"/>
    <n v="986.29"/>
    <n v="0"/>
    <n v="986.29"/>
  </r>
  <r>
    <x v="65"/>
    <x v="5"/>
    <s v="71"/>
    <x v="0"/>
    <x v="1"/>
    <x v="5"/>
    <s v="Y"/>
    <x v="0"/>
    <n v="111511"/>
    <n v="47249449.369999997"/>
    <n v="0.60779022768621505"/>
    <n v="77739731.930000007"/>
    <n v="0.53362302731854705"/>
    <n v="10.74"/>
    <n v="59504"/>
    <n v="366088.02"/>
    <n v="1138.18"/>
    <n v="367226.2"/>
  </r>
  <r>
    <x v="65"/>
    <x v="5"/>
    <s v="72"/>
    <x v="2"/>
    <x v="1"/>
    <x v="5"/>
    <s v="Y"/>
    <x v="0"/>
    <n v="468364"/>
    <n v="47249449.369999997"/>
    <n v="0.60779022768621505"/>
    <n v="77739731.930000007"/>
    <n v="0.50631088322580997"/>
    <n v="10.86"/>
    <n v="237137"/>
    <n v="1475245.23"/>
    <n v="3147.86"/>
    <n v="1478393.09"/>
  </r>
  <r>
    <x v="65"/>
    <x v="5"/>
    <s v="79"/>
    <x v="11"/>
    <x v="1"/>
    <x v="5"/>
    <s v="Y"/>
    <x v="0"/>
    <n v="341036"/>
    <n v="47249449.369999997"/>
    <n v="0.60779022768621505"/>
    <n v="77739731.930000007"/>
    <n v="0.55100475595568899"/>
    <n v="10.15"/>
    <n v="187912"/>
    <n v="1092585.99"/>
    <n v="3267.66"/>
    <n v="1095853.6499999999"/>
  </r>
  <r>
    <x v="59"/>
    <x v="14"/>
    <s v="KF"/>
    <x v="4"/>
    <x v="0"/>
    <x v="4"/>
    <s v="Y"/>
    <x v="0"/>
    <n v="3608"/>
    <n v="590715.27"/>
    <n v="0.93158937434579903"/>
    <n v="634094.04"/>
    <n v="4.1986702766370898E-2"/>
    <n v="27.46"/>
    <n v="151"/>
    <n v="3631.03"/>
    <n v="0"/>
    <n v="3631.03"/>
  </r>
  <r>
    <x v="45"/>
    <x v="3"/>
    <s v="63"/>
    <x v="0"/>
    <x v="1"/>
    <x v="3"/>
    <s v="N"/>
    <x v="0"/>
    <n v="174751"/>
    <n v="26492.87"/>
    <n v="0.82691066992484297"/>
    <n v="32038.37"/>
    <m/>
    <n v="0.97"/>
    <m/>
    <n v="0"/>
    <n v="0"/>
    <n v="0"/>
  </r>
  <r>
    <x v="45"/>
    <x v="3"/>
    <s v="66"/>
    <x v="7"/>
    <x v="1"/>
    <x v="3"/>
    <s v="Y"/>
    <x v="0"/>
    <n v="155453"/>
    <n v="26492.87"/>
    <n v="0.82691066992484297"/>
    <n v="32038.37"/>
    <n v="3.0490084746658199E-3"/>
    <n v="2.06"/>
    <n v="473"/>
    <n v="759.4"/>
    <n v="1.61"/>
    <n v="761.01"/>
  </r>
  <r>
    <x v="45"/>
    <x v="3"/>
    <s v="67"/>
    <x v="1"/>
    <x v="1"/>
    <x v="3"/>
    <s v="N"/>
    <x v="0"/>
    <n v="87916"/>
    <n v="26492.87"/>
    <n v="0.82691066992484297"/>
    <n v="32038.37"/>
    <m/>
    <n v="2.09"/>
    <m/>
    <n v="0"/>
    <n v="0"/>
    <n v="0"/>
  </r>
  <r>
    <x v="45"/>
    <x v="3"/>
    <s v="69"/>
    <x v="0"/>
    <x v="2"/>
    <x v="3"/>
    <s v="N"/>
    <x v="0"/>
    <n v="16821"/>
    <n v="26492.87"/>
    <n v="0.82691066992484297"/>
    <n v="32038.37"/>
    <m/>
    <n v="22.13"/>
    <m/>
    <n v="0"/>
    <n v="0"/>
    <n v="0"/>
  </r>
  <r>
    <x v="45"/>
    <x v="3"/>
    <s v="6C"/>
    <x v="5"/>
    <x v="2"/>
    <x v="3"/>
    <s v="N"/>
    <x v="0"/>
    <n v="0"/>
    <n v="26492.87"/>
    <n v="0.82691066992484297"/>
    <n v="32038.37"/>
    <m/>
    <n v="5.93"/>
    <m/>
    <n v="0"/>
    <n v="0"/>
    <n v="0"/>
  </r>
  <r>
    <x v="45"/>
    <x v="3"/>
    <s v="K1"/>
    <x v="1"/>
    <x v="0"/>
    <x v="3"/>
    <s v="N"/>
    <x v="0"/>
    <n v="5704"/>
    <n v="26492.87"/>
    <n v="0.82691066992484297"/>
    <n v="32038.37"/>
    <m/>
    <n v="2.58"/>
    <m/>
    <n v="0"/>
    <n v="0"/>
    <n v="0"/>
  </r>
  <r>
    <x v="45"/>
    <x v="3"/>
    <s v="KB"/>
    <x v="7"/>
    <x v="0"/>
    <x v="3"/>
    <s v="Y"/>
    <x v="0"/>
    <n v="9780"/>
    <n v="26492.87"/>
    <n v="0.82691066992484297"/>
    <n v="32038.37"/>
    <n v="3.0490084746658199E-3"/>
    <n v="2.54"/>
    <n v="29"/>
    <n v="57.26"/>
    <n v="0"/>
    <n v="57.26"/>
  </r>
  <r>
    <x v="46"/>
    <x v="3"/>
    <s v="63"/>
    <x v="0"/>
    <x v="1"/>
    <x v="3"/>
    <s v="Y"/>
    <x v="0"/>
    <n v="174751"/>
    <n v="190057.51"/>
    <n v="0.78308587341712099"/>
    <n v="242703.28"/>
    <n v="2.9095146809285499E-2"/>
    <n v="0.97"/>
    <n v="5084"/>
    <n v="3639.72"/>
    <n v="10.74"/>
    <n v="3650.4599999999996"/>
  </r>
  <r>
    <x v="46"/>
    <x v="3"/>
    <s v="66"/>
    <x v="7"/>
    <x v="1"/>
    <x v="3"/>
    <s v="Y"/>
    <x v="0"/>
    <n v="155453"/>
    <n v="190057.51"/>
    <n v="0.78308587341712099"/>
    <n v="242703.28"/>
    <n v="2.30974408981852E-2"/>
    <n v="2.06"/>
    <n v="3590"/>
    <n v="5458.24"/>
    <n v="13.69"/>
    <n v="5471.9299999999994"/>
  </r>
  <r>
    <x v="46"/>
    <x v="3"/>
    <s v="67"/>
    <x v="1"/>
    <x v="1"/>
    <x v="3"/>
    <s v="Y"/>
    <x v="0"/>
    <n v="87916"/>
    <n v="190057.51"/>
    <n v="0.78308587341712099"/>
    <n v="242703.28"/>
    <n v="2.2055112981464401E-2"/>
    <n v="2.09"/>
    <n v="1938"/>
    <n v="2989.45"/>
    <n v="13.89"/>
    <n v="3003.3399999999997"/>
  </r>
  <r>
    <x v="46"/>
    <x v="3"/>
    <s v="69"/>
    <x v="0"/>
    <x v="2"/>
    <x v="3"/>
    <s v="Y"/>
    <x v="0"/>
    <n v="16821"/>
    <n v="190057.51"/>
    <n v="0.78308587341712099"/>
    <n v="242703.28"/>
    <n v="2.9095146809285499E-2"/>
    <n v="22.13"/>
    <n v="489"/>
    <n v="7965.77"/>
    <n v="0"/>
    <n v="7965.77"/>
  </r>
  <r>
    <x v="46"/>
    <x v="3"/>
    <s v="6C"/>
    <x v="5"/>
    <x v="2"/>
    <x v="3"/>
    <s v="Y"/>
    <x v="0"/>
    <n v="0"/>
    <n v="190057.51"/>
    <n v="0.78308587341712099"/>
    <n v="242703.28"/>
    <n v="5.4688917182478702E-2"/>
    <n v="5.93"/>
    <n v="0"/>
    <n v="0"/>
    <n v="0"/>
    <n v="0"/>
  </r>
  <r>
    <x v="46"/>
    <x v="3"/>
    <s v="K1"/>
    <x v="1"/>
    <x v="0"/>
    <x v="3"/>
    <s v="Y"/>
    <x v="0"/>
    <n v="5704"/>
    <n v="190057.51"/>
    <n v="0.78308587341712099"/>
    <n v="242703.28"/>
    <n v="2.2055112981464401E-2"/>
    <n v="2.58"/>
    <n v="125"/>
    <n v="237.39"/>
    <n v="0"/>
    <n v="237.39"/>
  </r>
  <r>
    <x v="46"/>
    <x v="3"/>
    <s v="KB"/>
    <x v="7"/>
    <x v="0"/>
    <x v="3"/>
    <s v="Y"/>
    <x v="0"/>
    <n v="9780"/>
    <n v="190057.51"/>
    <n v="0.78308587341712099"/>
    <n v="242703.28"/>
    <n v="2.30974408981852E-2"/>
    <n v="2.54"/>
    <n v="225"/>
    <n v="420.68"/>
    <n v="0"/>
    <n v="420.68"/>
  </r>
  <r>
    <x v="30"/>
    <x v="9"/>
    <s v="K5"/>
    <x v="0"/>
    <x v="0"/>
    <x v="7"/>
    <s v="Y"/>
    <x v="0"/>
    <n v="1484"/>
    <n v="1893088.01"/>
    <n v="0.82702938847514895"/>
    <n v="2289021.4500000002"/>
    <n v="6.3379162448229706E-2"/>
    <n v="58.75"/>
    <n v="94"/>
    <n v="4293.2299999999996"/>
    <n v="0"/>
    <n v="4293.2299999999996"/>
  </r>
  <r>
    <x v="30"/>
    <x v="9"/>
    <s v="KH"/>
    <x v="4"/>
    <x v="0"/>
    <x v="7"/>
    <s v="Y"/>
    <x v="0"/>
    <n v="2050"/>
    <n v="1893088.01"/>
    <n v="0.82702938847514895"/>
    <n v="2289021.4500000002"/>
    <n v="6.36341315294459E-2"/>
    <n v="58.69"/>
    <n v="130"/>
    <n v="5931.39"/>
    <n v="0"/>
    <n v="5931.39"/>
  </r>
  <r>
    <x v="64"/>
    <x v="9"/>
    <s v="50"/>
    <x v="13"/>
    <x v="1"/>
    <x v="7"/>
    <s v="Y"/>
    <x v="0"/>
    <n v="49590"/>
    <n v="319066.25"/>
    <n v="0.71511240532779496"/>
    <n v="446176.36"/>
    <n v="1.2353874622275701E-2"/>
    <n v="26.16"/>
    <n v="612"/>
    <n v="10790.58"/>
    <n v="35.26"/>
    <n v="10825.84"/>
  </r>
  <r>
    <x v="64"/>
    <x v="9"/>
    <s v="52"/>
    <x v="4"/>
    <x v="1"/>
    <x v="7"/>
    <s v="Y"/>
    <x v="0"/>
    <n v="48195"/>
    <n v="319066.25"/>
    <n v="0.71511240532779496"/>
    <n v="446176.36"/>
    <n v="1.3260827288776599E-2"/>
    <n v="24.2"/>
    <n v="639"/>
    <n v="10422.5"/>
    <n v="32.619999999999997"/>
    <n v="10455.120000000001"/>
  </r>
  <r>
    <x v="65"/>
    <x v="5"/>
    <s v="7G"/>
    <x v="10"/>
    <x v="1"/>
    <x v="5"/>
    <s v="Y"/>
    <x v="0"/>
    <n v="16455"/>
    <n v="47249449.369999997"/>
    <n v="0.60779022768621505"/>
    <n v="77739731.930000007"/>
    <n v="0.50490047051960496"/>
    <n v="10.9"/>
    <n v="8308"/>
    <n v="51874.99"/>
    <n v="218.54"/>
    <n v="52093.53"/>
  </r>
  <r>
    <x v="65"/>
    <x v="5"/>
    <s v="7H"/>
    <x v="3"/>
    <x v="1"/>
    <x v="5"/>
    <s v="Y"/>
    <x v="0"/>
    <n v="127998"/>
    <n v="47249449.369999997"/>
    <n v="0.60779022768621505"/>
    <n v="77739731.930000007"/>
    <n v="0.50490047051960496"/>
    <n v="10.9"/>
    <n v="64626"/>
    <n v="403523.51"/>
    <n v="1710.85"/>
    <n v="405234.36"/>
  </r>
  <r>
    <x v="65"/>
    <x v="5"/>
    <s v="7P"/>
    <x v="0"/>
    <x v="2"/>
    <x v="5"/>
    <s v="Y"/>
    <x v="0"/>
    <n v="18474"/>
    <n v="47249449.369999997"/>
    <n v="0.60779022768621505"/>
    <n v="77739731.930000007"/>
    <n v="0.53362302731854705"/>
    <n v="48.11"/>
    <n v="9858"/>
    <n v="270960.34999999998"/>
    <n v="-192.4"/>
    <n v="270767.94999999995"/>
  </r>
  <r>
    <x v="65"/>
    <x v="5"/>
    <s v="7R"/>
    <x v="3"/>
    <x v="2"/>
    <x v="5"/>
    <s v="Y"/>
    <x v="0"/>
    <n v="30116"/>
    <n v="47249449.369999997"/>
    <n v="0.60779022768621505"/>
    <n v="77739731.930000007"/>
    <n v="0.50490047051960496"/>
    <n v="65.03"/>
    <n v="15205"/>
    <n v="564913.23"/>
    <n v="-557.29999999999995"/>
    <n v="564355.92999999993"/>
  </r>
  <r>
    <x v="65"/>
    <x v="5"/>
    <s v="7S"/>
    <x v="10"/>
    <x v="2"/>
    <x v="5"/>
    <s v="Y"/>
    <x v="0"/>
    <n v="5095"/>
    <n v="47249449.369999997"/>
    <n v="0.60779022768621505"/>
    <n v="77739731.930000007"/>
    <n v="0.51867040119121"/>
    <n v="61.83"/>
    <n v="2642"/>
    <n v="93328.36"/>
    <n v="-176.62"/>
    <n v="93151.74"/>
  </r>
  <r>
    <x v="65"/>
    <x v="5"/>
    <s v="K4"/>
    <x v="0"/>
    <x v="0"/>
    <x v="5"/>
    <s v="Y"/>
    <x v="0"/>
    <n v="7199"/>
    <n v="47249449.369999997"/>
    <n v="0.60779022768621505"/>
    <n v="77739731.930000007"/>
    <n v="0.53362302731854705"/>
    <n v="22.74"/>
    <n v="3841"/>
    <n v="49901.81"/>
    <n v="0"/>
    <n v="49901.81"/>
  </r>
  <r>
    <x v="65"/>
    <x v="5"/>
    <s v="KM"/>
    <x v="2"/>
    <x v="0"/>
    <x v="5"/>
    <s v="Y"/>
    <x v="0"/>
    <n v="21855"/>
    <n v="47249449.369999997"/>
    <n v="0.60779022768621505"/>
    <n v="77739731.930000007"/>
    <n v="0.50631088322580997"/>
    <n v="23.79"/>
    <n v="11065"/>
    <n v="150392.93"/>
    <n v="40.770000000000003"/>
    <n v="150433.69999999998"/>
  </r>
  <r>
    <x v="65"/>
    <x v="5"/>
    <s v="KQ"/>
    <x v="3"/>
    <x v="0"/>
    <x v="5"/>
    <s v="Y"/>
    <x v="0"/>
    <n v="10055"/>
    <n v="47249449.369999997"/>
    <n v="0.60779022768621505"/>
    <n v="77739731.930000007"/>
    <n v="0.50490047051960496"/>
    <n v="23.86"/>
    <n v="5076"/>
    <n v="69194.83"/>
    <n v="40.9"/>
    <n v="69235.73"/>
  </r>
  <r>
    <x v="66"/>
    <x v="9"/>
    <s v="50"/>
    <x v="13"/>
    <x v="1"/>
    <x v="7"/>
    <s v="Y"/>
    <x v="0"/>
    <n v="49590"/>
    <n v="1428311"/>
    <n v="0.58813915251180304"/>
    <n v="2428525.62"/>
    <n v="6.7241798795580496E-2"/>
    <n v="26.16"/>
    <n v="3334"/>
    <n v="48346.47"/>
    <n v="159.51"/>
    <n v="48505.98"/>
  </r>
  <r>
    <x v="66"/>
    <x v="9"/>
    <s v="52"/>
    <x v="4"/>
    <x v="1"/>
    <x v="7"/>
    <s v="Y"/>
    <x v="0"/>
    <n v="48195"/>
    <n v="1428311"/>
    <n v="0.58813915251180304"/>
    <n v="2428525.62"/>
    <n v="7.2178317141654805E-2"/>
    <n v="24.2"/>
    <n v="3478"/>
    <n v="46655.88"/>
    <n v="120.73"/>
    <n v="46776.61"/>
  </r>
  <r>
    <x v="66"/>
    <x v="9"/>
    <s v="53"/>
    <x v="0"/>
    <x v="1"/>
    <x v="7"/>
    <s v="Y"/>
    <x v="0"/>
    <n v="13489"/>
    <n v="1428311"/>
    <n v="0.58813915251180304"/>
    <n v="2428525.62"/>
    <n v="6.7241798795580496E-2"/>
    <n v="26.16"/>
    <n v="907"/>
    <n v="13152.44"/>
    <n v="43.5"/>
    <n v="13195.94"/>
  </r>
  <r>
    <x v="66"/>
    <x v="9"/>
    <s v="5A"/>
    <x v="0"/>
    <x v="2"/>
    <x v="7"/>
    <s v="Y"/>
    <x v="0"/>
    <n v="2506"/>
    <n v="1428311"/>
    <n v="0.58813915251180304"/>
    <n v="2428525.62"/>
    <n v="6.7241798795580496E-2"/>
    <n v="107.29"/>
    <n v="168"/>
    <n v="9964.98"/>
    <n v="0"/>
    <n v="9964.98"/>
  </r>
  <r>
    <x v="66"/>
    <x v="9"/>
    <s v="5B"/>
    <x v="4"/>
    <x v="2"/>
    <x v="7"/>
    <s v="Y"/>
    <x v="0"/>
    <n v="3580"/>
    <n v="1428311"/>
    <n v="0.58813915251180304"/>
    <n v="2428525.62"/>
    <n v="7.2178317141654805E-2"/>
    <n v="67.69"/>
    <n v="258"/>
    <n v="9655"/>
    <n v="0"/>
    <n v="9655"/>
  </r>
  <r>
    <x v="66"/>
    <x v="9"/>
    <s v="K5"/>
    <x v="0"/>
    <x v="0"/>
    <x v="7"/>
    <s v="Y"/>
    <x v="0"/>
    <n v="1484"/>
    <n v="1428311"/>
    <n v="0.58813915251180304"/>
    <n v="2428525.62"/>
    <n v="6.7241798795580496E-2"/>
    <n v="58.75"/>
    <n v="99"/>
    <n v="3215.52"/>
    <n v="0"/>
    <n v="3215.52"/>
  </r>
  <r>
    <x v="66"/>
    <x v="9"/>
    <s v="KH"/>
    <x v="4"/>
    <x v="0"/>
    <x v="7"/>
    <s v="Y"/>
    <x v="0"/>
    <n v="2050"/>
    <n v="1428311"/>
    <n v="0.58813915251180304"/>
    <n v="2428525.62"/>
    <n v="6.7512306940465394E-2"/>
    <n v="58.69"/>
    <n v="138"/>
    <n v="4477.66"/>
    <n v="0"/>
    <n v="4477.66"/>
  </r>
  <r>
    <x v="67"/>
    <x v="12"/>
    <s v="71"/>
    <x v="0"/>
    <x v="1"/>
    <x v="5"/>
    <s v="Y"/>
    <x v="0"/>
    <n v="111511"/>
    <n v="9669895.8399999999"/>
    <n v="0.75058275985741296"/>
    <n v="12883184.050000001"/>
    <n v="8.8433076672470898E-2"/>
    <n v="10.74"/>
    <n v="9861"/>
    <n v="74921.279999999999"/>
    <n v="235.53"/>
    <n v="75156.81"/>
  </r>
  <r>
    <x v="67"/>
    <x v="12"/>
    <s v="72"/>
    <x v="2"/>
    <x v="1"/>
    <x v="5"/>
    <s v="Y"/>
    <x v="0"/>
    <n v="468364"/>
    <n v="9669895.8399999999"/>
    <n v="0.75058275985741296"/>
    <n v="12883184.050000001"/>
    <n v="8.3906853460591402E-2"/>
    <n v="10.86"/>
    <n v="39298"/>
    <n v="301911.89"/>
    <n v="637.66"/>
    <n v="302549.55"/>
  </r>
  <r>
    <x v="67"/>
    <x v="12"/>
    <s v="79"/>
    <x v="11"/>
    <x v="1"/>
    <x v="5"/>
    <s v="N"/>
    <x v="0"/>
    <n v="341036"/>
    <n v="9669895.8399999999"/>
    <n v="0.75058275985741296"/>
    <n v="12883184.050000001"/>
    <m/>
    <n v="10.15"/>
    <m/>
    <n v="0"/>
    <n v="0"/>
    <n v="0"/>
  </r>
  <r>
    <x v="67"/>
    <x v="12"/>
    <s v="7G"/>
    <x v="10"/>
    <x v="1"/>
    <x v="5"/>
    <s v="Y"/>
    <x v="0"/>
    <n v="16455"/>
    <n v="9669895.8399999999"/>
    <n v="0.75058275985741296"/>
    <n v="12883184.050000001"/>
    <n v="8.3673117042554104E-2"/>
    <n v="10.9"/>
    <n v="1376"/>
    <n v="10610.23"/>
    <n v="38.549999999999997"/>
    <n v="10648.779999999999"/>
  </r>
  <r>
    <x v="67"/>
    <x v="12"/>
    <s v="7H"/>
    <x v="3"/>
    <x v="1"/>
    <x v="5"/>
    <s v="Y"/>
    <x v="0"/>
    <n v="127998"/>
    <n v="9669895.8399999999"/>
    <n v="0.75058275985741296"/>
    <n v="12883184.050000001"/>
    <n v="8.3673117042554104E-2"/>
    <n v="10.9"/>
    <n v="10709"/>
    <n v="82576.289999999994"/>
    <n v="346.99"/>
    <n v="82923.28"/>
  </r>
  <r>
    <x v="67"/>
    <x v="12"/>
    <s v="7P"/>
    <x v="0"/>
    <x v="2"/>
    <x v="5"/>
    <s v="Y"/>
    <x v="0"/>
    <n v="18474"/>
    <n v="9669895.8399999999"/>
    <n v="0.75058275985741296"/>
    <n v="12883184.050000001"/>
    <n v="8.8433076672470898E-2"/>
    <n v="48.11"/>
    <n v="1633"/>
    <n v="55430.400000000001"/>
    <n v="-33.94"/>
    <n v="55396.46"/>
  </r>
  <r>
    <x v="67"/>
    <x v="12"/>
    <s v="7R"/>
    <x v="3"/>
    <x v="2"/>
    <x v="5"/>
    <s v="Y"/>
    <x v="0"/>
    <n v="30116"/>
    <n v="9669895.8399999999"/>
    <n v="0.75058275985741296"/>
    <n v="12883184.050000001"/>
    <n v="8.3673117042554104E-2"/>
    <n v="65.03"/>
    <n v="2519"/>
    <n v="115576.19"/>
    <n v="-137.63999999999999"/>
    <n v="115438.55"/>
  </r>
  <r>
    <x v="67"/>
    <x v="12"/>
    <s v="7S"/>
    <x v="10"/>
    <x v="2"/>
    <x v="5"/>
    <s v="Y"/>
    <x v="0"/>
    <n v="5095"/>
    <n v="9669895.8399999999"/>
    <n v="0.75058275985741296"/>
    <n v="12883184.050000001"/>
    <n v="8.5955097527871005E-2"/>
    <n v="61.83"/>
    <n v="437"/>
    <n v="19063.7"/>
    <n v="-43.62"/>
    <n v="19020.080000000002"/>
  </r>
  <r>
    <x v="67"/>
    <x v="12"/>
    <s v="K4"/>
    <x v="0"/>
    <x v="0"/>
    <x v="5"/>
    <s v="Y"/>
    <x v="0"/>
    <n v="7199"/>
    <n v="9669895.8399999999"/>
    <n v="0.75058275985741296"/>
    <n v="12883184.050000001"/>
    <n v="8.8433076672470898E-2"/>
    <n v="22.74"/>
    <n v="636"/>
    <n v="10204.08"/>
    <n v="0"/>
    <n v="10204.08"/>
  </r>
  <r>
    <x v="67"/>
    <x v="12"/>
    <s v="KM"/>
    <x v="2"/>
    <x v="0"/>
    <x v="5"/>
    <s v="Y"/>
    <x v="0"/>
    <n v="21855"/>
    <n v="9669895.8399999999"/>
    <n v="0.75058275985741296"/>
    <n v="12883184.050000001"/>
    <n v="8.3906853460591402E-2"/>
    <n v="23.79"/>
    <n v="1833"/>
    <n v="30766.87"/>
    <n v="0"/>
    <n v="30766.87"/>
  </r>
  <r>
    <x v="67"/>
    <x v="12"/>
    <s v="KQ"/>
    <x v="3"/>
    <x v="0"/>
    <x v="5"/>
    <s v="Y"/>
    <x v="0"/>
    <n v="10055"/>
    <n v="9669895.8399999999"/>
    <n v="0.75058275985741296"/>
    <n v="12883184.050000001"/>
    <n v="8.3673117042554104E-2"/>
    <n v="23.86"/>
    <n v="841"/>
    <n v="14157.71"/>
    <n v="16.84"/>
    <n v="14174.55"/>
  </r>
  <r>
    <x v="41"/>
    <x v="3"/>
    <s v="63"/>
    <x v="0"/>
    <x v="1"/>
    <x v="3"/>
    <s v="Y"/>
    <x v="0"/>
    <n v="174751"/>
    <n v="733161.25"/>
    <n v="0.74452287001764395"/>
    <n v="984739.73"/>
    <n v="0.118050102220647"/>
    <n v="0.97"/>
    <n v="20629"/>
    <n v="14041.36"/>
    <n v="40.15"/>
    <n v="14081.51"/>
  </r>
  <r>
    <x v="41"/>
    <x v="3"/>
    <s v="66"/>
    <x v="7"/>
    <x v="1"/>
    <x v="3"/>
    <s v="Y"/>
    <x v="0"/>
    <n v="155453"/>
    <n v="733161.25"/>
    <n v="0.74452287001764395"/>
    <n v="984739.73"/>
    <n v="9.3715122901387601E-2"/>
    <n v="2.06"/>
    <n v="14568"/>
    <n v="21058.46"/>
    <n v="54.93"/>
    <n v="21113.39"/>
  </r>
  <r>
    <x v="41"/>
    <x v="3"/>
    <s v="67"/>
    <x v="1"/>
    <x v="1"/>
    <x v="3"/>
    <s v="Y"/>
    <x v="0"/>
    <n v="87916"/>
    <n v="733161.25"/>
    <n v="0.74452287001764395"/>
    <n v="984739.73"/>
    <n v="8.9486001188310196E-2"/>
    <n v="2.09"/>
    <n v="7867"/>
    <n v="11537.58"/>
    <n v="54.26"/>
    <n v="11591.84"/>
  </r>
  <r>
    <x v="41"/>
    <x v="3"/>
    <s v="69"/>
    <x v="0"/>
    <x v="2"/>
    <x v="3"/>
    <s v="Y"/>
    <x v="0"/>
    <n v="16821"/>
    <n v="733161.25"/>
    <n v="0.74452287001764395"/>
    <n v="984739.73"/>
    <n v="0.118050102220647"/>
    <n v="22.13"/>
    <n v="1985"/>
    <n v="30743.11"/>
    <n v="0"/>
    <n v="30743.11"/>
  </r>
  <r>
    <x v="41"/>
    <x v="3"/>
    <s v="6C"/>
    <x v="5"/>
    <x v="2"/>
    <x v="3"/>
    <s v="N"/>
    <x v="0"/>
    <n v="0"/>
    <n v="733161.25"/>
    <n v="0.74452287001764395"/>
    <n v="984739.73"/>
    <m/>
    <n v="5.93"/>
    <m/>
    <n v="0"/>
    <n v="0"/>
    <n v="0"/>
  </r>
  <r>
    <x v="41"/>
    <x v="3"/>
    <s v="K1"/>
    <x v="1"/>
    <x v="0"/>
    <x v="3"/>
    <s v="Y"/>
    <x v="0"/>
    <n v="5704"/>
    <n v="733161.25"/>
    <n v="0.74452287001764395"/>
    <n v="984739.73"/>
    <n v="8.9486001188310196E-2"/>
    <n v="2.58"/>
    <n v="510"/>
    <n v="920.86"/>
    <n v="0"/>
    <n v="920.86"/>
  </r>
  <r>
    <x v="41"/>
    <x v="3"/>
    <s v="KB"/>
    <x v="7"/>
    <x v="0"/>
    <x v="3"/>
    <s v="Y"/>
    <x v="0"/>
    <n v="9780"/>
    <n v="733161.25"/>
    <n v="0.74452287001764395"/>
    <n v="984739.73"/>
    <n v="9.3715122901387601E-2"/>
    <n v="2.54"/>
    <n v="916"/>
    <n v="1628.3"/>
    <n v="0"/>
    <n v="1628.3"/>
  </r>
  <r>
    <x v="68"/>
    <x v="0"/>
    <s v="90"/>
    <x v="0"/>
    <x v="1"/>
    <x v="0"/>
    <s v="Y"/>
    <x v="0"/>
    <n v="309175"/>
    <n v="294301.18"/>
    <n v="0.87229746700413902"/>
    <n v="337386.26"/>
    <n v="1.73678558511221E-3"/>
    <n v="33.78"/>
    <n v="536"/>
    <n v="14885.74"/>
    <n v="27.77"/>
    <n v="14913.51"/>
  </r>
  <r>
    <x v="68"/>
    <x v="0"/>
    <s v="93"/>
    <x v="9"/>
    <x v="1"/>
    <x v="0"/>
    <s v="N"/>
    <x v="0"/>
    <n v="222043"/>
    <n v="294301.18"/>
    <n v="0.87229746700413902"/>
    <n v="337386.26"/>
    <m/>
    <n v="10.98"/>
    <m/>
    <n v="0"/>
    <n v="0"/>
    <n v="0"/>
  </r>
  <r>
    <x v="68"/>
    <x v="0"/>
    <s v="95"/>
    <x v="10"/>
    <x v="1"/>
    <x v="0"/>
    <s v="Y"/>
    <x v="0"/>
    <n v="44305"/>
    <n v="294301.18"/>
    <n v="0.87229746700413902"/>
    <n v="337386.26"/>
    <n v="1.73654908409452E-3"/>
    <n v="33.78"/>
    <n v="76"/>
    <n v="2110.66"/>
    <n v="0"/>
    <n v="2110.66"/>
  </r>
  <r>
    <x v="68"/>
    <x v="0"/>
    <s v="9F"/>
    <x v="10"/>
    <x v="2"/>
    <x v="0"/>
    <s v="Y"/>
    <x v="0"/>
    <n v="18023"/>
    <n v="294301.18"/>
    <n v="0.87229746700413902"/>
    <n v="337386.26"/>
    <n v="1.73654908409452E-3"/>
    <n v="135.6"/>
    <n v="31"/>
    <n v="3446.78"/>
    <n v="0"/>
    <n v="3446.78"/>
  </r>
  <r>
    <x v="68"/>
    <x v="0"/>
    <s v="9H"/>
    <x v="4"/>
    <x v="2"/>
    <x v="0"/>
    <s v="N"/>
    <x v="0"/>
    <n v="15777"/>
    <n v="294301.18"/>
    <n v="0.87229746700413902"/>
    <n v="337386.26"/>
    <m/>
    <n v="30.27"/>
    <m/>
    <n v="0"/>
    <n v="0"/>
    <n v="0"/>
  </r>
  <r>
    <x v="68"/>
    <x v="0"/>
    <s v="K2"/>
    <x v="0"/>
    <x v="0"/>
    <x v="0"/>
    <s v="Y"/>
    <x v="0"/>
    <n v="15530"/>
    <n v="294301.18"/>
    <n v="0.87229746700413902"/>
    <n v="337386.26"/>
    <n v="1.73678558511221E-3"/>
    <n v="90.79"/>
    <n v="26"/>
    <n v="1935.55"/>
    <n v="0"/>
    <n v="1935.55"/>
  </r>
  <r>
    <x v="68"/>
    <x v="0"/>
    <s v="KW"/>
    <x v="1"/>
    <x v="0"/>
    <x v="0"/>
    <s v="Y"/>
    <x v="0"/>
    <n v="7128"/>
    <n v="294301.18"/>
    <n v="0.87229746700413902"/>
    <n v="337386.26"/>
    <n v="1.8283492281820899E-3"/>
    <n v="90.77"/>
    <n v="13"/>
    <n v="967.56"/>
    <n v="0"/>
    <n v="967.56"/>
  </r>
  <r>
    <x v="38"/>
    <x v="11"/>
    <s v="KP"/>
    <x v="2"/>
    <x v="0"/>
    <x v="1"/>
    <s v="Y"/>
    <x v="0"/>
    <n v="5574"/>
    <n v="3536221.59"/>
    <n v="0.809707398211853"/>
    <n v="4367283.29"/>
    <n v="0.244217504942597"/>
    <n v="6.65"/>
    <n v="1361"/>
    <n v="6888.68"/>
    <n v="0"/>
    <n v="6888.68"/>
  </r>
  <r>
    <x v="38"/>
    <x v="11"/>
    <s v="KU"/>
    <x v="3"/>
    <x v="0"/>
    <x v="1"/>
    <s v="Y"/>
    <x v="0"/>
    <n v="5667"/>
    <n v="3536221.59"/>
    <n v="0.809707398211853"/>
    <n v="4367283.29"/>
    <n v="0.244217504942597"/>
    <n v="6.65"/>
    <n v="1383"/>
    <n v="7000.03"/>
    <n v="0"/>
    <n v="7000.03"/>
  </r>
  <r>
    <x v="38"/>
    <x v="11"/>
    <s v="N1"/>
    <x v="0"/>
    <x v="1"/>
    <x v="1"/>
    <s v="Y"/>
    <x v="0"/>
    <n v="95861"/>
    <n v="3536221.59"/>
    <n v="0.809707398211853"/>
    <n v="4367283.29"/>
    <n v="0.244223069173125"/>
    <n v="3.92"/>
    <n v="23411"/>
    <n v="70035.06"/>
    <n v="197.44"/>
    <n v="70232.5"/>
  </r>
  <r>
    <x v="38"/>
    <x v="11"/>
    <s v="N2"/>
    <x v="4"/>
    <x v="1"/>
    <x v="1"/>
    <s v="Y"/>
    <x v="0"/>
    <n v="156877"/>
    <n v="3536221.59"/>
    <n v="0.809707398211853"/>
    <n v="4367283.29"/>
    <n v="0.244217504942597"/>
    <n v="3.92"/>
    <n v="38312"/>
    <n v="114612.07"/>
    <n v="397.88"/>
    <n v="115009.95000000001"/>
  </r>
  <r>
    <x v="38"/>
    <x v="11"/>
    <s v="N3"/>
    <x v="5"/>
    <x v="2"/>
    <x v="1"/>
    <s v="Y"/>
    <x v="0"/>
    <n v="0"/>
    <n v="3536221.59"/>
    <n v="0.809707398211853"/>
    <n v="4367283.29"/>
    <n v="0.244217504942597"/>
    <n v="30.45"/>
    <n v="0"/>
    <n v="0"/>
    <n v="0"/>
    <n v="0"/>
  </r>
  <r>
    <x v="38"/>
    <x v="11"/>
    <s v="N4"/>
    <x v="3"/>
    <x v="2"/>
    <x v="1"/>
    <s v="Y"/>
    <x v="0"/>
    <n v="13274"/>
    <n v="3536221.59"/>
    <n v="0.809707398211853"/>
    <n v="4367283.29"/>
    <n v="0.244217504942597"/>
    <n v="30.45"/>
    <n v="3241"/>
    <n v="75114.240000000005"/>
    <n v="-46.35"/>
    <n v="75067.89"/>
  </r>
  <r>
    <x v="75"/>
    <x v="17"/>
    <s v="50"/>
    <x v="13"/>
    <x v="1"/>
    <x v="7"/>
    <s v="Y"/>
    <x v="0"/>
    <n v="49590"/>
    <n v="2217018.42"/>
    <n v="0.953390079453588"/>
    <n v="2325405.38"/>
    <n v="6.4386572409361797E-2"/>
    <n v="26.16"/>
    <n v="3192"/>
    <n v="75033.05"/>
    <n v="235.06"/>
    <n v="75268.11"/>
  </r>
  <r>
    <x v="75"/>
    <x v="17"/>
    <s v="52"/>
    <x v="4"/>
    <x v="1"/>
    <x v="7"/>
    <s v="N"/>
    <x v="0"/>
    <n v="48195"/>
    <n v="2217018.42"/>
    <n v="0.953390079453588"/>
    <n v="2325405.38"/>
    <m/>
    <n v="24.2"/>
    <m/>
    <n v="0"/>
    <n v="0"/>
    <n v="0"/>
  </r>
  <r>
    <x v="75"/>
    <x v="17"/>
    <s v="53"/>
    <x v="0"/>
    <x v="1"/>
    <x v="7"/>
    <s v="Y"/>
    <x v="0"/>
    <n v="13489"/>
    <n v="2217018.42"/>
    <n v="0.953390079453588"/>
    <n v="2325405.38"/>
    <n v="6.4386572409361797E-2"/>
    <n v="26.16"/>
    <n v="868"/>
    <n v="20403.72"/>
    <n v="70.52"/>
    <n v="20474.240000000002"/>
  </r>
  <r>
    <x v="75"/>
    <x v="17"/>
    <s v="5A"/>
    <x v="0"/>
    <x v="2"/>
    <x v="7"/>
    <s v="Y"/>
    <x v="0"/>
    <n v="2506"/>
    <n v="2217018.42"/>
    <n v="0.953390079453588"/>
    <n v="2325405.38"/>
    <n v="6.4386572409361797E-2"/>
    <n v="107.29"/>
    <n v="161"/>
    <n v="15480.45"/>
    <n v="0"/>
    <n v="15480.45"/>
  </r>
  <r>
    <x v="75"/>
    <x v="17"/>
    <s v="5B"/>
    <x v="4"/>
    <x v="2"/>
    <x v="7"/>
    <s v="N"/>
    <x v="0"/>
    <n v="3580"/>
    <n v="2217018.42"/>
    <n v="0.953390079453588"/>
    <n v="2325405.38"/>
    <m/>
    <n v="67.69"/>
    <m/>
    <n v="0"/>
    <n v="0"/>
    <n v="0"/>
  </r>
  <r>
    <x v="75"/>
    <x v="17"/>
    <s v="K5"/>
    <x v="0"/>
    <x v="0"/>
    <x v="7"/>
    <s v="Y"/>
    <x v="0"/>
    <n v="1484"/>
    <n v="2217018.42"/>
    <n v="0.953390079453588"/>
    <n v="2325405.38"/>
    <n v="6.4386572409361797E-2"/>
    <n v="58.75"/>
    <n v="95"/>
    <n v="5001.84"/>
    <n v="0"/>
    <n v="5001.84"/>
  </r>
  <r>
    <x v="75"/>
    <x v="17"/>
    <s v="KH"/>
    <x v="4"/>
    <x v="0"/>
    <x v="7"/>
    <s v="Y"/>
    <x v="0"/>
    <n v="2050"/>
    <n v="2217018.42"/>
    <n v="0.953390079453588"/>
    <n v="2325405.38"/>
    <n v="6.4645594216778193E-2"/>
    <n v="58.69"/>
    <n v="132"/>
    <n v="6942.83"/>
    <n v="0"/>
    <n v="6942.83"/>
  </r>
  <r>
    <x v="76"/>
    <x v="18"/>
    <s v="C1"/>
    <x v="0"/>
    <x v="1"/>
    <x v="8"/>
    <s v="Y"/>
    <x v="0"/>
    <n v="27461"/>
    <n v="2269747.44"/>
    <n v="0.78808331820328503"/>
    <n v="2880085.63"/>
    <n v="1"/>
    <n v="1.1200000000000001"/>
    <n v="27461"/>
    <n v="22844.83"/>
    <n v="69.88"/>
    <n v="22914.710000000003"/>
  </r>
  <r>
    <x v="76"/>
    <x v="18"/>
    <s v="C2"/>
    <x v="4"/>
    <x v="1"/>
    <x v="8"/>
    <s v="Y"/>
    <x v="0"/>
    <n v="116137"/>
    <n v="2269747.44"/>
    <n v="0.78808331820328503"/>
    <n v="2880085.63"/>
    <n v="1"/>
    <n v="1.1200000000000001"/>
    <n v="116137"/>
    <n v="96614.46"/>
    <n v="277.02999999999997"/>
    <n v="96891.49"/>
  </r>
  <r>
    <x v="76"/>
    <x v="18"/>
    <s v="C3"/>
    <x v="14"/>
    <x v="1"/>
    <x v="8"/>
    <s v="Y"/>
    <x v="0"/>
    <n v="62681"/>
    <n v="2269747.44"/>
    <n v="0.78808331820328503"/>
    <n v="2880085.63"/>
    <n v="1"/>
    <n v="1.1200000000000001"/>
    <n v="62681"/>
    <n v="52144.37"/>
    <n v="165.55"/>
    <n v="52309.920000000006"/>
  </r>
  <r>
    <x v="76"/>
    <x v="18"/>
    <s v="C4"/>
    <x v="4"/>
    <x v="2"/>
    <x v="8"/>
    <s v="Y"/>
    <x v="0"/>
    <n v="8177"/>
    <n v="2269747.44"/>
    <n v="0.78808331820328503"/>
    <n v="2880085.63"/>
    <n v="1"/>
    <n v="2.58"/>
    <n v="8177"/>
    <n v="15628.37"/>
    <n v="0"/>
    <n v="15628.37"/>
  </r>
  <r>
    <x v="76"/>
    <x v="18"/>
    <s v="C5"/>
    <x v="3"/>
    <x v="2"/>
    <x v="8"/>
    <s v="Y"/>
    <x v="0"/>
    <n v="6413"/>
    <n v="2269747.44"/>
    <n v="0.78808331820328503"/>
    <n v="2880085.63"/>
    <n v="1"/>
    <n v="2.58"/>
    <n v="6413"/>
    <n v="12256.91"/>
    <n v="0"/>
    <n v="12256.91"/>
  </r>
  <r>
    <x v="76"/>
    <x v="18"/>
    <s v="K7"/>
    <x v="15"/>
    <x v="0"/>
    <x v="8"/>
    <s v="Y"/>
    <x v="0"/>
    <n v="4791"/>
    <n v="2269747.44"/>
    <n v="0.78808331820328503"/>
    <n v="2880085.63"/>
    <n v="1"/>
    <n v="1.42"/>
    <n v="4791"/>
    <n v="5039.8100000000004"/>
    <n v="1.05"/>
    <n v="5040.8600000000006"/>
  </r>
  <r>
    <x v="76"/>
    <x v="18"/>
    <s v="KT"/>
    <x v="3"/>
    <x v="0"/>
    <x v="8"/>
    <s v="Y"/>
    <x v="0"/>
    <n v="4729"/>
    <n v="2269747.44"/>
    <n v="0.78808331820328503"/>
    <n v="2880085.63"/>
    <n v="1"/>
    <n v="1.42"/>
    <n v="4729"/>
    <n v="4974.59"/>
    <n v="3.15"/>
    <n v="4977.74"/>
  </r>
  <r>
    <x v="77"/>
    <x v="8"/>
    <s v="50"/>
    <x v="13"/>
    <x v="1"/>
    <x v="7"/>
    <s v="Y"/>
    <x v="0"/>
    <n v="49590"/>
    <n v="1398362.54"/>
    <n v="0.76426174586970197"/>
    <n v="1829690.61"/>
    <n v="5.0661062350984297E-2"/>
    <n v="26.16"/>
    <n v="2512"/>
    <n v="47334.83"/>
    <n v="150.74"/>
    <n v="47485.57"/>
  </r>
  <r>
    <x v="77"/>
    <x v="8"/>
    <s v="52"/>
    <x v="4"/>
    <x v="1"/>
    <x v="7"/>
    <s v="Y"/>
    <x v="0"/>
    <n v="48195"/>
    <n v="1398362.54"/>
    <n v="0.76426174586970197"/>
    <n v="1829690.61"/>
    <n v="5.4380315378220197E-2"/>
    <n v="24.2"/>
    <n v="2620"/>
    <n v="45670.96"/>
    <n v="122.02"/>
    <n v="45792.979999999996"/>
  </r>
  <r>
    <x v="77"/>
    <x v="8"/>
    <s v="53"/>
    <x v="0"/>
    <x v="1"/>
    <x v="7"/>
    <s v="Y"/>
    <x v="0"/>
    <n v="13489"/>
    <n v="1398362.54"/>
    <n v="0.76426174586970197"/>
    <n v="1829690.61"/>
    <n v="5.0661062350984297E-2"/>
    <n v="26.16"/>
    <n v="683"/>
    <n v="12870.1"/>
    <n v="37.69"/>
    <n v="12907.79"/>
  </r>
  <r>
    <x v="77"/>
    <x v="8"/>
    <s v="5A"/>
    <x v="0"/>
    <x v="2"/>
    <x v="7"/>
    <s v="Y"/>
    <x v="0"/>
    <n v="2506"/>
    <n v="1398362.54"/>
    <n v="0.76426174586970197"/>
    <n v="1829690.61"/>
    <n v="5.0661062350984297E-2"/>
    <n v="107.29"/>
    <n v="126"/>
    <n v="9711.7999999999993"/>
    <n v="-77.08"/>
    <n v="9634.7199999999993"/>
  </r>
  <r>
    <x v="77"/>
    <x v="8"/>
    <s v="5B"/>
    <x v="4"/>
    <x v="2"/>
    <x v="7"/>
    <s v="Y"/>
    <x v="0"/>
    <n v="3580"/>
    <n v="1398362.54"/>
    <n v="0.76426174586970197"/>
    <n v="1829690.61"/>
    <n v="5.4380315378220197E-2"/>
    <n v="67.69"/>
    <n v="194"/>
    <n v="9434.01"/>
    <n v="0"/>
    <n v="9434.01"/>
  </r>
  <r>
    <x v="77"/>
    <x v="8"/>
    <s v="K5"/>
    <x v="0"/>
    <x v="0"/>
    <x v="7"/>
    <s v="Y"/>
    <x v="0"/>
    <n v="1484"/>
    <n v="1398362.54"/>
    <n v="0.76426174586970197"/>
    <n v="1829690.61"/>
    <n v="5.0661062350984297E-2"/>
    <n v="58.75"/>
    <n v="75"/>
    <n v="3165.48"/>
    <n v="0"/>
    <n v="3165.48"/>
  </r>
  <r>
    <x v="77"/>
    <x v="8"/>
    <s v="KH"/>
    <x v="4"/>
    <x v="0"/>
    <x v="7"/>
    <s v="Y"/>
    <x v="0"/>
    <n v="2050"/>
    <n v="1398362.54"/>
    <n v="0.76426174586970197"/>
    <n v="1829690.61"/>
    <n v="5.0864867576899397E-2"/>
    <n v="58.69"/>
    <n v="104"/>
    <n v="4384.9799999999996"/>
    <n v="0"/>
    <n v="4384.9799999999996"/>
  </r>
  <r>
    <x v="78"/>
    <x v="0"/>
    <s v="90"/>
    <x v="0"/>
    <x v="1"/>
    <x v="0"/>
    <s v="Y"/>
    <x v="0"/>
    <n v="309175"/>
    <n v="1108668.82"/>
    <n v="0.70250810875696601"/>
    <n v="1578158.04"/>
    <n v="8.1239886144176092E-3"/>
    <n v="33.78"/>
    <n v="2511"/>
    <n v="56161.55"/>
    <n v="156.57"/>
    <n v="56318.12"/>
  </r>
  <r>
    <x v="78"/>
    <x v="0"/>
    <s v="93"/>
    <x v="9"/>
    <x v="1"/>
    <x v="0"/>
    <s v="N"/>
    <x v="0"/>
    <n v="222043"/>
    <n v="1108668.82"/>
    <n v="0.70250810875696601"/>
    <n v="1578158.04"/>
    <m/>
    <n v="10.98"/>
    <m/>
    <n v="0"/>
    <n v="0"/>
    <n v="0"/>
  </r>
  <r>
    <x v="78"/>
    <x v="0"/>
    <s v="95"/>
    <x v="10"/>
    <x v="1"/>
    <x v="0"/>
    <s v="Y"/>
    <x v="0"/>
    <n v="44305"/>
    <n v="1108668.82"/>
    <n v="0.70250810875696601"/>
    <n v="1578158.04"/>
    <n v="8.1228823572080302E-3"/>
    <n v="33.78"/>
    <n v="359"/>
    <n v="8029.47"/>
    <n v="22.37"/>
    <n v="8051.84"/>
  </r>
  <r>
    <x v="78"/>
    <x v="0"/>
    <s v="9F"/>
    <x v="10"/>
    <x v="2"/>
    <x v="0"/>
    <s v="Y"/>
    <x v="0"/>
    <n v="18023"/>
    <n v="1108668.82"/>
    <n v="0.70250810875696601"/>
    <n v="1578158.04"/>
    <n v="8.1228823572080302E-3"/>
    <n v="135.6"/>
    <n v="146"/>
    <n v="13073.5"/>
    <n v="0"/>
    <n v="13073.5"/>
  </r>
  <r>
    <x v="78"/>
    <x v="0"/>
    <s v="9H"/>
    <x v="4"/>
    <x v="2"/>
    <x v="0"/>
    <s v="N"/>
    <x v="0"/>
    <n v="15777"/>
    <n v="1108668.82"/>
    <n v="0.70250810875696601"/>
    <n v="1578158.04"/>
    <m/>
    <n v="30.27"/>
    <m/>
    <n v="0"/>
    <n v="0"/>
    <n v="0"/>
  </r>
  <r>
    <x v="78"/>
    <x v="0"/>
    <s v="K2"/>
    <x v="0"/>
    <x v="0"/>
    <x v="0"/>
    <s v="Y"/>
    <x v="0"/>
    <n v="15530"/>
    <n v="1108668.82"/>
    <n v="0.70250810875696601"/>
    <n v="1578158.04"/>
    <n v="8.1239886144176092E-3"/>
    <n v="90.79"/>
    <n v="126"/>
    <n v="7554.19"/>
    <n v="0"/>
    <n v="7554.19"/>
  </r>
  <r>
    <x v="78"/>
    <x v="0"/>
    <s v="KW"/>
    <x v="1"/>
    <x v="0"/>
    <x v="0"/>
    <s v="Y"/>
    <x v="0"/>
    <n v="7128"/>
    <n v="1108668.82"/>
    <n v="0.70250810875696601"/>
    <n v="1578158.04"/>
    <n v="8.5522867302994295E-3"/>
    <n v="90.77"/>
    <n v="60"/>
    <n v="3596.44"/>
    <n v="0"/>
    <n v="3596.44"/>
  </r>
  <r>
    <x v="79"/>
    <x v="0"/>
    <s v="90"/>
    <x v="0"/>
    <x v="1"/>
    <x v="0"/>
    <s v="Y"/>
    <x v="0"/>
    <n v="309175"/>
    <n v="4139222.24"/>
    <n v="0.881349708111968"/>
    <n v="4696458.4000000004"/>
    <n v="2.4176269804819999E-2"/>
    <n v="33.78"/>
    <n v="7474"/>
    <n v="209721.21"/>
    <n v="589.26"/>
    <n v="210310.47"/>
  </r>
  <r>
    <x v="79"/>
    <x v="0"/>
    <s v="93"/>
    <x v="9"/>
    <x v="1"/>
    <x v="0"/>
    <s v="N"/>
    <x v="0"/>
    <n v="222043"/>
    <n v="4139222.24"/>
    <n v="0.881349708111968"/>
    <n v="4696458.4000000004"/>
    <m/>
    <n v="10.98"/>
    <m/>
    <n v="0"/>
    <n v="0"/>
    <n v="0"/>
  </r>
  <r>
    <x v="79"/>
    <x v="0"/>
    <s v="95"/>
    <x v="10"/>
    <x v="1"/>
    <x v="0"/>
    <s v="Y"/>
    <x v="0"/>
    <n v="44305"/>
    <n v="4139222.24"/>
    <n v="0.881349708111968"/>
    <n v="4696458.4000000004"/>
    <n v="2.4172977681450401E-2"/>
    <n v="33.78"/>
    <n v="1070"/>
    <n v="30024.31"/>
    <n v="84.18"/>
    <n v="30108.49"/>
  </r>
  <r>
    <x v="79"/>
    <x v="0"/>
    <s v="9F"/>
    <x v="10"/>
    <x v="2"/>
    <x v="0"/>
    <s v="Y"/>
    <x v="0"/>
    <n v="18023"/>
    <n v="4139222.24"/>
    <n v="0.881349708111968"/>
    <n v="4696458.4000000004"/>
    <n v="2.4172977681450401E-2"/>
    <n v="135.6"/>
    <n v="435"/>
    <n v="48868.06"/>
    <n v="0"/>
    <n v="48868.06"/>
  </r>
  <r>
    <x v="79"/>
    <x v="0"/>
    <s v="9H"/>
    <x v="4"/>
    <x v="2"/>
    <x v="0"/>
    <s v="N"/>
    <x v="0"/>
    <n v="15777"/>
    <n v="4139222.24"/>
    <n v="0.881349708111968"/>
    <n v="4696458.4000000004"/>
    <m/>
    <n v="30.27"/>
    <m/>
    <n v="0"/>
    <n v="0"/>
    <n v="0"/>
  </r>
  <r>
    <x v="79"/>
    <x v="0"/>
    <s v="K2"/>
    <x v="0"/>
    <x v="0"/>
    <x v="0"/>
    <s v="Y"/>
    <x v="0"/>
    <n v="15530"/>
    <n v="4139222.24"/>
    <n v="0.881349708111968"/>
    <n v="4696458.4000000004"/>
    <n v="2.4176269804819999E-2"/>
    <n v="90.79"/>
    <n v="375"/>
    <n v="28206.25"/>
    <n v="0"/>
    <n v="28206.25"/>
  </r>
  <r>
    <x v="79"/>
    <x v="0"/>
    <s v="KW"/>
    <x v="1"/>
    <x v="0"/>
    <x v="0"/>
    <s v="Y"/>
    <x v="0"/>
    <n v="7128"/>
    <n v="4139222.24"/>
    <n v="0.881349708111968"/>
    <n v="4696458.4000000004"/>
    <n v="2.54508470227249E-2"/>
    <n v="90.77"/>
    <n v="181"/>
    <n v="13611.22"/>
    <n v="0"/>
    <n v="13611.22"/>
  </r>
  <r>
    <x v="80"/>
    <x v="0"/>
    <s v="90"/>
    <x v="0"/>
    <x v="1"/>
    <x v="0"/>
    <s v="Y"/>
    <x v="0"/>
    <n v="309175"/>
    <n v="4031.52"/>
    <n v="0.966717182374494"/>
    <n v="4170.32"/>
    <n v="2.14678323334956E-5"/>
    <n v="33.78"/>
    <n v="6"/>
    <n v="184.67"/>
    <n v="0"/>
    <n v="184.67"/>
  </r>
  <r>
    <x v="80"/>
    <x v="0"/>
    <s v="93"/>
    <x v="9"/>
    <x v="1"/>
    <x v="0"/>
    <s v="N"/>
    <x v="0"/>
    <n v="222043"/>
    <n v="4031.52"/>
    <n v="0.966717182374494"/>
    <n v="4170.32"/>
    <m/>
    <n v="10.98"/>
    <m/>
    <n v="0"/>
    <n v="0"/>
    <n v="0"/>
  </r>
  <r>
    <x v="80"/>
    <x v="0"/>
    <s v="95"/>
    <x v="10"/>
    <x v="1"/>
    <x v="0"/>
    <s v="Y"/>
    <x v="0"/>
    <n v="44305"/>
    <n v="4031.52"/>
    <n v="0.966717182374494"/>
    <n v="4170.32"/>
    <n v="2.1464909022617101E-5"/>
    <n v="33.78"/>
    <n v="0"/>
    <n v="0"/>
    <n v="0"/>
    <n v="0"/>
  </r>
  <r>
    <x v="80"/>
    <x v="0"/>
    <s v="9F"/>
    <x v="10"/>
    <x v="2"/>
    <x v="0"/>
    <s v="Y"/>
    <x v="0"/>
    <n v="18023"/>
    <n v="4031.52"/>
    <n v="0.966717182374494"/>
    <n v="4170.32"/>
    <n v="2.1464909022617101E-5"/>
    <n v="135.6"/>
    <n v="0"/>
    <n v="0"/>
    <n v="0"/>
    <n v="0"/>
  </r>
  <r>
    <x v="80"/>
    <x v="0"/>
    <s v="9H"/>
    <x v="4"/>
    <x v="2"/>
    <x v="0"/>
    <s v="N"/>
    <x v="0"/>
    <n v="15777"/>
    <n v="4031.52"/>
    <n v="0.966717182374494"/>
    <n v="4170.32"/>
    <m/>
    <n v="30.27"/>
    <m/>
    <n v="0"/>
    <n v="0"/>
    <n v="0"/>
  </r>
  <r>
    <x v="80"/>
    <x v="0"/>
    <s v="K2"/>
    <x v="0"/>
    <x v="0"/>
    <x v="0"/>
    <s v="Y"/>
    <x v="0"/>
    <n v="15530"/>
    <n v="4031.52"/>
    <n v="0.966717182374494"/>
    <n v="4170.32"/>
    <n v="2.14678323334956E-5"/>
    <n v="90.79"/>
    <n v="0"/>
    <n v="0"/>
    <n v="0"/>
    <n v="0"/>
  </r>
  <r>
    <x v="80"/>
    <x v="0"/>
    <s v="KW"/>
    <x v="1"/>
    <x v="0"/>
    <x v="0"/>
    <s v="Y"/>
    <x v="0"/>
    <n v="7128"/>
    <n v="4031.52"/>
    <n v="0.966717182374494"/>
    <n v="4170.32"/>
    <n v="2.25996202491243E-5"/>
    <n v="90.77"/>
    <n v="0"/>
    <n v="0"/>
    <n v="0"/>
    <n v="0"/>
  </r>
  <r>
    <x v="81"/>
    <x v="4"/>
    <s v="31"/>
    <x v="10"/>
    <x v="1"/>
    <x v="4"/>
    <s v="Y"/>
    <x v="0"/>
    <n v="5490"/>
    <n v="414095"/>
    <n v="0.841500193693696"/>
    <n v="492091.39"/>
    <n v="3.2583960142284797E-2"/>
    <n v="4.97"/>
    <n v="178"/>
    <n v="701.64"/>
    <n v="0"/>
    <n v="701.64"/>
  </r>
  <r>
    <x v="81"/>
    <x v="4"/>
    <s v="33"/>
    <x v="10"/>
    <x v="2"/>
    <x v="4"/>
    <s v="Y"/>
    <x v="0"/>
    <n v="3363"/>
    <n v="414095"/>
    <n v="0.841500193693696"/>
    <n v="492091.39"/>
    <n v="3.2583960142284797E-2"/>
    <n v="57.63"/>
    <n v="109"/>
    <n v="4968.8599999999997"/>
    <n v="0"/>
    <n v="4968.8599999999997"/>
  </r>
  <r>
    <x v="81"/>
    <x v="4"/>
    <s v="34"/>
    <x v="0"/>
    <x v="2"/>
    <x v="4"/>
    <s v="Y"/>
    <x v="0"/>
    <n v="4437"/>
    <n v="414095"/>
    <n v="0.841500193693696"/>
    <n v="492091.39"/>
    <n v="3.2583960142284797E-2"/>
    <n v="57.63"/>
    <n v="144"/>
    <n v="6564.37"/>
    <n v="0"/>
    <n v="6564.37"/>
  </r>
  <r>
    <x v="81"/>
    <x v="4"/>
    <s v="36"/>
    <x v="4"/>
    <x v="1"/>
    <x v="4"/>
    <s v="Y"/>
    <x v="0"/>
    <n v="64479"/>
    <n v="414095"/>
    <n v="0.841500193693696"/>
    <n v="492091.39"/>
    <n v="3.2583960142284797E-2"/>
    <n v="4.97"/>
    <n v="2100"/>
    <n v="8277.73"/>
    <n v="19.71"/>
    <n v="8297.4399999999987"/>
  </r>
  <r>
    <x v="81"/>
    <x v="4"/>
    <s v="37"/>
    <x v="8"/>
    <x v="1"/>
    <x v="4"/>
    <s v="Y"/>
    <x v="0"/>
    <n v="92485"/>
    <n v="414095"/>
    <n v="0.841500193693696"/>
    <n v="492091.39"/>
    <n v="3.2583960142284797E-2"/>
    <n v="4.97"/>
    <n v="3013"/>
    <n v="11876.57"/>
    <n v="35.47"/>
    <n v="11912.039999999999"/>
  </r>
  <r>
    <x v="81"/>
    <x v="4"/>
    <s v="K3"/>
    <x v="0"/>
    <x v="0"/>
    <x v="4"/>
    <s v="Y"/>
    <x v="0"/>
    <n v="1427"/>
    <n v="414095"/>
    <n v="0.841500193693696"/>
    <n v="492091.39"/>
    <n v="3.2583960142284797E-2"/>
    <n v="27.46"/>
    <n v="46"/>
    <n v="999.17"/>
    <n v="0"/>
    <n v="999.17"/>
  </r>
  <r>
    <x v="81"/>
    <x v="4"/>
    <s v="KF"/>
    <x v="4"/>
    <x v="0"/>
    <x v="4"/>
    <s v="Y"/>
    <x v="0"/>
    <n v="3608"/>
    <n v="414095"/>
    <n v="0.841500193693696"/>
    <n v="492091.39"/>
    <n v="3.2583960142284797E-2"/>
    <n v="27.46"/>
    <n v="117"/>
    <n v="2541.37"/>
    <n v="0"/>
    <n v="2541.37"/>
  </r>
  <r>
    <x v="82"/>
    <x v="4"/>
    <s v="31"/>
    <x v="10"/>
    <x v="1"/>
    <x v="4"/>
    <s v="Y"/>
    <x v="0"/>
    <n v="5490"/>
    <n v="1548104.83"/>
    <n v="0.85341709404045496"/>
    <n v="1814007.29"/>
    <n v="0.120114967333962"/>
    <n v="4.97"/>
    <n v="659"/>
    <n v="2634.42"/>
    <n v="12"/>
    <n v="2646.42"/>
  </r>
  <r>
    <x v="82"/>
    <x v="4"/>
    <s v="33"/>
    <x v="10"/>
    <x v="2"/>
    <x v="4"/>
    <s v="Y"/>
    <x v="0"/>
    <n v="3363"/>
    <n v="1548104.83"/>
    <n v="0.85341709404045496"/>
    <n v="1814007.29"/>
    <n v="0.120114967333962"/>
    <n v="57.63"/>
    <n v="403"/>
    <n v="18631.29"/>
    <n v="0"/>
    <n v="18631.29"/>
  </r>
  <r>
    <x v="82"/>
    <x v="4"/>
    <s v="34"/>
    <x v="0"/>
    <x v="2"/>
    <x v="4"/>
    <s v="Y"/>
    <x v="0"/>
    <n v="4437"/>
    <n v="1548104.83"/>
    <n v="0.85341709404045496"/>
    <n v="1814007.29"/>
    <n v="0.120114967333962"/>
    <n v="57.63"/>
    <n v="532"/>
    <n v="24595.15"/>
    <n v="-46.23"/>
    <n v="24548.920000000002"/>
  </r>
  <r>
    <x v="82"/>
    <x v="4"/>
    <s v="36"/>
    <x v="4"/>
    <x v="1"/>
    <x v="4"/>
    <s v="Y"/>
    <x v="0"/>
    <n v="64479"/>
    <n v="1548104.83"/>
    <n v="0.85341709404045496"/>
    <n v="1814007.29"/>
    <n v="0.120114967333962"/>
    <n v="4.97"/>
    <n v="7744"/>
    <n v="30957.4"/>
    <n v="79.959999999999994"/>
    <n v="31037.360000000001"/>
  </r>
  <r>
    <x v="82"/>
    <x v="4"/>
    <s v="37"/>
    <x v="8"/>
    <x v="1"/>
    <x v="4"/>
    <s v="Y"/>
    <x v="0"/>
    <n v="92485"/>
    <n v="1548104.83"/>
    <n v="0.85341709404045496"/>
    <n v="1814007.29"/>
    <n v="0.120114967333962"/>
    <n v="4.97"/>
    <n v="11108"/>
    <n v="44405.32"/>
    <n v="135.91999999999999"/>
    <n v="44541.24"/>
  </r>
  <r>
    <x v="82"/>
    <x v="4"/>
    <s v="K3"/>
    <x v="0"/>
    <x v="0"/>
    <x v="4"/>
    <s v="Y"/>
    <x v="0"/>
    <n v="1427"/>
    <n v="1548104.83"/>
    <n v="0.85341709404045496"/>
    <n v="1814007.29"/>
    <n v="0.120114967333962"/>
    <n v="27.46"/>
    <n v="171"/>
    <n v="3766.92"/>
    <n v="0"/>
    <n v="3766.92"/>
  </r>
  <r>
    <x v="82"/>
    <x v="4"/>
    <s v="KF"/>
    <x v="4"/>
    <x v="0"/>
    <x v="4"/>
    <s v="Y"/>
    <x v="0"/>
    <n v="3608"/>
    <n v="1548104.83"/>
    <n v="0.85341709404045496"/>
    <n v="1814007.29"/>
    <n v="0.120114967333962"/>
    <n v="27.46"/>
    <n v="433"/>
    <n v="9538.4500000000007"/>
    <n v="0"/>
    <n v="9538.4500000000007"/>
  </r>
  <r>
    <x v="39"/>
    <x v="1"/>
    <s v="KP"/>
    <x v="2"/>
    <x v="0"/>
    <x v="1"/>
    <s v="Y"/>
    <x v="0"/>
    <n v="5574"/>
    <n v="29728.12"/>
    <n v="0.73835074350139496"/>
    <n v="40262.870000000003"/>
    <n v="2.25149068661129E-3"/>
    <n v="6.65"/>
    <n v="12"/>
    <n v="55.39"/>
    <n v="0"/>
    <n v="55.39"/>
  </r>
  <r>
    <x v="39"/>
    <x v="1"/>
    <s v="KU"/>
    <x v="3"/>
    <x v="0"/>
    <x v="1"/>
    <s v="Y"/>
    <x v="0"/>
    <n v="5667"/>
    <n v="29728.12"/>
    <n v="0.73835074350139496"/>
    <n v="40262.870000000003"/>
    <n v="2.25149068661129E-3"/>
    <n v="6.65"/>
    <n v="12"/>
    <n v="55.39"/>
    <n v="0"/>
    <n v="55.39"/>
  </r>
  <r>
    <x v="39"/>
    <x v="1"/>
    <s v="N1"/>
    <x v="0"/>
    <x v="1"/>
    <x v="1"/>
    <s v="Y"/>
    <x v="0"/>
    <n v="95861"/>
    <n v="29728.12"/>
    <n v="0.73835074350139496"/>
    <n v="40262.870000000003"/>
    <n v="2.2515419843805299E-3"/>
    <n v="3.92"/>
    <n v="215"/>
    <n v="586.5"/>
    <n v="0"/>
    <n v="586.5"/>
  </r>
  <r>
    <x v="39"/>
    <x v="1"/>
    <s v="N2"/>
    <x v="4"/>
    <x v="1"/>
    <x v="1"/>
    <s v="Y"/>
    <x v="0"/>
    <n v="156877"/>
    <n v="29728.12"/>
    <n v="0.73835074350139496"/>
    <n v="40262.870000000003"/>
    <n v="2.25149068661129E-3"/>
    <n v="3.92"/>
    <n v="353"/>
    <n v="962.95"/>
    <n v="5.45"/>
    <n v="968.40000000000009"/>
  </r>
  <r>
    <x v="39"/>
    <x v="1"/>
    <s v="N3"/>
    <x v="5"/>
    <x v="2"/>
    <x v="1"/>
    <s v="Y"/>
    <x v="0"/>
    <n v="0"/>
    <n v="29728.12"/>
    <n v="0.73835074350139496"/>
    <n v="40262.870000000003"/>
    <n v="2.25149068661129E-3"/>
    <n v="30.45"/>
    <n v="0"/>
    <n v="0"/>
    <n v="0"/>
    <n v="0"/>
  </r>
  <r>
    <x v="39"/>
    <x v="1"/>
    <s v="N4"/>
    <x v="3"/>
    <x v="2"/>
    <x v="1"/>
    <s v="Y"/>
    <x v="0"/>
    <n v="13274"/>
    <n v="29728.12"/>
    <n v="0.73835074350139496"/>
    <n v="40262.870000000003"/>
    <n v="2.25149068661129E-3"/>
    <n v="30.45"/>
    <n v="29"/>
    <n v="612.88"/>
    <n v="0"/>
    <n v="612.88"/>
  </r>
  <r>
    <x v="83"/>
    <x v="0"/>
    <s v="90"/>
    <x v="0"/>
    <x v="1"/>
    <x v="0"/>
    <s v="Y"/>
    <x v="0"/>
    <n v="309175"/>
    <n v="124977.21"/>
    <n v="0.73070243013971004"/>
    <n v="171037.08"/>
    <n v="8.8045889913739798E-4"/>
    <n v="33.78"/>
    <n v="272"/>
    <n v="6327.77"/>
    <n v="23.27"/>
    <n v="6351.0400000000009"/>
  </r>
  <r>
    <x v="83"/>
    <x v="0"/>
    <s v="93"/>
    <x v="9"/>
    <x v="1"/>
    <x v="0"/>
    <s v="N"/>
    <x v="0"/>
    <n v="222043"/>
    <n v="124977.21"/>
    <n v="0.73070243013971004"/>
    <n v="171037.08"/>
    <m/>
    <n v="10.98"/>
    <m/>
    <n v="0"/>
    <n v="0"/>
    <n v="0"/>
  </r>
  <r>
    <x v="83"/>
    <x v="0"/>
    <s v="95"/>
    <x v="10"/>
    <x v="1"/>
    <x v="0"/>
    <s v="Y"/>
    <x v="0"/>
    <n v="44305"/>
    <n v="124977.21"/>
    <n v="0.73070243013971004"/>
    <n v="171037.08"/>
    <n v="8.8033900556650098E-4"/>
    <n v="33.78"/>
    <n v="39"/>
    <n v="907.29"/>
    <n v="23.26"/>
    <n v="930.55"/>
  </r>
  <r>
    <x v="83"/>
    <x v="0"/>
    <s v="9F"/>
    <x v="10"/>
    <x v="2"/>
    <x v="0"/>
    <s v="Y"/>
    <x v="0"/>
    <n v="18023"/>
    <n v="124977.21"/>
    <n v="0.73070243013971004"/>
    <n v="171037.08"/>
    <n v="8.8033900556650098E-4"/>
    <n v="135.6"/>
    <n v="15"/>
    <n v="1397.07"/>
    <n v="0"/>
    <n v="1397.07"/>
  </r>
  <r>
    <x v="83"/>
    <x v="0"/>
    <s v="9H"/>
    <x v="4"/>
    <x v="2"/>
    <x v="0"/>
    <s v="N"/>
    <x v="0"/>
    <n v="15777"/>
    <n v="124977.21"/>
    <n v="0.73070243013971004"/>
    <n v="171037.08"/>
    <m/>
    <n v="30.27"/>
    <m/>
    <n v="0"/>
    <n v="0"/>
    <n v="0"/>
  </r>
  <r>
    <x v="83"/>
    <x v="0"/>
    <s v="K2"/>
    <x v="0"/>
    <x v="0"/>
    <x v="0"/>
    <s v="Y"/>
    <x v="0"/>
    <n v="15530"/>
    <n v="124977.21"/>
    <n v="0.73070243013971004"/>
    <n v="171037.08"/>
    <n v="8.8045889913739798E-4"/>
    <n v="90.79"/>
    <n v="13"/>
    <n v="810.68"/>
    <n v="0"/>
    <n v="810.68"/>
  </r>
  <r>
    <x v="83"/>
    <x v="0"/>
    <s v="KW"/>
    <x v="1"/>
    <x v="0"/>
    <x v="0"/>
    <s v="Y"/>
    <x v="0"/>
    <n v="7128"/>
    <n v="124977.21"/>
    <n v="0.73070243013971004"/>
    <n v="171037.08"/>
    <n v="9.2687684794430503E-4"/>
    <n v="90.77"/>
    <n v="6"/>
    <n v="374.08"/>
    <n v="0"/>
    <n v="374.08"/>
  </r>
  <r>
    <x v="84"/>
    <x v="4"/>
    <s v="31"/>
    <x v="10"/>
    <x v="1"/>
    <x v="4"/>
    <s v="Y"/>
    <x v="0"/>
    <n v="5490"/>
    <n v="544255.6"/>
    <n v="0.76131262906948904"/>
    <n v="714891.07"/>
    <n v="4.7336699247989902E-2"/>
    <n v="4.97"/>
    <n v="259"/>
    <n v="923.64"/>
    <n v="3.57"/>
    <n v="927.21"/>
  </r>
  <r>
    <x v="84"/>
    <x v="4"/>
    <s v="33"/>
    <x v="10"/>
    <x v="2"/>
    <x v="4"/>
    <s v="Y"/>
    <x v="0"/>
    <n v="3363"/>
    <n v="544255.6"/>
    <n v="0.76131262906948904"/>
    <n v="714891.07"/>
    <n v="4.7336699247989902E-2"/>
    <n v="57.63"/>
    <n v="159"/>
    <n v="6557.47"/>
    <n v="0"/>
    <n v="6557.47"/>
  </r>
  <r>
    <x v="84"/>
    <x v="4"/>
    <s v="34"/>
    <x v="0"/>
    <x v="2"/>
    <x v="4"/>
    <s v="Y"/>
    <x v="0"/>
    <n v="4437"/>
    <n v="544255.6"/>
    <n v="0.76131262906948904"/>
    <n v="714891.07"/>
    <n v="4.7336699247989902E-2"/>
    <n v="57.63"/>
    <n v="210"/>
    <n v="8660.82"/>
    <n v="0"/>
    <n v="8660.82"/>
  </r>
  <r>
    <x v="85"/>
    <x v="9"/>
    <s v="50"/>
    <x v="13"/>
    <x v="1"/>
    <x v="7"/>
    <s v="Y"/>
    <x v="0"/>
    <n v="49590"/>
    <n v="4609758.57"/>
    <n v="0.67592243412879605"/>
    <n v="6819952.0199999996"/>
    <n v="0.18883302599227"/>
    <n v="26.16"/>
    <n v="9364"/>
    <n v="156054.88"/>
    <n v="499.96"/>
    <n v="156554.84"/>
  </r>
  <r>
    <x v="85"/>
    <x v="9"/>
    <s v="52"/>
    <x v="4"/>
    <x v="1"/>
    <x v="7"/>
    <s v="Y"/>
    <x v="0"/>
    <n v="48195"/>
    <n v="4609758.57"/>
    <n v="0.67592243412879605"/>
    <n v="6819952.0199999996"/>
    <n v="0.20269609500369601"/>
    <n v="24.2"/>
    <n v="9768"/>
    <n v="150591.07999999999"/>
    <n v="416.26"/>
    <n v="151007.34"/>
  </r>
  <r>
    <x v="85"/>
    <x v="9"/>
    <s v="53"/>
    <x v="0"/>
    <x v="1"/>
    <x v="7"/>
    <s v="Y"/>
    <x v="0"/>
    <n v="13489"/>
    <n v="4609758.57"/>
    <n v="0.67592243412879605"/>
    <n v="6819952.0199999996"/>
    <n v="0.18883302599227"/>
    <n v="26.16"/>
    <n v="2547"/>
    <n v="42446.8"/>
    <n v="149.99"/>
    <n v="42596.79"/>
  </r>
  <r>
    <x v="85"/>
    <x v="9"/>
    <s v="5A"/>
    <x v="0"/>
    <x v="2"/>
    <x v="7"/>
    <s v="Y"/>
    <x v="0"/>
    <n v="2506"/>
    <n v="4609758.57"/>
    <n v="0.67592243412879605"/>
    <n v="6819952.0199999996"/>
    <n v="0.18883302599227"/>
    <n v="107.29"/>
    <n v="473"/>
    <n v="32243.72"/>
    <n v="0"/>
    <n v="32243.72"/>
  </r>
  <r>
    <x v="85"/>
    <x v="9"/>
    <s v="5B"/>
    <x v="4"/>
    <x v="2"/>
    <x v="7"/>
    <s v="Y"/>
    <x v="0"/>
    <n v="3580"/>
    <n v="4609758.57"/>
    <n v="0.67592243412879605"/>
    <n v="6819952.0199999996"/>
    <n v="0.20269609500369601"/>
    <n v="67.69"/>
    <n v="725"/>
    <n v="31180.799999999999"/>
    <n v="0"/>
    <n v="31180.799999999999"/>
  </r>
  <r>
    <x v="85"/>
    <x v="9"/>
    <s v="K5"/>
    <x v="0"/>
    <x v="0"/>
    <x v="7"/>
    <s v="Y"/>
    <x v="0"/>
    <n v="1484"/>
    <n v="4609758.57"/>
    <n v="0.67592243412879605"/>
    <n v="6819952.0199999996"/>
    <n v="0.18883302599227"/>
    <n v="58.75"/>
    <n v="280"/>
    <n v="10451.790000000001"/>
    <n v="0"/>
    <n v="10451.790000000001"/>
  </r>
  <r>
    <x v="85"/>
    <x v="9"/>
    <s v="KH"/>
    <x v="4"/>
    <x v="0"/>
    <x v="7"/>
    <s v="Y"/>
    <x v="0"/>
    <n v="2050"/>
    <n v="4609758.57"/>
    <n v="0.67592243412879605"/>
    <n v="6819952.0199999996"/>
    <n v="0.189592685496761"/>
    <n v="58.69"/>
    <n v="388"/>
    <n v="14468.4"/>
    <n v="0"/>
    <n v="14468.4"/>
  </r>
  <r>
    <x v="86"/>
    <x v="0"/>
    <s v="90"/>
    <x v="0"/>
    <x v="1"/>
    <x v="0"/>
    <s v="N"/>
    <x v="0"/>
    <n v="309175"/>
    <n v="14974.23"/>
    <n v="0.56600121408306103"/>
    <n v="26456.18"/>
    <m/>
    <n v="33.78"/>
    <m/>
    <n v="0"/>
    <n v="0"/>
    <n v="0"/>
  </r>
  <r>
    <x v="86"/>
    <x v="0"/>
    <s v="93"/>
    <x v="9"/>
    <x v="1"/>
    <x v="0"/>
    <s v="N"/>
    <x v="0"/>
    <n v="222043"/>
    <n v="14974.23"/>
    <n v="0.56600121408306103"/>
    <n v="26456.18"/>
    <m/>
    <n v="10.98"/>
    <m/>
    <n v="0"/>
    <n v="0"/>
    <n v="0"/>
  </r>
  <r>
    <x v="86"/>
    <x v="0"/>
    <s v="95"/>
    <x v="10"/>
    <x v="1"/>
    <x v="0"/>
    <s v="Y"/>
    <x v="0"/>
    <n v="44305"/>
    <n v="14974.23"/>
    <n v="0.56600121408306103"/>
    <n v="26456.18"/>
    <n v="1.36171683896196E-4"/>
    <n v="33.78"/>
    <n v="6"/>
    <n v="108.12"/>
    <n v="0"/>
    <n v="108.12"/>
  </r>
  <r>
    <x v="86"/>
    <x v="0"/>
    <s v="9F"/>
    <x v="10"/>
    <x v="2"/>
    <x v="0"/>
    <s v="Y"/>
    <x v="0"/>
    <n v="18023"/>
    <n v="14974.23"/>
    <n v="0.56600121408306103"/>
    <n v="26456.18"/>
    <n v="1.36171683896196E-4"/>
    <n v="135.6"/>
    <n v="2"/>
    <n v="144.29"/>
    <n v="0"/>
    <n v="144.29"/>
  </r>
  <r>
    <x v="86"/>
    <x v="0"/>
    <s v="9H"/>
    <x v="4"/>
    <x v="2"/>
    <x v="0"/>
    <s v="Y"/>
    <x v="0"/>
    <n v="15777"/>
    <n v="14974.23"/>
    <n v="0.56600121408306103"/>
    <n v="26456.18"/>
    <n v="6.7601413347666999E-4"/>
    <n v="30.27"/>
    <n v="10"/>
    <n v="161.05000000000001"/>
    <n v="0"/>
    <n v="161.05000000000001"/>
  </r>
  <r>
    <x v="86"/>
    <x v="0"/>
    <s v="K2"/>
    <x v="0"/>
    <x v="0"/>
    <x v="0"/>
    <s v="N"/>
    <x v="0"/>
    <n v="15530"/>
    <n v="14974.23"/>
    <n v="0.56600121408306103"/>
    <n v="26456.18"/>
    <m/>
    <n v="90.79"/>
    <m/>
    <n v="0"/>
    <n v="0"/>
    <n v="0"/>
  </r>
  <r>
    <x v="86"/>
    <x v="0"/>
    <s v="KW"/>
    <x v="1"/>
    <x v="0"/>
    <x v="0"/>
    <s v="Y"/>
    <x v="0"/>
    <n v="7128"/>
    <n v="14974.23"/>
    <n v="0.56600121408306103"/>
    <n v="26456.18"/>
    <n v="1.43370202104989E-4"/>
    <n v="90.77"/>
    <n v="1"/>
    <n v="48.29"/>
    <n v="0"/>
    <n v="48.29"/>
  </r>
  <r>
    <x v="87"/>
    <x v="19"/>
    <s v="K6"/>
    <x v="0"/>
    <x v="0"/>
    <x v="9"/>
    <s v="Y"/>
    <x v="0"/>
    <n v="3218"/>
    <n v="3634705.94"/>
    <n v="0.71227419588324403"/>
    <n v="5102958.8899999997"/>
    <n v="1"/>
    <n v="1.48"/>
    <n v="3218"/>
    <n v="3188.77"/>
    <n v="0.99"/>
    <n v="3189.7599999999998"/>
  </r>
  <r>
    <x v="87"/>
    <x v="19"/>
    <s v="KJ"/>
    <x v="4"/>
    <x v="0"/>
    <x v="9"/>
    <s v="Y"/>
    <x v="0"/>
    <n v="3911"/>
    <n v="3634705.94"/>
    <n v="0.71227419588324403"/>
    <n v="5102958.8899999997"/>
    <n v="1"/>
    <n v="1.48"/>
    <n v="3911"/>
    <n v="3875.47"/>
    <n v="0.99"/>
    <n v="3876.4599999999996"/>
  </r>
  <r>
    <x v="87"/>
    <x v="19"/>
    <s v="W2"/>
    <x v="0"/>
    <x v="1"/>
    <x v="9"/>
    <s v="Y"/>
    <x v="0"/>
    <n v="49037"/>
    <n v="3634705.94"/>
    <n v="0.71227419588324403"/>
    <n v="5102958.8899999997"/>
    <n v="1"/>
    <n v="1.99"/>
    <n v="49037"/>
    <n v="65509.69"/>
    <n v="205.73"/>
    <n v="65715.42"/>
  </r>
  <r>
    <x v="87"/>
    <x v="19"/>
    <s v="W3"/>
    <x v="4"/>
    <x v="1"/>
    <x v="9"/>
    <s v="Y"/>
    <x v="0"/>
    <n v="126744"/>
    <n v="3634705.94"/>
    <n v="0.71227419588324403"/>
    <n v="5102958.8899999997"/>
    <n v="1"/>
    <n v="1.99"/>
    <n v="126744"/>
    <n v="169320.31"/>
    <n v="496.96"/>
    <n v="169817.27"/>
  </r>
  <r>
    <x v="87"/>
    <x v="19"/>
    <s v="W4"/>
    <x v="13"/>
    <x v="1"/>
    <x v="9"/>
    <s v="Y"/>
    <x v="0"/>
    <n v="59319"/>
    <n v="3634705.94"/>
    <n v="0.71227419588324403"/>
    <n v="5102958.8899999997"/>
    <n v="1"/>
    <n v="1.99"/>
    <n v="59319"/>
    <n v="79245.66"/>
    <n v="312.61"/>
    <n v="79558.27"/>
  </r>
  <r>
    <x v="87"/>
    <x v="19"/>
    <s v="W5"/>
    <x v="0"/>
    <x v="2"/>
    <x v="9"/>
    <s v="Y"/>
    <x v="0"/>
    <n v="5324"/>
    <n v="3634705.94"/>
    <n v="0.71227419588324403"/>
    <n v="5102958.8899999997"/>
    <n v="1"/>
    <n v="3.21"/>
    <n v="5324"/>
    <n v="11442.43"/>
    <n v="-4.3"/>
    <n v="11438.130000000001"/>
  </r>
  <r>
    <x v="87"/>
    <x v="19"/>
    <s v="W6"/>
    <x v="4"/>
    <x v="2"/>
    <x v="9"/>
    <s v="Y"/>
    <x v="0"/>
    <n v="9063"/>
    <n v="3634705.94"/>
    <n v="0.71227419588324403"/>
    <n v="5102958.8899999997"/>
    <n v="1"/>
    <n v="3.21"/>
    <n v="9063"/>
    <n v="19478.349999999999"/>
    <n v="-2.15"/>
    <n v="19476.199999999997"/>
  </r>
  <r>
    <x v="47"/>
    <x v="3"/>
    <s v="63"/>
    <x v="0"/>
    <x v="1"/>
    <x v="3"/>
    <s v="Y"/>
    <x v="0"/>
    <n v="174751"/>
    <n v="1978901.85"/>
    <n v="0.89426339224042195"/>
    <n v="2212884.7799999998"/>
    <n v="0.26527951145173501"/>
    <n v="0.97"/>
    <n v="46357"/>
    <n v="37899.53"/>
    <n v="108.73"/>
    <n v="38008.26"/>
  </r>
  <r>
    <x v="47"/>
    <x v="3"/>
    <s v="66"/>
    <x v="7"/>
    <x v="1"/>
    <x v="3"/>
    <s v="Y"/>
    <x v="0"/>
    <n v="155453"/>
    <n v="1978901.85"/>
    <n v="0.89426339224042195"/>
    <n v="2212884.7799999998"/>
    <n v="0.210594498024681"/>
    <n v="2.06"/>
    <n v="32737"/>
    <n v="56839.85"/>
    <n v="145.85"/>
    <n v="56985.7"/>
  </r>
  <r>
    <x v="47"/>
    <x v="3"/>
    <s v="67"/>
    <x v="1"/>
    <x v="1"/>
    <x v="3"/>
    <s v="Y"/>
    <x v="0"/>
    <n v="87916"/>
    <n v="1978901.85"/>
    <n v="0.89426339224042195"/>
    <n v="2212884.7799999998"/>
    <n v="0.20109091165913801"/>
    <n v="2.09"/>
    <n v="17679"/>
    <n v="31142.31"/>
    <n v="147.97"/>
    <n v="31290.280000000002"/>
  </r>
  <r>
    <x v="47"/>
    <x v="3"/>
    <s v="69"/>
    <x v="0"/>
    <x v="2"/>
    <x v="3"/>
    <s v="Y"/>
    <x v="0"/>
    <n v="16821"/>
    <n v="1978901.85"/>
    <n v="0.89426339224042195"/>
    <n v="2212884.7799999998"/>
    <n v="0.26527951145173501"/>
    <n v="22.13"/>
    <n v="4462"/>
    <n v="83005.009999999995"/>
    <n v="18.61"/>
    <n v="83023.62"/>
  </r>
  <r>
    <x v="47"/>
    <x v="3"/>
    <s v="6C"/>
    <x v="5"/>
    <x v="2"/>
    <x v="3"/>
    <s v="Y"/>
    <x v="0"/>
    <n v="0"/>
    <n v="1978901.85"/>
    <n v="0.89426339224042195"/>
    <n v="2212884.7799999998"/>
    <n v="0.498634680453381"/>
    <n v="5.93"/>
    <n v="0"/>
    <n v="0"/>
    <n v="0"/>
    <n v="0"/>
  </r>
  <r>
    <x v="47"/>
    <x v="3"/>
    <s v="K1"/>
    <x v="1"/>
    <x v="0"/>
    <x v="3"/>
    <s v="Y"/>
    <x v="0"/>
    <n v="5704"/>
    <n v="1978901.85"/>
    <n v="0.89426339224042195"/>
    <n v="2212884.7799999998"/>
    <n v="0.20109091165913801"/>
    <n v="2.58"/>
    <n v="1147"/>
    <n v="2487.58"/>
    <n v="2.17"/>
    <n v="2489.75"/>
  </r>
  <r>
    <x v="47"/>
    <x v="3"/>
    <s v="KB"/>
    <x v="7"/>
    <x v="0"/>
    <x v="3"/>
    <s v="Y"/>
    <x v="0"/>
    <n v="9780"/>
    <n v="1978901.85"/>
    <n v="0.89426339224042195"/>
    <n v="2212884.7799999998"/>
    <n v="0.210594498024681"/>
    <n v="2.54"/>
    <n v="2059"/>
    <n v="4396.26"/>
    <n v="2.14"/>
    <n v="4398.4000000000005"/>
  </r>
  <r>
    <x v="88"/>
    <x v="8"/>
    <s v="50"/>
    <x v="13"/>
    <x v="1"/>
    <x v="7"/>
    <s v="Y"/>
    <x v="0"/>
    <n v="49590"/>
    <n v="1728947.43"/>
    <n v="0.67230450473307202"/>
    <n v="2571673.13"/>
    <n v="7.12053131131722E-2"/>
    <n v="26.16"/>
    <n v="3531"/>
    <n v="58530.58"/>
    <n v="198.91"/>
    <n v="58729.490000000005"/>
  </r>
  <r>
    <x v="88"/>
    <x v="8"/>
    <s v="52"/>
    <x v="4"/>
    <x v="1"/>
    <x v="7"/>
    <s v="Y"/>
    <x v="0"/>
    <n v="48195"/>
    <n v="1728947.43"/>
    <n v="0.67230450473307202"/>
    <n v="2571673.13"/>
    <n v="7.6432810604572493E-2"/>
    <n v="24.2"/>
    <n v="3683"/>
    <n v="56476.07"/>
    <n v="153.34"/>
    <n v="56629.409999999996"/>
  </r>
  <r>
    <x v="88"/>
    <x v="8"/>
    <s v="53"/>
    <x v="0"/>
    <x v="1"/>
    <x v="7"/>
    <s v="Y"/>
    <x v="0"/>
    <n v="13489"/>
    <n v="1728947.43"/>
    <n v="0.67230450473307202"/>
    <n v="2571673.13"/>
    <n v="7.12053131131722E-2"/>
    <n v="26.16"/>
    <n v="960"/>
    <n v="15913.16"/>
    <n v="49.73"/>
    <n v="15962.89"/>
  </r>
  <r>
    <x v="88"/>
    <x v="8"/>
    <s v="5A"/>
    <x v="0"/>
    <x v="2"/>
    <x v="7"/>
    <s v="Y"/>
    <x v="0"/>
    <n v="2506"/>
    <n v="1728947.43"/>
    <n v="0.67230450473307202"/>
    <n v="2571673.13"/>
    <n v="7.12053131131722E-2"/>
    <n v="107.29"/>
    <n v="178"/>
    <n v="12069.05"/>
    <n v="0"/>
    <n v="12069.05"/>
  </r>
  <r>
    <x v="88"/>
    <x v="8"/>
    <s v="5B"/>
    <x v="4"/>
    <x v="2"/>
    <x v="7"/>
    <s v="Y"/>
    <x v="0"/>
    <n v="3580"/>
    <n v="1728947.43"/>
    <n v="0.67230450473307202"/>
    <n v="2571673.13"/>
    <n v="7.6432810604572493E-2"/>
    <n v="67.69"/>
    <n v="273"/>
    <n v="11678.34"/>
    <n v="0"/>
    <n v="11678.34"/>
  </r>
  <r>
    <x v="88"/>
    <x v="8"/>
    <s v="K5"/>
    <x v="0"/>
    <x v="0"/>
    <x v="7"/>
    <s v="Y"/>
    <x v="0"/>
    <n v="1484"/>
    <n v="1728947.43"/>
    <n v="0.67230450473307202"/>
    <n v="2571673.13"/>
    <n v="7.12053131131722E-2"/>
    <n v="58.75"/>
    <n v="105"/>
    <n v="3898.44"/>
    <n v="0"/>
    <n v="3898.44"/>
  </r>
  <r>
    <x v="88"/>
    <x v="8"/>
    <s v="KH"/>
    <x v="4"/>
    <x v="0"/>
    <x v="7"/>
    <s v="Y"/>
    <x v="0"/>
    <n v="2050"/>
    <n v="1728947.43"/>
    <n v="0.67230450473307202"/>
    <n v="2571673.13"/>
    <n v="7.14917661453814E-2"/>
    <n v="58.69"/>
    <n v="146"/>
    <n v="5415.15"/>
    <n v="0"/>
    <n v="5415.15"/>
  </r>
  <r>
    <x v="89"/>
    <x v="20"/>
    <s v="H1"/>
    <x v="3"/>
    <x v="1"/>
    <x v="10"/>
    <s v="Y"/>
    <x v="0"/>
    <n v="69411"/>
    <n v="2691329.56"/>
    <n v="0.84553191604601496"/>
    <n v="3183001.74"/>
    <n v="1"/>
    <n v="0.44"/>
    <n v="69411"/>
    <n v="24338.42"/>
    <n v="45.59"/>
    <n v="24384.01"/>
  </r>
  <r>
    <x v="89"/>
    <x v="20"/>
    <s v="H2"/>
    <x v="4"/>
    <x v="1"/>
    <x v="10"/>
    <s v="Y"/>
    <x v="0"/>
    <n v="192872"/>
    <n v="2691329.56"/>
    <n v="0.84553191604601496"/>
    <n v="3183001.74"/>
    <n v="1"/>
    <n v="0.44"/>
    <n v="192872"/>
    <n v="67629.039999999994"/>
    <n v="180.58"/>
    <n v="67809.62"/>
  </r>
  <r>
    <x v="89"/>
    <x v="20"/>
    <s v="H3"/>
    <x v="10"/>
    <x v="1"/>
    <x v="10"/>
    <s v="Y"/>
    <x v="0"/>
    <n v="56058"/>
    <n v="2691329.56"/>
    <n v="0.84553191604601496"/>
    <n v="3183001.74"/>
    <n v="1"/>
    <n v="0.44"/>
    <n v="56058"/>
    <n v="19656.29"/>
    <n v="44.53"/>
    <n v="19700.82"/>
  </r>
  <r>
    <x v="89"/>
    <x v="20"/>
    <s v="H4"/>
    <x v="6"/>
    <x v="1"/>
    <x v="10"/>
    <s v="Y"/>
    <x v="0"/>
    <n v="141721"/>
    <n v="2691329.56"/>
    <n v="0.84553191604601496"/>
    <n v="3183001.74"/>
    <n v="1"/>
    <n v="0.44"/>
    <n v="141721"/>
    <n v="49693.35"/>
    <n v="160.6"/>
    <n v="49853.95"/>
  </r>
  <r>
    <x v="89"/>
    <x v="20"/>
    <s v="H5"/>
    <x v="4"/>
    <x v="2"/>
    <x v="10"/>
    <s v="Y"/>
    <x v="0"/>
    <n v="11327"/>
    <n v="2691329.56"/>
    <n v="0.84553191604601496"/>
    <n v="3183001.74"/>
    <n v="1"/>
    <n v="3"/>
    <n v="11327"/>
    <n v="27008.1"/>
    <n v="28.61"/>
    <n v="27036.71"/>
  </r>
  <r>
    <x v="89"/>
    <x v="20"/>
    <s v="H6"/>
    <x v="10"/>
    <x v="2"/>
    <x v="10"/>
    <s v="Y"/>
    <x v="0"/>
    <n v="8046"/>
    <n v="2691329.56"/>
    <n v="0.84553191604601496"/>
    <n v="3183001.74"/>
    <n v="1"/>
    <n v="3"/>
    <n v="8046"/>
    <n v="19184.88"/>
    <n v="247.98"/>
    <n v="19432.86"/>
  </r>
  <r>
    <x v="89"/>
    <x v="20"/>
    <s v="H7"/>
    <x v="5"/>
    <x v="2"/>
    <x v="10"/>
    <s v="Y"/>
    <x v="0"/>
    <n v="0"/>
    <n v="2691329.56"/>
    <n v="0.84553191604601496"/>
    <n v="3183001.74"/>
    <n v="1"/>
    <n v="3"/>
    <n v="0"/>
    <n v="0"/>
    <n v="0"/>
    <n v="0"/>
  </r>
  <r>
    <x v="89"/>
    <x v="20"/>
    <s v="KC"/>
    <x v="6"/>
    <x v="0"/>
    <x v="10"/>
    <s v="Y"/>
    <x v="0"/>
    <n v="6598"/>
    <n v="2691329.56"/>
    <n v="0.84553191604601496"/>
    <n v="3183001.74"/>
    <n v="1"/>
    <n v="1.52"/>
    <n v="6598"/>
    <n v="7971.02"/>
    <n v="2.42"/>
    <n v="7973.4400000000005"/>
  </r>
  <r>
    <x v="89"/>
    <x v="20"/>
    <s v="KG"/>
    <x v="4"/>
    <x v="0"/>
    <x v="10"/>
    <s v="Y"/>
    <x v="0"/>
    <n v="9401"/>
    <n v="2691329.56"/>
    <n v="0.84553191604601496"/>
    <n v="3183001.74"/>
    <n v="1"/>
    <n v="1.52"/>
    <n v="9401"/>
    <n v="11357.31"/>
    <n v="2.42"/>
    <n v="11359.73"/>
  </r>
  <r>
    <x v="89"/>
    <x v="20"/>
    <s v="KR"/>
    <x v="3"/>
    <x v="0"/>
    <x v="10"/>
    <s v="Y"/>
    <x v="0"/>
    <n v="6455"/>
    <n v="2691329.56"/>
    <n v="0.84553191604601496"/>
    <n v="3183001.74"/>
    <n v="1"/>
    <n v="1.52"/>
    <n v="6455"/>
    <n v="7798.26"/>
    <n v="2.42"/>
    <n v="7800.68"/>
  </r>
  <r>
    <x v="90"/>
    <x v="17"/>
    <s v="50"/>
    <x v="13"/>
    <x v="1"/>
    <x v="7"/>
    <s v="Y"/>
    <x v="0"/>
    <n v="49590"/>
    <n v="112267.38"/>
    <n v="0.77580544470990898"/>
    <n v="144710.74"/>
    <n v="4.0067975328337497E-3"/>
    <n v="26.16"/>
    <n v="198"/>
    <n v="3787.36"/>
    <n v="0"/>
    <n v="3787.36"/>
  </r>
  <r>
    <x v="90"/>
    <x v="17"/>
    <s v="52"/>
    <x v="4"/>
    <x v="1"/>
    <x v="7"/>
    <s v="N"/>
    <x v="0"/>
    <n v="48195"/>
    <n v="112267.38"/>
    <n v="0.77580544470990898"/>
    <n v="144710.74"/>
    <m/>
    <n v="24.2"/>
    <m/>
    <n v="0"/>
    <n v="0"/>
    <n v="0"/>
  </r>
  <r>
    <x v="90"/>
    <x v="17"/>
    <s v="53"/>
    <x v="0"/>
    <x v="1"/>
    <x v="7"/>
    <s v="Y"/>
    <x v="0"/>
    <n v="13489"/>
    <n v="112267.38"/>
    <n v="0.77580544470990898"/>
    <n v="144710.74"/>
    <n v="4.0067975328337497E-3"/>
    <n v="26.16"/>
    <n v="54"/>
    <n v="1032.92"/>
    <n v="19.13"/>
    <n v="1052.0500000000002"/>
  </r>
  <r>
    <x v="90"/>
    <x v="17"/>
    <s v="5A"/>
    <x v="0"/>
    <x v="2"/>
    <x v="7"/>
    <s v="Y"/>
    <x v="0"/>
    <n v="2506"/>
    <n v="112267.38"/>
    <n v="0.77580544470990898"/>
    <n v="144710.74"/>
    <n v="4.0067975328337497E-3"/>
    <n v="107.29"/>
    <n v="10"/>
    <n v="782.42"/>
    <n v="0"/>
    <n v="782.42"/>
  </r>
  <r>
    <x v="90"/>
    <x v="17"/>
    <s v="5B"/>
    <x v="4"/>
    <x v="2"/>
    <x v="7"/>
    <s v="N"/>
    <x v="0"/>
    <n v="3580"/>
    <n v="112267.38"/>
    <n v="0.77580544470990898"/>
    <n v="144710.74"/>
    <m/>
    <n v="67.69"/>
    <m/>
    <n v="0"/>
    <n v="0"/>
    <n v="0"/>
  </r>
  <r>
    <x v="90"/>
    <x v="17"/>
    <s v="K5"/>
    <x v="0"/>
    <x v="0"/>
    <x v="7"/>
    <s v="Y"/>
    <x v="0"/>
    <n v="1484"/>
    <n v="112267.38"/>
    <n v="0.77580544470990898"/>
    <n v="144710.74"/>
    <n v="4.0067975328337497E-3"/>
    <n v="58.75"/>
    <n v="5"/>
    <n v="214.22"/>
    <n v="0"/>
    <n v="214.22"/>
  </r>
  <r>
    <x v="90"/>
    <x v="17"/>
    <s v="KH"/>
    <x v="4"/>
    <x v="0"/>
    <x v="7"/>
    <s v="N"/>
    <x v="0"/>
    <n v="2050"/>
    <n v="112267.38"/>
    <n v="0.77580544470990898"/>
    <n v="144710.74"/>
    <m/>
    <n v="58.69"/>
    <m/>
    <n v="0"/>
    <n v="0"/>
    <n v="0"/>
  </r>
  <r>
    <x v="91"/>
    <x v="8"/>
    <s v="50"/>
    <x v="13"/>
    <x v="1"/>
    <x v="7"/>
    <s v="Y"/>
    <x v="0"/>
    <n v="49590"/>
    <n v="2018065.22"/>
    <n v="0.75824711556977098"/>
    <n v="2661487.5"/>
    <n v="7.3692122289388207E-2"/>
    <n v="26.16"/>
    <n v="3654"/>
    <n v="68312.22"/>
    <n v="224.34"/>
    <n v="68536.56"/>
  </r>
  <r>
    <x v="91"/>
    <x v="8"/>
    <s v="52"/>
    <x v="4"/>
    <x v="1"/>
    <x v="7"/>
    <s v="Y"/>
    <x v="0"/>
    <n v="48195"/>
    <n v="2018065.22"/>
    <n v="0.75824711556977098"/>
    <n v="2661487.5"/>
    <n v="7.9102187459545906E-2"/>
    <n v="24.2"/>
    <n v="3812"/>
    <n v="65926.559999999998"/>
    <n v="190.24"/>
    <n v="66116.800000000003"/>
  </r>
  <r>
    <x v="91"/>
    <x v="8"/>
    <s v="53"/>
    <x v="0"/>
    <x v="1"/>
    <x v="7"/>
    <s v="Y"/>
    <x v="0"/>
    <n v="13489"/>
    <n v="2018065.22"/>
    <n v="0.75824711556977098"/>
    <n v="2661487.5"/>
    <n v="7.3692122289388207E-2"/>
    <n v="26.16"/>
    <n v="994"/>
    <n v="18583.02"/>
    <n v="74.78"/>
    <n v="18657.8"/>
  </r>
  <r>
    <x v="91"/>
    <x v="8"/>
    <s v="5A"/>
    <x v="0"/>
    <x v="2"/>
    <x v="7"/>
    <s v="Y"/>
    <x v="0"/>
    <n v="2506"/>
    <n v="2018065.22"/>
    <n v="0.75824711556977098"/>
    <n v="2661487.5"/>
    <n v="7.3692122289388207E-2"/>
    <n v="107.29"/>
    <n v="184"/>
    <n v="14070.7"/>
    <n v="0"/>
    <n v="14070.7"/>
  </r>
  <r>
    <x v="91"/>
    <x v="8"/>
    <s v="5B"/>
    <x v="4"/>
    <x v="2"/>
    <x v="7"/>
    <s v="Y"/>
    <x v="0"/>
    <n v="3580"/>
    <n v="2018065.22"/>
    <n v="0.75824711556977098"/>
    <n v="2661487.5"/>
    <n v="7.9102187459545906E-2"/>
    <n v="67.69"/>
    <n v="283"/>
    <n v="13653.68"/>
    <n v="0"/>
    <n v="13653.68"/>
  </r>
  <r>
    <x v="91"/>
    <x v="8"/>
    <s v="K5"/>
    <x v="0"/>
    <x v="0"/>
    <x v="7"/>
    <s v="Y"/>
    <x v="0"/>
    <n v="1484"/>
    <n v="2018065.22"/>
    <n v="0.75824711556977098"/>
    <n v="2661487.5"/>
    <n v="7.3692122289388207E-2"/>
    <n v="58.75"/>
    <n v="109"/>
    <n v="4564.29"/>
    <n v="0"/>
    <n v="4564.29"/>
  </r>
  <r>
    <x v="91"/>
    <x v="8"/>
    <s v="KH"/>
    <x v="4"/>
    <x v="0"/>
    <x v="7"/>
    <s v="Y"/>
    <x v="0"/>
    <n v="2050"/>
    <n v="2018065.22"/>
    <n v="0.75824711556977098"/>
    <n v="2661487.5"/>
    <n v="7.3988579547376504E-2"/>
    <n v="58.69"/>
    <n v="151"/>
    <n v="6316.55"/>
    <n v="0"/>
    <n v="6316.55"/>
  </r>
  <r>
    <x v="92"/>
    <x v="17"/>
    <s v="50"/>
    <x v="13"/>
    <x v="1"/>
    <x v="7"/>
    <s v="Y"/>
    <x v="0"/>
    <n v="49590"/>
    <n v="2247096.29"/>
    <n v="0.92129179746782297"/>
    <n v="2439071.2000000002"/>
    <n v="6.7533788207881904E-2"/>
    <n v="26.16"/>
    <n v="3349"/>
    <n v="76073.16"/>
    <n v="249.87"/>
    <n v="76323.03"/>
  </r>
  <r>
    <x v="92"/>
    <x v="17"/>
    <s v="52"/>
    <x v="4"/>
    <x v="1"/>
    <x v="7"/>
    <s v="Y"/>
    <x v="0"/>
    <n v="48195"/>
    <n v="2247096.29"/>
    <n v="0.92129179746782297"/>
    <n v="2439071.2000000002"/>
    <n v="7.2491742790292801E-2"/>
    <n v="24.2"/>
    <n v="3493"/>
    <n v="73399.399999999994"/>
    <n v="189.12"/>
    <n v="73588.51999999999"/>
  </r>
  <r>
    <x v="92"/>
    <x v="17"/>
    <s v="53"/>
    <x v="0"/>
    <x v="1"/>
    <x v="7"/>
    <s v="Y"/>
    <x v="0"/>
    <n v="13489"/>
    <n v="2247096.29"/>
    <n v="0.92129179746782297"/>
    <n v="2439071.2000000002"/>
    <n v="6.7533788207881904E-2"/>
    <n v="26.16"/>
    <n v="910"/>
    <n v="20670.82"/>
    <n v="68.150000000000006"/>
    <n v="20738.97"/>
  </r>
  <r>
    <x v="93"/>
    <x v="8"/>
    <s v="5B"/>
    <x v="4"/>
    <x v="2"/>
    <x v="7"/>
    <s v="Y"/>
    <x v="0"/>
    <n v="3580"/>
    <n v="433676.69"/>
    <n v="0.80957472790377405"/>
    <n v="535684.56999999995"/>
    <n v="1.5921104748876799E-2"/>
    <n v="67.69"/>
    <n v="56"/>
    <n v="2884.68"/>
    <n v="0"/>
    <n v="2884.68"/>
  </r>
  <r>
    <x v="93"/>
    <x v="8"/>
    <s v="K5"/>
    <x v="0"/>
    <x v="0"/>
    <x v="7"/>
    <s v="Y"/>
    <x v="0"/>
    <n v="1484"/>
    <n v="433676.69"/>
    <n v="0.80957472790377405"/>
    <n v="535684.56999999995"/>
    <n v="1.4832206741898399E-2"/>
    <n v="58.75"/>
    <n v="22"/>
    <n v="983.59"/>
    <n v="0"/>
    <n v="983.59"/>
  </r>
  <r>
    <x v="93"/>
    <x v="8"/>
    <s v="KH"/>
    <x v="4"/>
    <x v="0"/>
    <x v="7"/>
    <s v="Y"/>
    <x v="0"/>
    <n v="2050"/>
    <n v="433676.69"/>
    <n v="0.80957472790377405"/>
    <n v="535684.56999999995"/>
    <n v="1.4891875471798099E-2"/>
    <n v="58.69"/>
    <n v="30"/>
    <n v="1339.89"/>
    <n v="0"/>
    <n v="1339.89"/>
  </r>
  <r>
    <x v="94"/>
    <x v="4"/>
    <s v="31"/>
    <x v="10"/>
    <x v="1"/>
    <x v="4"/>
    <s v="Y"/>
    <x v="0"/>
    <n v="5490"/>
    <n v="480327.17"/>
    <n v="0.72227263409056996"/>
    <n v="665021.97"/>
    <n v="4.40346037434707E-2"/>
    <n v="4.97"/>
    <n v="241"/>
    <n v="815.37"/>
    <n v="3.38"/>
    <n v="818.75"/>
  </r>
  <r>
    <x v="94"/>
    <x v="4"/>
    <s v="33"/>
    <x v="10"/>
    <x v="2"/>
    <x v="4"/>
    <s v="Y"/>
    <x v="0"/>
    <n v="3363"/>
    <n v="480327.17"/>
    <n v="0.72227263409056996"/>
    <n v="665021.97"/>
    <n v="4.40346037434707E-2"/>
    <n v="57.63"/>
    <n v="148"/>
    <n v="5790.81"/>
    <n v="0"/>
    <n v="5790.81"/>
  </r>
  <r>
    <x v="94"/>
    <x v="4"/>
    <s v="34"/>
    <x v="0"/>
    <x v="2"/>
    <x v="4"/>
    <s v="Y"/>
    <x v="0"/>
    <n v="4437"/>
    <n v="480327.17"/>
    <n v="0.72227263409056996"/>
    <n v="665021.97"/>
    <n v="4.40346037434707E-2"/>
    <n v="57.63"/>
    <n v="195"/>
    <n v="7629.78"/>
    <n v="0"/>
    <n v="7629.78"/>
  </r>
  <r>
    <x v="94"/>
    <x v="4"/>
    <s v="36"/>
    <x v="4"/>
    <x v="1"/>
    <x v="4"/>
    <s v="Y"/>
    <x v="0"/>
    <n v="64479"/>
    <n v="480327.17"/>
    <n v="0.72227263409056996"/>
    <n v="665021.97"/>
    <n v="4.40346037434707E-2"/>
    <n v="4.97"/>
    <n v="2839"/>
    <n v="9605.15"/>
    <n v="27.06"/>
    <n v="9632.2099999999991"/>
  </r>
  <r>
    <x v="94"/>
    <x v="4"/>
    <s v="37"/>
    <x v="8"/>
    <x v="1"/>
    <x v="4"/>
    <s v="Y"/>
    <x v="0"/>
    <n v="92485"/>
    <n v="480327.17"/>
    <n v="0.72227263409056996"/>
    <n v="665021.97"/>
    <n v="4.40346037434707E-2"/>
    <n v="4.97"/>
    <n v="4072"/>
    <n v="13776.75"/>
    <n v="40.6"/>
    <n v="13817.35"/>
  </r>
  <r>
    <x v="94"/>
    <x v="4"/>
    <s v="K3"/>
    <x v="0"/>
    <x v="0"/>
    <x v="4"/>
    <s v="Y"/>
    <x v="0"/>
    <n v="1427"/>
    <n v="480327.17"/>
    <n v="0.72227263409056996"/>
    <n v="665021.97"/>
    <n v="4.40346037434707E-2"/>
    <n v="27.46"/>
    <n v="62"/>
    <n v="1155.9000000000001"/>
    <n v="0"/>
    <n v="1155.9000000000001"/>
  </r>
  <r>
    <x v="94"/>
    <x v="4"/>
    <s v="KF"/>
    <x v="4"/>
    <x v="0"/>
    <x v="4"/>
    <s v="Y"/>
    <x v="0"/>
    <n v="3608"/>
    <n v="480327.17"/>
    <n v="0.72227263409056996"/>
    <n v="665021.97"/>
    <n v="4.40346037434707E-2"/>
    <n v="27.46"/>
    <n v="158"/>
    <n v="2945.69"/>
    <n v="0"/>
    <n v="2945.69"/>
  </r>
  <r>
    <x v="48"/>
    <x v="3"/>
    <s v="63"/>
    <x v="0"/>
    <x v="1"/>
    <x v="3"/>
    <s v="N"/>
    <x v="0"/>
    <n v="174751"/>
    <n v="2132099.73"/>
    <n v="0.87969016830565705"/>
    <n v="2423693.94"/>
    <m/>
    <n v="0.97"/>
    <m/>
    <n v="0"/>
    <n v="0"/>
    <n v="0"/>
  </r>
  <r>
    <x v="48"/>
    <x v="3"/>
    <s v="66"/>
    <x v="7"/>
    <x v="1"/>
    <x v="3"/>
    <s v="Y"/>
    <x v="0"/>
    <n v="155453"/>
    <n v="2132099.73"/>
    <n v="0.87969016830565705"/>
    <n v="2423693.94"/>
    <n v="0.23065665834610799"/>
    <n v="2.06"/>
    <n v="35856"/>
    <n v="61240.7"/>
    <n v="157.13"/>
    <n v="61397.829999999994"/>
  </r>
  <r>
    <x v="48"/>
    <x v="3"/>
    <s v="67"/>
    <x v="1"/>
    <x v="1"/>
    <x v="3"/>
    <s v="Y"/>
    <x v="0"/>
    <n v="87916"/>
    <n v="2132099.73"/>
    <n v="0.87969016830565705"/>
    <n v="2423693.94"/>
    <n v="0.220247718445299"/>
    <n v="2.09"/>
    <n v="19363"/>
    <n v="33552.9"/>
    <n v="157.69"/>
    <n v="33710.590000000004"/>
  </r>
  <r>
    <x v="48"/>
    <x v="3"/>
    <s v="69"/>
    <x v="0"/>
    <x v="2"/>
    <x v="3"/>
    <s v="N"/>
    <x v="0"/>
    <n v="16821"/>
    <n v="2132099.73"/>
    <n v="0.87969016830565705"/>
    <n v="2423693.94"/>
    <m/>
    <n v="22.13"/>
    <m/>
    <n v="0"/>
    <n v="0"/>
    <n v="0"/>
  </r>
  <r>
    <x v="48"/>
    <x v="3"/>
    <s v="6C"/>
    <x v="5"/>
    <x v="2"/>
    <x v="3"/>
    <s v="N"/>
    <x v="0"/>
    <n v="0"/>
    <n v="2132099.73"/>
    <n v="0.87969016830565705"/>
    <n v="2423693.94"/>
    <m/>
    <n v="5.93"/>
    <m/>
    <n v="0"/>
    <n v="0"/>
    <n v="0"/>
  </r>
  <r>
    <x v="48"/>
    <x v="3"/>
    <s v="K1"/>
    <x v="1"/>
    <x v="0"/>
    <x v="3"/>
    <s v="Y"/>
    <x v="0"/>
    <n v="5704"/>
    <n v="2132099.73"/>
    <n v="0.87969016830565705"/>
    <n v="2423693.94"/>
    <n v="0.220247718445299"/>
    <n v="2.58"/>
    <n v="1256"/>
    <n v="2679.58"/>
    <n v="0"/>
    <n v="2679.58"/>
  </r>
  <r>
    <x v="48"/>
    <x v="3"/>
    <s v="KB"/>
    <x v="7"/>
    <x v="0"/>
    <x v="3"/>
    <s v="Y"/>
    <x v="0"/>
    <n v="9780"/>
    <n v="2132099.73"/>
    <n v="0.87969016830565705"/>
    <n v="2423693.94"/>
    <n v="0.23065665834610799"/>
    <n v="2.54"/>
    <n v="2255"/>
    <n v="4736.29"/>
    <n v="0"/>
    <n v="4736.29"/>
  </r>
  <r>
    <x v="61"/>
    <x v="0"/>
    <s v="90"/>
    <x v="0"/>
    <x v="1"/>
    <x v="0"/>
    <s v="Y"/>
    <x v="0"/>
    <n v="309175"/>
    <n v="165292.44"/>
    <n v="0.248578197013713"/>
    <n v="664951.48"/>
    <n v="3.4230147524769699E-3"/>
    <n v="33.78"/>
    <n v="1058"/>
    <n v="8373.17"/>
    <n v="23.75"/>
    <n v="8396.92"/>
  </r>
  <r>
    <x v="61"/>
    <x v="0"/>
    <s v="93"/>
    <x v="9"/>
    <x v="1"/>
    <x v="0"/>
    <s v="N"/>
    <x v="0"/>
    <n v="222043"/>
    <n v="165292.44"/>
    <n v="0.248578197013713"/>
    <n v="664951.48"/>
    <m/>
    <n v="10.98"/>
    <m/>
    <n v="0"/>
    <n v="0"/>
    <n v="0"/>
  </r>
  <r>
    <x v="61"/>
    <x v="0"/>
    <s v="95"/>
    <x v="10"/>
    <x v="1"/>
    <x v="0"/>
    <s v="Y"/>
    <x v="0"/>
    <n v="44305"/>
    <n v="165292.44"/>
    <n v="0.248578197013713"/>
    <n v="664951.48"/>
    <n v="3.4225486347941201E-3"/>
    <n v="33.78"/>
    <n v="151"/>
    <n v="1195.04"/>
    <n v="0"/>
    <n v="1195.04"/>
  </r>
  <r>
    <x v="92"/>
    <x v="17"/>
    <s v="5A"/>
    <x v="0"/>
    <x v="2"/>
    <x v="7"/>
    <s v="Y"/>
    <x v="0"/>
    <n v="2506"/>
    <n v="2247096.29"/>
    <n v="0.92129179746782297"/>
    <n v="2439071.2000000002"/>
    <n v="6.7533788207881904E-2"/>
    <n v="107.29"/>
    <n v="169"/>
    <n v="15702.58"/>
    <n v="0"/>
    <n v="15702.58"/>
  </r>
  <r>
    <x v="92"/>
    <x v="17"/>
    <s v="5B"/>
    <x v="4"/>
    <x v="2"/>
    <x v="7"/>
    <s v="Y"/>
    <x v="0"/>
    <n v="3580"/>
    <n v="2247096.29"/>
    <n v="0.92129179746782297"/>
    <n v="2439071.2000000002"/>
    <n v="7.2491742790292801E-2"/>
    <n v="67.69"/>
    <n v="259"/>
    <n v="15182.71"/>
    <n v="0"/>
    <n v="15182.71"/>
  </r>
  <r>
    <x v="92"/>
    <x v="17"/>
    <s v="K5"/>
    <x v="0"/>
    <x v="0"/>
    <x v="7"/>
    <s v="Y"/>
    <x v="0"/>
    <n v="1484"/>
    <n v="2247096.29"/>
    <n v="0.92129179746782297"/>
    <n v="2439071.2000000002"/>
    <n v="6.7533788207881904E-2"/>
    <n v="58.75"/>
    <n v="100"/>
    <n v="5087.83"/>
    <n v="0"/>
    <n v="5087.83"/>
  </r>
  <r>
    <x v="92"/>
    <x v="17"/>
    <s v="KH"/>
    <x v="4"/>
    <x v="0"/>
    <x v="7"/>
    <s v="Y"/>
    <x v="0"/>
    <n v="2050"/>
    <n v="2247096.29"/>
    <n v="0.92129179746782297"/>
    <n v="2439071.2000000002"/>
    <n v="6.7805471001804493E-2"/>
    <n v="58.69"/>
    <n v="139"/>
    <n v="7064.87"/>
    <n v="50.83"/>
    <n v="7115.7"/>
  </r>
  <r>
    <x v="95"/>
    <x v="8"/>
    <s v="50"/>
    <x v="13"/>
    <x v="1"/>
    <x v="7"/>
    <s v="Y"/>
    <x v="0"/>
    <n v="49590"/>
    <n v="271839.84000000003"/>
    <n v="0.84337501605528398"/>
    <n v="322323.8"/>
    <n v="8.9246050888386001E-3"/>
    <n v="26.16"/>
    <n v="442"/>
    <n v="9190.99"/>
    <n v="20.8"/>
    <n v="9211.7899999999991"/>
  </r>
  <r>
    <x v="95"/>
    <x v="8"/>
    <s v="52"/>
    <x v="4"/>
    <x v="1"/>
    <x v="7"/>
    <s v="Y"/>
    <x v="0"/>
    <n v="48195"/>
    <n v="271839.84000000003"/>
    <n v="0.84337501605528398"/>
    <n v="322323.8"/>
    <n v="9.5797998864443901E-3"/>
    <n v="24.2"/>
    <n v="461"/>
    <n v="8867.85"/>
    <n v="19.239999999999998"/>
    <n v="8887.09"/>
  </r>
  <r>
    <x v="95"/>
    <x v="8"/>
    <s v="53"/>
    <x v="0"/>
    <x v="1"/>
    <x v="7"/>
    <s v="Y"/>
    <x v="0"/>
    <n v="13489"/>
    <n v="271839.84000000003"/>
    <n v="0.84337501605528398"/>
    <n v="322323.8"/>
    <n v="8.9246050888386001E-3"/>
    <n v="26.16"/>
    <n v="120"/>
    <n v="2495.29"/>
    <n v="20.79"/>
    <n v="2516.08"/>
  </r>
  <r>
    <x v="95"/>
    <x v="8"/>
    <s v="5A"/>
    <x v="0"/>
    <x v="2"/>
    <x v="7"/>
    <s v="Y"/>
    <x v="0"/>
    <n v="2506"/>
    <n v="271839.84000000003"/>
    <n v="0.84337501605528398"/>
    <n v="322323.8"/>
    <n v="8.9246050888386001E-3"/>
    <n v="107.29"/>
    <n v="22"/>
    <n v="1871.24"/>
    <n v="0"/>
    <n v="1871.24"/>
  </r>
  <r>
    <x v="95"/>
    <x v="8"/>
    <s v="5B"/>
    <x v="4"/>
    <x v="2"/>
    <x v="7"/>
    <s v="Y"/>
    <x v="0"/>
    <n v="3580"/>
    <n v="271839.84000000003"/>
    <n v="0.84337501605528398"/>
    <n v="322323.8"/>
    <n v="9.5797998864443901E-3"/>
    <n v="67.69"/>
    <n v="34"/>
    <n v="1824.53"/>
    <n v="0"/>
    <n v="1824.53"/>
  </r>
  <r>
    <x v="95"/>
    <x v="8"/>
    <s v="K5"/>
    <x v="0"/>
    <x v="0"/>
    <x v="7"/>
    <s v="Y"/>
    <x v="0"/>
    <n v="1484"/>
    <n v="271839.84000000003"/>
    <n v="0.84337501605528398"/>
    <n v="322323.8"/>
    <n v="8.9246050888386001E-3"/>
    <n v="58.75"/>
    <n v="13"/>
    <n v="605.48"/>
    <n v="0"/>
    <n v="605.48"/>
  </r>
  <r>
    <x v="95"/>
    <x v="8"/>
    <s v="KH"/>
    <x v="4"/>
    <x v="0"/>
    <x v="7"/>
    <s v="Y"/>
    <x v="0"/>
    <n v="2050"/>
    <n v="271839.84000000003"/>
    <n v="0.84337501605528398"/>
    <n v="322323.8"/>
    <n v="8.9605080303073702E-3"/>
    <n v="58.69"/>
    <n v="18"/>
    <n v="837.5"/>
    <n v="0"/>
    <n v="837.5"/>
  </r>
  <r>
    <x v="96"/>
    <x v="0"/>
    <s v="90"/>
    <x v="0"/>
    <x v="1"/>
    <x v="0"/>
    <s v="Y"/>
    <x v="0"/>
    <n v="309175"/>
    <n v="280478.81"/>
    <n v="0.86821322860085104"/>
    <n v="323052.90999999997"/>
    <n v="1.6630008504689899E-3"/>
    <n v="33.78"/>
    <n v="514"/>
    <n v="14207.92"/>
    <n v="55.28"/>
    <n v="14263.2"/>
  </r>
  <r>
    <x v="96"/>
    <x v="0"/>
    <s v="93"/>
    <x v="9"/>
    <x v="1"/>
    <x v="0"/>
    <s v="N"/>
    <x v="0"/>
    <n v="222043"/>
    <n v="280478.81"/>
    <n v="0.86821322860085104"/>
    <n v="323052.90999999997"/>
    <m/>
    <n v="10.98"/>
    <m/>
    <n v="0"/>
    <n v="0"/>
    <n v="0"/>
  </r>
  <r>
    <x v="96"/>
    <x v="0"/>
    <s v="95"/>
    <x v="10"/>
    <x v="1"/>
    <x v="0"/>
    <s v="Y"/>
    <x v="0"/>
    <n v="44305"/>
    <n v="280478.81"/>
    <n v="0.86821322860085104"/>
    <n v="323052.90999999997"/>
    <n v="1.6627743968428599E-3"/>
    <n v="33.78"/>
    <n v="73"/>
    <n v="2017.86"/>
    <n v="0"/>
    <n v="2017.86"/>
  </r>
  <r>
    <x v="96"/>
    <x v="0"/>
    <s v="9F"/>
    <x v="10"/>
    <x v="2"/>
    <x v="0"/>
    <s v="Y"/>
    <x v="0"/>
    <n v="18023"/>
    <n v="280478.81"/>
    <n v="0.86821322860085104"/>
    <n v="323052.90999999997"/>
    <n v="1.6627743968428599E-3"/>
    <n v="135.6"/>
    <n v="29"/>
    <n v="3209.31"/>
    <n v="0"/>
    <n v="3209.31"/>
  </r>
  <r>
    <x v="96"/>
    <x v="0"/>
    <s v="9H"/>
    <x v="4"/>
    <x v="2"/>
    <x v="0"/>
    <s v="N"/>
    <x v="0"/>
    <n v="15777"/>
    <n v="280478.81"/>
    <n v="0.86821322860085104"/>
    <n v="323052.90999999997"/>
    <m/>
    <n v="30.27"/>
    <m/>
    <n v="0"/>
    <n v="0"/>
    <n v="0"/>
  </r>
  <r>
    <x v="96"/>
    <x v="0"/>
    <s v="K2"/>
    <x v="0"/>
    <x v="0"/>
    <x v="0"/>
    <s v="Y"/>
    <x v="0"/>
    <n v="15530"/>
    <n v="280478.81"/>
    <n v="0.86821322860085104"/>
    <n v="323052.90999999997"/>
    <n v="1.6630008504689899E-3"/>
    <n v="90.79"/>
    <n v="25"/>
    <n v="1852.39"/>
    <n v="0"/>
    <n v="1852.39"/>
  </r>
  <r>
    <x v="96"/>
    <x v="0"/>
    <s v="KW"/>
    <x v="1"/>
    <x v="0"/>
    <x v="0"/>
    <s v="Y"/>
    <x v="0"/>
    <n v="7128"/>
    <n v="280478.81"/>
    <n v="0.86821322860085104"/>
    <n v="323052.90999999997"/>
    <n v="1.7506745492850699E-3"/>
    <n v="90.77"/>
    <n v="12"/>
    <n v="888.95"/>
    <n v="0"/>
    <n v="888.95"/>
  </r>
  <r>
    <x v="93"/>
    <x v="8"/>
    <s v="50"/>
    <x v="13"/>
    <x v="1"/>
    <x v="7"/>
    <s v="Y"/>
    <x v="0"/>
    <n v="49590"/>
    <n v="433676.69"/>
    <n v="0.80957472790377405"/>
    <n v="535684.56999999995"/>
    <n v="1.4832206741898399E-2"/>
    <n v="26.16"/>
    <n v="735"/>
    <n v="14671.12"/>
    <n v="39.92"/>
    <n v="14711.04"/>
  </r>
  <r>
    <x v="93"/>
    <x v="8"/>
    <s v="52"/>
    <x v="4"/>
    <x v="1"/>
    <x v="7"/>
    <s v="Y"/>
    <x v="0"/>
    <n v="48195"/>
    <n v="433676.69"/>
    <n v="0.80957472790377405"/>
    <n v="535684.56999999995"/>
    <n v="1.5921104748876799E-2"/>
    <n v="24.2"/>
    <n v="767"/>
    <n v="14162.8"/>
    <n v="36.93"/>
    <n v="14199.73"/>
  </r>
  <r>
    <x v="93"/>
    <x v="8"/>
    <s v="53"/>
    <x v="0"/>
    <x v="1"/>
    <x v="7"/>
    <s v="Y"/>
    <x v="0"/>
    <n v="13489"/>
    <n v="433676.69"/>
    <n v="0.80957472790377405"/>
    <n v="535684.56999999995"/>
    <n v="1.4832206741898399E-2"/>
    <n v="26.16"/>
    <n v="200"/>
    <n v="3992.14"/>
    <n v="19.96"/>
    <n v="4012.1"/>
  </r>
  <r>
    <x v="93"/>
    <x v="8"/>
    <s v="5A"/>
    <x v="0"/>
    <x v="2"/>
    <x v="7"/>
    <s v="Y"/>
    <x v="0"/>
    <n v="2506"/>
    <n v="433676.69"/>
    <n v="0.80957472790377405"/>
    <n v="535684.56999999995"/>
    <n v="1.4832206741898399E-2"/>
    <n v="107.29"/>
    <n v="37"/>
    <n v="3020.97"/>
    <n v="0"/>
    <n v="3020.97"/>
  </r>
  <r>
    <x v="27"/>
    <x v="4"/>
    <s v="31"/>
    <x v="10"/>
    <x v="1"/>
    <x v="4"/>
    <s v="Y"/>
    <x v="0"/>
    <n v="5490"/>
    <n v="4424884.4400000004"/>
    <n v="0.75540122782485897"/>
    <n v="5857661.1699999999"/>
    <n v="0.38786656700148497"/>
    <n v="4.97"/>
    <n v="2129"/>
    <n v="7533.4"/>
    <n v="31.85"/>
    <n v="7565.25"/>
  </r>
  <r>
    <x v="27"/>
    <x v="4"/>
    <s v="33"/>
    <x v="10"/>
    <x v="2"/>
    <x v="4"/>
    <s v="Y"/>
    <x v="0"/>
    <n v="3363"/>
    <n v="4424884.4400000004"/>
    <n v="0.75540122782485897"/>
    <n v="5857661.1699999999"/>
    <n v="0.38786656700148497"/>
    <n v="57.63"/>
    <n v="1304"/>
    <n v="53361.96"/>
    <n v="0"/>
    <n v="53361.96"/>
  </r>
  <r>
    <x v="27"/>
    <x v="4"/>
    <s v="34"/>
    <x v="0"/>
    <x v="2"/>
    <x v="4"/>
    <s v="Y"/>
    <x v="0"/>
    <n v="4437"/>
    <n v="4424884.4400000004"/>
    <n v="0.75540122782485897"/>
    <n v="5857661.1699999999"/>
    <n v="0.38786656700148497"/>
    <n v="57.63"/>
    <n v="1720"/>
    <n v="70385.399999999994"/>
    <n v="-40.93"/>
    <n v="70344.47"/>
  </r>
  <r>
    <x v="27"/>
    <x v="4"/>
    <s v="36"/>
    <x v="4"/>
    <x v="1"/>
    <x v="4"/>
    <s v="Y"/>
    <x v="0"/>
    <n v="64479"/>
    <n v="4424884.4400000004"/>
    <n v="0.75540122782485897"/>
    <n v="5857661.1699999999"/>
    <n v="0.38786656700148497"/>
    <n v="4.97"/>
    <n v="25009"/>
    <n v="88493.58"/>
    <n v="237.08"/>
    <n v="88730.66"/>
  </r>
  <r>
    <x v="27"/>
    <x v="4"/>
    <s v="37"/>
    <x v="8"/>
    <x v="1"/>
    <x v="4"/>
    <s v="Y"/>
    <x v="0"/>
    <n v="92485"/>
    <n v="4424884.4400000004"/>
    <n v="0.75540122782485897"/>
    <n v="5857661.1699999999"/>
    <n v="0.38786656700148497"/>
    <n v="4.97"/>
    <n v="35871"/>
    <n v="126928.43"/>
    <n v="385.69"/>
    <n v="127314.12"/>
  </r>
  <r>
    <x v="27"/>
    <x v="4"/>
    <s v="K3"/>
    <x v="0"/>
    <x v="0"/>
    <x v="4"/>
    <s v="Y"/>
    <x v="0"/>
    <n v="1427"/>
    <n v="4424884.4400000004"/>
    <n v="0.75540122782485897"/>
    <n v="5857661.1699999999"/>
    <n v="0.38786656700148497"/>
    <n v="27.46"/>
    <n v="553"/>
    <n v="10782.79"/>
    <n v="0"/>
    <n v="10782.79"/>
  </r>
  <r>
    <x v="27"/>
    <x v="4"/>
    <s v="KF"/>
    <x v="4"/>
    <x v="0"/>
    <x v="4"/>
    <s v="Y"/>
    <x v="0"/>
    <n v="3608"/>
    <n v="4424884.4400000004"/>
    <n v="0.75540122782485897"/>
    <n v="5857661.1699999999"/>
    <n v="0.38786656700148497"/>
    <n v="27.46"/>
    <n v="1399"/>
    <n v="27278.71"/>
    <n v="0"/>
    <n v="27278.71"/>
  </r>
  <r>
    <x v="30"/>
    <x v="9"/>
    <s v="50"/>
    <x v="13"/>
    <x v="1"/>
    <x v="7"/>
    <s v="Y"/>
    <x v="0"/>
    <n v="49590"/>
    <n v="1893088.01"/>
    <n v="0.82702938847514895"/>
    <n v="2289021.4500000002"/>
    <n v="6.3379162448229706E-2"/>
    <n v="26.16"/>
    <n v="3142"/>
    <n v="64068.75"/>
    <n v="203.92"/>
    <n v="64272.67"/>
  </r>
  <r>
    <x v="30"/>
    <x v="9"/>
    <s v="52"/>
    <x v="4"/>
    <x v="1"/>
    <x v="7"/>
    <s v="Y"/>
    <x v="0"/>
    <n v="48195"/>
    <n v="1893088.01"/>
    <n v="0.82702938847514895"/>
    <n v="2289021.4500000002"/>
    <n v="6.8032107547685794E-2"/>
    <n v="24.2"/>
    <n v="3278"/>
    <n v="61833.9"/>
    <n v="169.77"/>
    <n v="62003.67"/>
  </r>
  <r>
    <x v="30"/>
    <x v="9"/>
    <s v="53"/>
    <x v="0"/>
    <x v="1"/>
    <x v="7"/>
    <s v="Y"/>
    <x v="0"/>
    <n v="13489"/>
    <n v="1893088.01"/>
    <n v="0.82702938847514895"/>
    <n v="2289021.4500000002"/>
    <n v="6.3379162448229706E-2"/>
    <n v="26.16"/>
    <n v="854"/>
    <n v="17413.97"/>
    <n v="40.78"/>
    <n v="17454.75"/>
  </r>
  <r>
    <x v="30"/>
    <x v="9"/>
    <s v="5A"/>
    <x v="0"/>
    <x v="2"/>
    <x v="7"/>
    <s v="Y"/>
    <x v="0"/>
    <n v="2506"/>
    <n v="1893088.01"/>
    <n v="0.82702938847514895"/>
    <n v="2289021.4500000002"/>
    <n v="6.3379162448229706E-2"/>
    <n v="107.29"/>
    <n v="158"/>
    <n v="13178.47"/>
    <n v="0"/>
    <n v="13178.47"/>
  </r>
  <r>
    <x v="30"/>
    <x v="9"/>
    <s v="5B"/>
    <x v="4"/>
    <x v="2"/>
    <x v="7"/>
    <s v="Y"/>
    <x v="0"/>
    <n v="3580"/>
    <n v="1893088.01"/>
    <n v="0.82702938847514895"/>
    <n v="2289021.4500000002"/>
    <n v="6.8032107547685794E-2"/>
    <n v="67.69"/>
    <n v="243"/>
    <n v="12787.32"/>
    <n v="0"/>
    <n v="12787.32"/>
  </r>
  <r>
    <x v="84"/>
    <x v="4"/>
    <s v="36"/>
    <x v="4"/>
    <x v="1"/>
    <x v="4"/>
    <s v="Y"/>
    <x v="0"/>
    <n v="64479"/>
    <n v="544255.6"/>
    <n v="0.76131262906948904"/>
    <n v="714891.07"/>
    <n v="4.7336699247989902E-2"/>
    <n v="4.97"/>
    <n v="3052"/>
    <n v="10883.92"/>
    <n v="28.53"/>
    <n v="10912.45"/>
  </r>
  <r>
    <x v="84"/>
    <x v="4"/>
    <s v="37"/>
    <x v="8"/>
    <x v="1"/>
    <x v="4"/>
    <s v="Y"/>
    <x v="0"/>
    <n v="92485"/>
    <n v="544255.6"/>
    <n v="0.76131262906948904"/>
    <n v="714891.07"/>
    <n v="4.7336699247989902E-2"/>
    <n v="4.97"/>
    <n v="4377"/>
    <n v="15609.08"/>
    <n v="46.36"/>
    <n v="15655.44"/>
  </r>
  <r>
    <x v="84"/>
    <x v="4"/>
    <s v="K3"/>
    <x v="0"/>
    <x v="0"/>
    <x v="4"/>
    <s v="Y"/>
    <x v="0"/>
    <n v="1427"/>
    <n v="544255.6"/>
    <n v="0.76131262906948904"/>
    <n v="714891.07"/>
    <n v="4.7336699247989902E-2"/>
    <n v="27.46"/>
    <n v="67"/>
    <n v="1316.64"/>
    <n v="0"/>
    <n v="1316.64"/>
  </r>
  <r>
    <x v="84"/>
    <x v="4"/>
    <s v="KF"/>
    <x v="4"/>
    <x v="0"/>
    <x v="4"/>
    <s v="Y"/>
    <x v="0"/>
    <n v="3608"/>
    <n v="544255.6"/>
    <n v="0.76131262906948904"/>
    <n v="714891.07"/>
    <n v="4.7336699247989902E-2"/>
    <n v="27.46"/>
    <n v="170"/>
    <n v="3340.72"/>
    <n v="0"/>
    <n v="3340.72"/>
  </r>
  <r>
    <x v="42"/>
    <x v="3"/>
    <s v="63"/>
    <x v="0"/>
    <x v="1"/>
    <x v="3"/>
    <s v="N"/>
    <x v="0"/>
    <n v="174751"/>
    <n v="12670.5"/>
    <n v="0.84708879038889695"/>
    <n v="14957.7"/>
    <m/>
    <n v="0.97"/>
    <m/>
    <n v="0"/>
    <n v="0"/>
    <n v="0"/>
  </r>
  <r>
    <x v="42"/>
    <x v="3"/>
    <s v="66"/>
    <x v="7"/>
    <x v="1"/>
    <x v="3"/>
    <s v="Y"/>
    <x v="0"/>
    <n v="155453"/>
    <n v="12670.5"/>
    <n v="0.84708879038889695"/>
    <n v="14957.7"/>
    <n v="1.42348546638012E-3"/>
    <n v="2.06"/>
    <n v="221"/>
    <n v="363.47"/>
    <n v="1.64"/>
    <n v="365.11"/>
  </r>
  <r>
    <x v="42"/>
    <x v="3"/>
    <s v="67"/>
    <x v="1"/>
    <x v="1"/>
    <x v="3"/>
    <s v="Y"/>
    <x v="0"/>
    <n v="87916"/>
    <n v="12670.5"/>
    <n v="0.84708879038889695"/>
    <n v="14957.7"/>
    <n v="1.35924723985127E-3"/>
    <n v="2.09"/>
    <n v="119"/>
    <n v="198.57"/>
    <n v="1.67"/>
    <n v="200.23999999999998"/>
  </r>
  <r>
    <x v="42"/>
    <x v="3"/>
    <s v="69"/>
    <x v="0"/>
    <x v="2"/>
    <x v="3"/>
    <s v="N"/>
    <x v="0"/>
    <n v="16821"/>
    <n v="12670.5"/>
    <n v="0.84708879038889695"/>
    <n v="14957.7"/>
    <m/>
    <n v="22.13"/>
    <m/>
    <n v="0"/>
    <n v="0"/>
    <n v="0"/>
  </r>
  <r>
    <x v="42"/>
    <x v="3"/>
    <s v="6C"/>
    <x v="5"/>
    <x v="2"/>
    <x v="3"/>
    <s v="N"/>
    <x v="0"/>
    <n v="0"/>
    <n v="12670.5"/>
    <n v="0.84708879038889695"/>
    <n v="14957.7"/>
    <m/>
    <n v="5.93"/>
    <m/>
    <n v="0"/>
    <n v="0"/>
    <n v="0"/>
  </r>
  <r>
    <x v="42"/>
    <x v="3"/>
    <s v="K1"/>
    <x v="1"/>
    <x v="0"/>
    <x v="3"/>
    <s v="Y"/>
    <x v="0"/>
    <n v="5704"/>
    <n v="12670.5"/>
    <n v="0.84708879038889695"/>
    <n v="14957.7"/>
    <n v="1.35924723985127E-3"/>
    <n v="2.58"/>
    <n v="7"/>
    <n v="14.38"/>
    <n v="0"/>
    <n v="14.38"/>
  </r>
  <r>
    <x v="42"/>
    <x v="3"/>
    <s v="KB"/>
    <x v="7"/>
    <x v="0"/>
    <x v="3"/>
    <s v="Y"/>
    <x v="0"/>
    <n v="9780"/>
    <n v="12670.5"/>
    <n v="0.84708879038889695"/>
    <n v="14957.7"/>
    <n v="1.42348546638012E-3"/>
    <n v="2.54"/>
    <n v="13"/>
    <n v="26.29"/>
    <n v="0"/>
    <n v="26.29"/>
  </r>
  <r>
    <x v="97"/>
    <x v="21"/>
    <s v="90"/>
    <x v="0"/>
    <x v="1"/>
    <x v="0"/>
    <s v="Y"/>
    <x v="0"/>
    <n v="309175"/>
    <n v="19030695.649999999"/>
    <n v="0.675631025505807"/>
    <n v="28167290.920000002"/>
    <n v="0.14499862810512201"/>
    <n v="33.78"/>
    <n v="44829"/>
    <n v="964294.39"/>
    <n v="2710.32"/>
    <n v="967004.71"/>
  </r>
  <r>
    <x v="97"/>
    <x v="21"/>
    <s v="93"/>
    <x v="9"/>
    <x v="1"/>
    <x v="0"/>
    <s v="Y"/>
    <x v="0"/>
    <n v="222043"/>
    <n v="19030695.649999999"/>
    <n v="0.675631025505807"/>
    <n v="28167290.920000002"/>
    <n v="0.33743830128767299"/>
    <n v="10.98"/>
    <n v="74925"/>
    <n v="523865.79"/>
    <n v="1761.96"/>
    <n v="525627.75"/>
  </r>
  <r>
    <x v="97"/>
    <x v="21"/>
    <s v="95"/>
    <x v="10"/>
    <x v="1"/>
    <x v="0"/>
    <s v="Y"/>
    <x v="0"/>
    <n v="44305"/>
    <n v="19030695.649999999"/>
    <n v="0.675631025505807"/>
    <n v="28167290.920000002"/>
    <n v="0.14497888339776999"/>
    <n v="33.78"/>
    <n v="6423"/>
    <n v="138161.97"/>
    <n v="494.74"/>
    <n v="138656.71"/>
  </r>
  <r>
    <x v="97"/>
    <x v="21"/>
    <s v="9F"/>
    <x v="10"/>
    <x v="2"/>
    <x v="0"/>
    <s v="Y"/>
    <x v="0"/>
    <n v="18023"/>
    <n v="19030695.649999999"/>
    <n v="0.675631025505807"/>
    <n v="28167290.920000002"/>
    <n v="0.14497888339776999"/>
    <n v="135.6"/>
    <n v="2612"/>
    <n v="224941.87"/>
    <n v="-172.24"/>
    <n v="224769.63"/>
  </r>
  <r>
    <x v="97"/>
    <x v="21"/>
    <s v="9H"/>
    <x v="4"/>
    <x v="2"/>
    <x v="0"/>
    <s v="N"/>
    <x v="0"/>
    <n v="15777"/>
    <n v="19030695.649999999"/>
    <n v="0.675631025505807"/>
    <n v="28167290.920000002"/>
    <m/>
    <n v="30.27"/>
    <m/>
    <n v="0"/>
    <n v="0"/>
    <n v="0"/>
  </r>
  <r>
    <x v="97"/>
    <x v="21"/>
    <s v="K2"/>
    <x v="0"/>
    <x v="0"/>
    <x v="0"/>
    <s v="Y"/>
    <x v="0"/>
    <n v="15530"/>
    <n v="19030695.649999999"/>
    <n v="0.675631025505807"/>
    <n v="28167290.920000002"/>
    <n v="0.14499862810512201"/>
    <n v="90.79"/>
    <n v="2251"/>
    <n v="129792.9"/>
    <n v="57.66"/>
    <n v="129850.56"/>
  </r>
  <r>
    <x v="97"/>
    <x v="21"/>
    <s v="KW"/>
    <x v="1"/>
    <x v="0"/>
    <x v="0"/>
    <s v="Y"/>
    <x v="0"/>
    <n v="7128"/>
    <n v="19030695.649999999"/>
    <n v="0.675631025505807"/>
    <n v="28167290.920000002"/>
    <n v="0.152642981411164"/>
    <n v="90.77"/>
    <n v="1088"/>
    <n v="62720.38"/>
    <n v="57.65"/>
    <n v="62778.03"/>
  </r>
  <r>
    <x v="98"/>
    <x v="2"/>
    <s v="40"/>
    <x v="4"/>
    <x v="1"/>
    <x v="6"/>
    <s v="Y"/>
    <x v="0"/>
    <n v="171278"/>
    <n v="1748.71"/>
    <n v="0.84147843744887296"/>
    <n v="2078.14"/>
    <n v="3.0555739965696703E-5"/>
    <n v="12.15"/>
    <n v="5"/>
    <n v="48.18"/>
    <n v="0"/>
    <n v="48.18"/>
  </r>
  <r>
    <x v="98"/>
    <x v="2"/>
    <s v="42"/>
    <x v="12"/>
    <x v="1"/>
    <x v="6"/>
    <s v="Y"/>
    <x v="0"/>
    <n v="159880"/>
    <n v="1748.71"/>
    <n v="0.84147843744887296"/>
    <n v="2078.14"/>
    <n v="3.0555739965696703E-5"/>
    <n v="12.15"/>
    <n v="4"/>
    <n v="38.54"/>
    <n v="0"/>
    <n v="38.54"/>
  </r>
  <r>
    <x v="98"/>
    <x v="2"/>
    <s v="43"/>
    <x v="1"/>
    <x v="1"/>
    <x v="6"/>
    <s v="Y"/>
    <x v="0"/>
    <n v="35547"/>
    <n v="1748.71"/>
    <n v="0.84147843744887296"/>
    <n v="2078.14"/>
    <n v="3.0555739965696703E-5"/>
    <n v="12.15"/>
    <n v="1"/>
    <n v="9.64"/>
    <n v="0"/>
    <n v="9.64"/>
  </r>
  <r>
    <x v="98"/>
    <x v="2"/>
    <s v="44"/>
    <x v="0"/>
    <x v="1"/>
    <x v="6"/>
    <s v="N"/>
    <x v="0"/>
    <n v="15305"/>
    <n v="1748.71"/>
    <n v="0.84147843744887296"/>
    <n v="2078.14"/>
    <m/>
    <n v="11.3"/>
    <m/>
    <n v="0"/>
    <n v="0"/>
    <n v="0"/>
  </r>
  <r>
    <x v="98"/>
    <x v="2"/>
    <s v="45"/>
    <x v="0"/>
    <x v="2"/>
    <x v="6"/>
    <s v="N"/>
    <x v="0"/>
    <n v="4895"/>
    <n v="1748.71"/>
    <n v="0.84147843744887296"/>
    <n v="2078.14"/>
    <m/>
    <n v="49.27"/>
    <m/>
    <n v="0"/>
    <n v="0"/>
    <n v="0"/>
  </r>
  <r>
    <x v="98"/>
    <x v="2"/>
    <s v="46"/>
    <x v="10"/>
    <x v="2"/>
    <x v="6"/>
    <s v="Y"/>
    <x v="0"/>
    <n v="3112"/>
    <n v="1748.71"/>
    <n v="0.84147843744887296"/>
    <n v="2078.14"/>
    <n v="3.0555739965696703E-5"/>
    <n v="50"/>
    <n v="0"/>
    <n v="0"/>
    <n v="0"/>
    <n v="0"/>
  </r>
  <r>
    <x v="98"/>
    <x v="2"/>
    <s v="47"/>
    <x v="4"/>
    <x v="2"/>
    <x v="6"/>
    <s v="Y"/>
    <x v="0"/>
    <n v="16684"/>
    <n v="1748.71"/>
    <n v="0.84147843744887296"/>
    <n v="2078.14"/>
    <n v="3.0555739965696703E-5"/>
    <n v="50"/>
    <n v="0"/>
    <n v="0"/>
    <n v="0"/>
    <n v="0"/>
  </r>
  <r>
    <x v="98"/>
    <x v="2"/>
    <s v="KA"/>
    <x v="12"/>
    <x v="0"/>
    <x v="6"/>
    <s v="Y"/>
    <x v="0"/>
    <n v="7802"/>
    <n v="1748.71"/>
    <n v="0.84147843744887296"/>
    <n v="2078.14"/>
    <n v="3.0555739965696703E-5"/>
    <n v="51.02"/>
    <n v="0"/>
    <n v="0"/>
    <n v="0"/>
    <n v="0"/>
  </r>
  <r>
    <x v="98"/>
    <x v="2"/>
    <s v="KE"/>
    <x v="4"/>
    <x v="0"/>
    <x v="6"/>
    <s v="Y"/>
    <x v="0"/>
    <n v="7091"/>
    <n v="1748.71"/>
    <n v="0.84147843744887296"/>
    <n v="2078.14"/>
    <n v="3.0555739965696703E-5"/>
    <n v="51.02"/>
    <n v="0"/>
    <n v="0"/>
    <n v="0"/>
    <n v="0"/>
  </r>
  <r>
    <x v="50"/>
    <x v="0"/>
    <s v="90"/>
    <x v="0"/>
    <x v="1"/>
    <x v="0"/>
    <s v="Y"/>
    <x v="0"/>
    <n v="309175"/>
    <n v="8212212.3200000003"/>
    <n v="0.86308948725433599"/>
    <n v="9514902.5"/>
    <n v="4.8980493472817001E-2"/>
    <n v="33.78"/>
    <n v="15143"/>
    <n v="416110.58"/>
    <n v="1181.5899999999999"/>
    <n v="417292.17000000004"/>
  </r>
  <r>
    <x v="50"/>
    <x v="0"/>
    <s v="93"/>
    <x v="9"/>
    <x v="1"/>
    <x v="0"/>
    <s v="N"/>
    <x v="0"/>
    <n v="222043"/>
    <n v="8212212.3200000003"/>
    <n v="0.86308948725433599"/>
    <n v="9514902.5"/>
    <m/>
    <n v="10.98"/>
    <m/>
    <n v="0"/>
    <n v="0"/>
    <n v="0"/>
  </r>
  <r>
    <x v="50"/>
    <x v="0"/>
    <s v="95"/>
    <x v="10"/>
    <x v="1"/>
    <x v="0"/>
    <s v="Y"/>
    <x v="0"/>
    <n v="44305"/>
    <n v="8212212.3200000003"/>
    <n v="0.86308948725433599"/>
    <n v="9514902.5"/>
    <n v="4.89738237165427E-2"/>
    <n v="33.78"/>
    <n v="2169"/>
    <n v="59601.39"/>
    <n v="192.35"/>
    <n v="59793.74"/>
  </r>
  <r>
    <x v="50"/>
    <x v="0"/>
    <s v="9F"/>
    <x v="10"/>
    <x v="2"/>
    <x v="0"/>
    <s v="Y"/>
    <x v="0"/>
    <n v="18023"/>
    <n v="8212212.3200000003"/>
    <n v="0.86308948725433599"/>
    <n v="9514902.5"/>
    <n v="4.89738237165427E-2"/>
    <n v="135.6"/>
    <n v="882"/>
    <n v="97031.32"/>
    <n v="-110.02"/>
    <n v="96921.3"/>
  </r>
  <r>
    <x v="50"/>
    <x v="0"/>
    <s v="9H"/>
    <x v="4"/>
    <x v="2"/>
    <x v="0"/>
    <s v="N"/>
    <x v="0"/>
    <n v="15777"/>
    <n v="8212212.3200000003"/>
    <n v="0.86308948725433599"/>
    <n v="9514902.5"/>
    <m/>
    <n v="30.27"/>
    <m/>
    <n v="0"/>
    <n v="0"/>
    <n v="0"/>
  </r>
  <r>
    <x v="50"/>
    <x v="0"/>
    <s v="K2"/>
    <x v="0"/>
    <x v="0"/>
    <x v="0"/>
    <s v="Y"/>
    <x v="0"/>
    <n v="15530"/>
    <n v="8212212.3200000003"/>
    <n v="0.86308948725433599"/>
    <n v="9514902.5"/>
    <n v="4.8980493472817001E-2"/>
    <n v="90.79"/>
    <n v="760"/>
    <n v="55980.31"/>
    <n v="0"/>
    <n v="55980.31"/>
  </r>
  <r>
    <x v="50"/>
    <x v="0"/>
    <s v="KW"/>
    <x v="1"/>
    <x v="0"/>
    <x v="0"/>
    <s v="Y"/>
    <x v="0"/>
    <n v="7128"/>
    <n v="8212212.3200000003"/>
    <n v="0.86308948725433599"/>
    <n v="9514902.5"/>
    <n v="5.15627537473008E-2"/>
    <n v="90.77"/>
    <n v="367"/>
    <n v="27026.639999999999"/>
    <n v="0"/>
    <n v="27026.639999999999"/>
  </r>
  <r>
    <x v="51"/>
    <x v="4"/>
    <s v="31"/>
    <x v="10"/>
    <x v="1"/>
    <x v="4"/>
    <s v="Y"/>
    <x v="0"/>
    <n v="5490"/>
    <n v="203303.94"/>
    <n v="0.85071051990921098"/>
    <n v="238981.34"/>
    <n v="1.5824211956461599E-2"/>
    <n v="4.97"/>
    <n v="86"/>
    <n v="342.7"/>
    <n v="0"/>
    <n v="342.7"/>
  </r>
  <r>
    <x v="51"/>
    <x v="4"/>
    <s v="33"/>
    <x v="10"/>
    <x v="2"/>
    <x v="4"/>
    <s v="Y"/>
    <x v="0"/>
    <n v="3363"/>
    <n v="203303.94"/>
    <n v="0.85071051990921098"/>
    <n v="238981.34"/>
    <n v="1.5824211956461599E-2"/>
    <n v="57.63"/>
    <n v="53"/>
    <n v="2442.5"/>
    <n v="0"/>
    <n v="2442.5"/>
  </r>
  <r>
    <x v="51"/>
    <x v="4"/>
    <s v="34"/>
    <x v="0"/>
    <x v="2"/>
    <x v="4"/>
    <s v="Y"/>
    <x v="0"/>
    <n v="4437"/>
    <n v="203303.94"/>
    <n v="0.85071051990921098"/>
    <n v="238981.34"/>
    <n v="1.5824211956461599E-2"/>
    <n v="57.63"/>
    <n v="70"/>
    <n v="3225.94"/>
    <n v="0"/>
    <n v="3225.94"/>
  </r>
  <r>
    <x v="51"/>
    <x v="4"/>
    <s v="36"/>
    <x v="4"/>
    <x v="1"/>
    <x v="4"/>
    <s v="Y"/>
    <x v="0"/>
    <n v="64479"/>
    <n v="203303.94"/>
    <n v="0.85071051990921098"/>
    <n v="238981.34"/>
    <n v="1.5824211956461599E-2"/>
    <n v="4.97"/>
    <n v="1020"/>
    <n v="4064.62"/>
    <n v="11.96"/>
    <n v="4076.58"/>
  </r>
  <r>
    <x v="51"/>
    <x v="4"/>
    <s v="37"/>
    <x v="8"/>
    <x v="1"/>
    <x v="4"/>
    <s v="Y"/>
    <x v="0"/>
    <n v="92485"/>
    <n v="203303.94"/>
    <n v="0.85071051990921098"/>
    <n v="238981.34"/>
    <n v="1.5824211956461599E-2"/>
    <n v="4.97"/>
    <n v="1463"/>
    <n v="5829.94"/>
    <n v="15.94"/>
    <n v="5845.8799999999992"/>
  </r>
  <r>
    <x v="51"/>
    <x v="4"/>
    <s v="K3"/>
    <x v="0"/>
    <x v="0"/>
    <x v="4"/>
    <s v="Y"/>
    <x v="0"/>
    <n v="1427"/>
    <n v="203303.94"/>
    <n v="0.85071051990921098"/>
    <n v="238981.34"/>
    <n v="1.5824211956461599E-2"/>
    <n v="27.46"/>
    <n v="22"/>
    <n v="483.1"/>
    <n v="0"/>
    <n v="483.1"/>
  </r>
  <r>
    <x v="51"/>
    <x v="4"/>
    <s v="KF"/>
    <x v="4"/>
    <x v="0"/>
    <x v="4"/>
    <s v="Y"/>
    <x v="0"/>
    <n v="3608"/>
    <n v="203303.94"/>
    <n v="0.85071051990921098"/>
    <n v="238981.34"/>
    <n v="1.5824211956461599E-2"/>
    <n v="27.46"/>
    <n v="57"/>
    <n v="1251.6600000000001"/>
    <n v="0"/>
    <n v="1251.6600000000001"/>
  </r>
  <r>
    <x v="43"/>
    <x v="0"/>
    <s v="63"/>
    <x v="0"/>
    <x v="1"/>
    <x v="3"/>
    <s v="Y"/>
    <x v="0"/>
    <n v="174751"/>
    <n v="311003.2"/>
    <n v="0.77271632809575397"/>
    <n v="402480.43"/>
    <n v="4.8249150974450698E-2"/>
    <n v="0.97"/>
    <n v="8431"/>
    <n v="5955.97"/>
    <n v="16.96"/>
    <n v="5972.93"/>
  </r>
  <r>
    <x v="43"/>
    <x v="0"/>
    <s v="66"/>
    <x v="7"/>
    <x v="1"/>
    <x v="3"/>
    <s v="N"/>
    <x v="0"/>
    <n v="155453"/>
    <n v="311003.2"/>
    <n v="0.77271632809575397"/>
    <n v="402480.43"/>
    <m/>
    <n v="2.06"/>
    <m/>
    <n v="0"/>
    <n v="0"/>
    <n v="0"/>
  </r>
  <r>
    <x v="43"/>
    <x v="0"/>
    <s v="67"/>
    <x v="1"/>
    <x v="1"/>
    <x v="3"/>
    <s v="Y"/>
    <x v="0"/>
    <n v="87916"/>
    <n v="311003.2"/>
    <n v="0.77271632809575397"/>
    <n v="402480.43"/>
    <n v="3.6574500997590097E-2"/>
    <n v="2.09"/>
    <n v="3215"/>
    <n v="4893.6000000000004"/>
    <n v="22.83"/>
    <n v="4916.43"/>
  </r>
  <r>
    <x v="43"/>
    <x v="0"/>
    <s v="69"/>
    <x v="0"/>
    <x v="2"/>
    <x v="3"/>
    <s v="Y"/>
    <x v="0"/>
    <n v="16821"/>
    <n v="311003.2"/>
    <n v="0.77271632809575397"/>
    <n v="402480.43"/>
    <n v="4.8249150974450698E-2"/>
    <n v="22.13"/>
    <n v="811"/>
    <n v="13036.18"/>
    <n v="0"/>
    <n v="13036.18"/>
  </r>
  <r>
    <x v="43"/>
    <x v="0"/>
    <s v="6C"/>
    <x v="5"/>
    <x v="2"/>
    <x v="3"/>
    <s v="N"/>
    <x v="0"/>
    <n v="0"/>
    <n v="311003.2"/>
    <n v="0.77271632809575397"/>
    <n v="402480.43"/>
    <m/>
    <n v="5.93"/>
    <m/>
    <n v="0"/>
    <n v="0"/>
    <n v="0"/>
  </r>
  <r>
    <x v="43"/>
    <x v="0"/>
    <s v="K1"/>
    <x v="1"/>
    <x v="0"/>
    <x v="3"/>
    <s v="Y"/>
    <x v="0"/>
    <n v="5704"/>
    <n v="311003.2"/>
    <n v="0.77271632809575397"/>
    <n v="402480.43"/>
    <n v="3.6574500997590097E-2"/>
    <n v="2.58"/>
    <n v="208"/>
    <n v="389.79"/>
    <n v="0"/>
    <n v="389.79"/>
  </r>
  <r>
    <x v="43"/>
    <x v="0"/>
    <s v="KB"/>
    <x v="7"/>
    <x v="0"/>
    <x v="3"/>
    <s v="N"/>
    <x v="0"/>
    <n v="9780"/>
    <n v="311003.2"/>
    <n v="0.77271632809575397"/>
    <n v="402480.43"/>
    <m/>
    <n v="2.54"/>
    <m/>
    <n v="0"/>
    <n v="0"/>
    <n v="0"/>
  </r>
  <r>
    <x v="52"/>
    <x v="0"/>
    <s v="90"/>
    <x v="0"/>
    <x v="1"/>
    <x v="0"/>
    <s v="Y"/>
    <x v="0"/>
    <n v="309175"/>
    <n v="216550.38"/>
    <n v="0.82214912555453701"/>
    <n v="263395.5"/>
    <n v="1.35589845177282E-3"/>
    <n v="33.78"/>
    <n v="419"/>
    <n v="10967.45"/>
    <n v="26.18"/>
    <n v="10993.630000000001"/>
  </r>
  <r>
    <x v="52"/>
    <x v="0"/>
    <s v="93"/>
    <x v="9"/>
    <x v="1"/>
    <x v="0"/>
    <s v="N"/>
    <x v="0"/>
    <n v="222043"/>
    <n v="216550.38"/>
    <n v="0.82214912555453701"/>
    <n v="263395.5"/>
    <m/>
    <n v="10.98"/>
    <m/>
    <n v="0"/>
    <n v="0"/>
    <n v="0"/>
  </r>
  <r>
    <x v="52"/>
    <x v="0"/>
    <s v="95"/>
    <x v="10"/>
    <x v="1"/>
    <x v="0"/>
    <s v="Y"/>
    <x v="0"/>
    <n v="44305"/>
    <n v="216550.38"/>
    <n v="0.82214912555453701"/>
    <n v="263395.5"/>
    <n v="1.3557138167974499E-3"/>
    <n v="33.78"/>
    <n v="60"/>
    <n v="1570.52"/>
    <n v="26.18"/>
    <n v="1596.7"/>
  </r>
  <r>
    <x v="52"/>
    <x v="0"/>
    <s v="9F"/>
    <x v="10"/>
    <x v="2"/>
    <x v="0"/>
    <s v="Y"/>
    <x v="0"/>
    <n v="18023"/>
    <n v="216550.38"/>
    <n v="0.82214912555453701"/>
    <n v="263395.5"/>
    <n v="1.3557138167974499E-3"/>
    <n v="135.6"/>
    <n v="24"/>
    <n v="2515.0700000000002"/>
    <n v="0"/>
    <n v="2515.0700000000002"/>
  </r>
  <r>
    <x v="52"/>
    <x v="0"/>
    <s v="9H"/>
    <x v="4"/>
    <x v="2"/>
    <x v="0"/>
    <s v="N"/>
    <x v="0"/>
    <n v="15777"/>
    <n v="216550.38"/>
    <n v="0.82214912555453701"/>
    <n v="263395.5"/>
    <m/>
    <n v="30.27"/>
    <m/>
    <n v="0"/>
    <n v="0"/>
    <n v="0"/>
  </r>
  <r>
    <x v="52"/>
    <x v="0"/>
    <s v="K2"/>
    <x v="0"/>
    <x v="0"/>
    <x v="0"/>
    <s v="Y"/>
    <x v="0"/>
    <n v="15530"/>
    <n v="216550.38"/>
    <n v="0.82214912555453701"/>
    <n v="263395.5"/>
    <n v="1.35589845177282E-3"/>
    <n v="90.79"/>
    <n v="21"/>
    <n v="1473.45"/>
    <n v="0"/>
    <n v="1473.45"/>
  </r>
  <r>
    <x v="52"/>
    <x v="0"/>
    <s v="KW"/>
    <x v="1"/>
    <x v="0"/>
    <x v="0"/>
    <s v="Y"/>
    <x v="0"/>
    <n v="7128"/>
    <n v="216550.38"/>
    <n v="0.82214912555453701"/>
    <n v="263395.5"/>
    <n v="1.4273816578411801E-3"/>
    <n v="90.77"/>
    <n v="10"/>
    <n v="701.49"/>
    <n v="0"/>
    <n v="701.49"/>
  </r>
  <r>
    <x v="53"/>
    <x v="8"/>
    <s v="50"/>
    <x v="13"/>
    <x v="1"/>
    <x v="7"/>
    <s v="Y"/>
    <x v="0"/>
    <n v="49590"/>
    <n v="1058562.75"/>
    <n v="0.71462500964197095"/>
    <n v="1481284.22"/>
    <n v="4.1014274117605699E-2"/>
    <n v="26.16"/>
    <n v="2033"/>
    <n v="35820.75"/>
    <n v="105.72"/>
    <n v="35926.47"/>
  </r>
  <r>
    <x v="53"/>
    <x v="8"/>
    <s v="52"/>
    <x v="4"/>
    <x v="1"/>
    <x v="7"/>
    <s v="Y"/>
    <x v="0"/>
    <n v="48195"/>
    <n v="1058562.75"/>
    <n v="0.71462500964197095"/>
    <n v="1481284.22"/>
    <n v="4.4025313683159199E-2"/>
    <n v="24.2"/>
    <n v="2121"/>
    <n v="34571.29"/>
    <n v="97.8"/>
    <n v="34669.090000000004"/>
  </r>
  <r>
    <x v="53"/>
    <x v="8"/>
    <s v="53"/>
    <x v="0"/>
    <x v="1"/>
    <x v="7"/>
    <s v="Y"/>
    <x v="0"/>
    <n v="13489"/>
    <n v="1058562.75"/>
    <n v="0.71462500964197095"/>
    <n v="1481284.22"/>
    <n v="4.1014274117605699E-2"/>
    <n v="26.16"/>
    <n v="553"/>
    <n v="9743.67"/>
    <n v="35.24"/>
    <n v="9778.91"/>
  </r>
  <r>
    <x v="53"/>
    <x v="8"/>
    <s v="5A"/>
    <x v="0"/>
    <x v="2"/>
    <x v="7"/>
    <s v="Y"/>
    <x v="0"/>
    <n v="2506"/>
    <n v="1058562.75"/>
    <n v="0.71462500964197095"/>
    <n v="1481284.22"/>
    <n v="4.1014274117605699E-2"/>
    <n v="107.29"/>
    <n v="102"/>
    <n v="7351.32"/>
    <n v="0"/>
    <n v="7351.32"/>
  </r>
  <r>
    <x v="53"/>
    <x v="8"/>
    <s v="5B"/>
    <x v="4"/>
    <x v="2"/>
    <x v="7"/>
    <s v="Y"/>
    <x v="0"/>
    <n v="3580"/>
    <n v="1058562.75"/>
    <n v="0.71462500964197095"/>
    <n v="1481284.22"/>
    <n v="4.4025313683159199E-2"/>
    <n v="67.69"/>
    <n v="157"/>
    <n v="7138.88"/>
    <n v="0"/>
    <n v="7138.88"/>
  </r>
  <r>
    <x v="53"/>
    <x v="8"/>
    <s v="K5"/>
    <x v="0"/>
    <x v="0"/>
    <x v="7"/>
    <s v="Y"/>
    <x v="0"/>
    <n v="1484"/>
    <n v="1058562.75"/>
    <n v="0.71462500964197095"/>
    <n v="1481284.22"/>
    <n v="4.1014274117605699E-2"/>
    <n v="58.75"/>
    <n v="60"/>
    <n v="2367.91"/>
    <n v="0"/>
    <n v="2367.91"/>
  </r>
  <r>
    <x v="53"/>
    <x v="8"/>
    <s v="KH"/>
    <x v="4"/>
    <x v="0"/>
    <x v="7"/>
    <s v="Y"/>
    <x v="0"/>
    <n v="2050"/>
    <n v="1058562.75"/>
    <n v="0.71462500964197095"/>
    <n v="1481284.22"/>
    <n v="4.1179271119531298E-2"/>
    <n v="58.69"/>
    <n v="84"/>
    <n v="3311.69"/>
    <n v="0"/>
    <n v="3311.69"/>
  </r>
  <r>
    <x v="54"/>
    <x v="9"/>
    <s v="50"/>
    <x v="13"/>
    <x v="1"/>
    <x v="7"/>
    <s v="Y"/>
    <x v="0"/>
    <n v="49590"/>
    <n v="42618.96"/>
    <n v="0.85065712970662199"/>
    <n v="50101.22"/>
    <n v="1.38721870047766E-3"/>
    <n v="26.16"/>
    <n v="68"/>
    <n v="1426.21"/>
    <n v="0"/>
    <n v="1426.21"/>
  </r>
  <r>
    <x v="54"/>
    <x v="9"/>
    <s v="52"/>
    <x v="4"/>
    <x v="1"/>
    <x v="7"/>
    <s v="Y"/>
    <x v="0"/>
    <n v="48195"/>
    <n v="42618.96"/>
    <n v="0.85065712970662199"/>
    <n v="50101.22"/>
    <n v="1.4890605709746701E-3"/>
    <n v="24.2"/>
    <n v="71"/>
    <n v="1377.56"/>
    <n v="0"/>
    <n v="1377.56"/>
  </r>
  <r>
    <x v="54"/>
    <x v="9"/>
    <s v="53"/>
    <x v="0"/>
    <x v="1"/>
    <x v="7"/>
    <s v="Y"/>
    <x v="0"/>
    <n v="13489"/>
    <n v="42618.96"/>
    <n v="0.85065712970662199"/>
    <n v="50101.22"/>
    <n v="1.38721870047766E-3"/>
    <n v="26.16"/>
    <n v="18"/>
    <n v="377.53"/>
    <n v="0"/>
    <n v="377.53"/>
  </r>
  <r>
    <x v="54"/>
    <x v="9"/>
    <s v="5A"/>
    <x v="0"/>
    <x v="2"/>
    <x v="7"/>
    <s v="Y"/>
    <x v="0"/>
    <n v="2506"/>
    <n v="42618.96"/>
    <n v="0.85065712970662199"/>
    <n v="50101.22"/>
    <n v="1.38721870047766E-3"/>
    <n v="107.29"/>
    <n v="3"/>
    <n v="257.37"/>
    <n v="0"/>
    <n v="257.37"/>
  </r>
  <r>
    <x v="54"/>
    <x v="9"/>
    <s v="5B"/>
    <x v="4"/>
    <x v="2"/>
    <x v="7"/>
    <s v="Y"/>
    <x v="0"/>
    <n v="3580"/>
    <n v="42618.96"/>
    <n v="0.85065712970662199"/>
    <n v="50101.22"/>
    <n v="1.4890605709746701E-3"/>
    <n v="67.69"/>
    <n v="5"/>
    <n v="270.63"/>
    <n v="0"/>
    <n v="270.63"/>
  </r>
  <r>
    <x v="54"/>
    <x v="9"/>
    <s v="K5"/>
    <x v="0"/>
    <x v="0"/>
    <x v="7"/>
    <s v="Y"/>
    <x v="0"/>
    <n v="1484"/>
    <n v="42618.96"/>
    <n v="0.85065712970662199"/>
    <n v="50101.22"/>
    <n v="1.38721870047766E-3"/>
    <n v="58.75"/>
    <n v="2"/>
    <n v="93.96"/>
    <n v="0"/>
    <n v="93.96"/>
  </r>
  <r>
    <x v="54"/>
    <x v="9"/>
    <s v="KH"/>
    <x v="4"/>
    <x v="0"/>
    <x v="7"/>
    <s v="Y"/>
    <x v="0"/>
    <n v="2050"/>
    <n v="42618.96"/>
    <n v="0.85065712970662199"/>
    <n v="50101.22"/>
    <n v="1.3927993655392401E-3"/>
    <n v="58.69"/>
    <n v="2"/>
    <n v="93.86"/>
    <n v="0"/>
    <n v="93.86"/>
  </r>
  <r>
    <x v="44"/>
    <x v="0"/>
    <s v="63"/>
    <x v="0"/>
    <x v="1"/>
    <x v="3"/>
    <s v="Y"/>
    <x v="0"/>
    <n v="174751"/>
    <n v="92725.03"/>
    <n v="0.73499063992001801"/>
    <n v="126158.11"/>
    <n v="1.51237706043033E-2"/>
    <n v="0.97"/>
    <n v="2642"/>
    <n v="1775.28"/>
    <n v="4.7"/>
    <n v="1779.98"/>
  </r>
  <r>
    <x v="44"/>
    <x v="0"/>
    <s v="66"/>
    <x v="7"/>
    <x v="1"/>
    <x v="3"/>
    <s v="N"/>
    <x v="0"/>
    <n v="155453"/>
    <n v="92725.03"/>
    <n v="0.73499063992001801"/>
    <n v="126158.11"/>
    <m/>
    <n v="2.06"/>
    <m/>
    <n v="0"/>
    <n v="0"/>
    <n v="0"/>
  </r>
  <r>
    <x v="44"/>
    <x v="0"/>
    <s v="67"/>
    <x v="1"/>
    <x v="1"/>
    <x v="3"/>
    <s v="Y"/>
    <x v="0"/>
    <n v="87916"/>
    <n v="92725.03"/>
    <n v="0.73499063992001801"/>
    <n v="126158.11"/>
    <n v="1.1464333607597001E-2"/>
    <n v="2.09"/>
    <n v="1007"/>
    <n v="1457.94"/>
    <n v="5.79"/>
    <n v="1463.73"/>
  </r>
  <r>
    <x v="44"/>
    <x v="0"/>
    <s v="69"/>
    <x v="0"/>
    <x v="2"/>
    <x v="3"/>
    <s v="Y"/>
    <x v="0"/>
    <n v="16821"/>
    <n v="92725.03"/>
    <n v="0.73499063992001801"/>
    <n v="126158.11"/>
    <n v="1.51237706043033E-2"/>
    <n v="22.13"/>
    <n v="254"/>
    <n v="3883.51"/>
    <n v="0"/>
    <n v="3883.51"/>
  </r>
  <r>
    <x v="44"/>
    <x v="0"/>
    <s v="6C"/>
    <x v="5"/>
    <x v="2"/>
    <x v="3"/>
    <s v="N"/>
    <x v="0"/>
    <n v="0"/>
    <n v="92725.03"/>
    <n v="0.73499063992001801"/>
    <n v="126158.11"/>
    <m/>
    <n v="5.93"/>
    <m/>
    <n v="0"/>
    <n v="0"/>
    <n v="0"/>
  </r>
  <r>
    <x v="44"/>
    <x v="0"/>
    <s v="K1"/>
    <x v="1"/>
    <x v="0"/>
    <x v="3"/>
    <s v="Y"/>
    <x v="0"/>
    <n v="5704"/>
    <n v="92725.03"/>
    <n v="0.73499063992001801"/>
    <n v="126158.11"/>
    <n v="1.1464333607597001E-2"/>
    <n v="2.58"/>
    <n v="65"/>
    <n v="115.86"/>
    <n v="0"/>
    <n v="115.86"/>
  </r>
  <r>
    <x v="44"/>
    <x v="0"/>
    <s v="KB"/>
    <x v="7"/>
    <x v="0"/>
    <x v="3"/>
    <s v="N"/>
    <x v="0"/>
    <n v="9780"/>
    <n v="92725.03"/>
    <n v="0.73499063992001801"/>
    <n v="126158.11"/>
    <m/>
    <n v="2.54"/>
    <m/>
    <n v="0"/>
    <n v="0"/>
    <n v="0"/>
  </r>
  <r>
    <x v="55"/>
    <x v="12"/>
    <s v="40"/>
    <x v="4"/>
    <x v="1"/>
    <x v="6"/>
    <s v="Y"/>
    <x v="0"/>
    <n v="171278"/>
    <n v="26872404.420000002"/>
    <n v="0.806081177704841"/>
    <n v="33337094.530000001"/>
    <n v="0.49016889702836602"/>
    <n v="12.15"/>
    <n v="83955"/>
    <n v="774966.6"/>
    <n v="2501.5300000000002"/>
    <n v="777468.13"/>
  </r>
  <r>
    <x v="55"/>
    <x v="12"/>
    <s v="42"/>
    <x v="12"/>
    <x v="1"/>
    <x v="6"/>
    <s v="Y"/>
    <x v="0"/>
    <n v="159880"/>
    <n v="26872404.420000002"/>
    <n v="0.806081177704841"/>
    <n v="33337094.530000001"/>
    <n v="0.49016889702836602"/>
    <n v="12.15"/>
    <n v="78368"/>
    <n v="723394.46"/>
    <n v="1919.99"/>
    <n v="725314.45"/>
  </r>
  <r>
    <x v="55"/>
    <x v="12"/>
    <s v="43"/>
    <x v="1"/>
    <x v="1"/>
    <x v="6"/>
    <s v="Y"/>
    <x v="0"/>
    <n v="35547"/>
    <n v="26872404.420000002"/>
    <n v="0.806081177704841"/>
    <n v="33337094.530000001"/>
    <n v="0.49016889702836602"/>
    <n v="12.15"/>
    <n v="17424"/>
    <n v="160836.38"/>
    <n v="655.39"/>
    <n v="161491.77000000002"/>
  </r>
  <r>
    <x v="55"/>
    <x v="12"/>
    <s v="44"/>
    <x v="0"/>
    <x v="1"/>
    <x v="6"/>
    <s v="Y"/>
    <x v="0"/>
    <n v="15305"/>
    <n v="26872404.420000002"/>
    <n v="0.806081177704841"/>
    <n v="33337094.530000001"/>
    <n v="0.51570717276903799"/>
    <n v="11.3"/>
    <n v="7892"/>
    <n v="67752.55"/>
    <n v="163.11000000000001"/>
    <n v="67915.66"/>
  </r>
  <r>
    <x v="55"/>
    <x v="12"/>
    <s v="45"/>
    <x v="0"/>
    <x v="2"/>
    <x v="6"/>
    <s v="Y"/>
    <x v="0"/>
    <n v="4895"/>
    <n v="26872404.420000002"/>
    <n v="0.806081177704841"/>
    <n v="33337094.530000001"/>
    <n v="0.51570717276903799"/>
    <n v="49.27"/>
    <n v="2524"/>
    <n v="94227.69"/>
    <n v="-74.67"/>
    <n v="94153.02"/>
  </r>
  <r>
    <x v="55"/>
    <x v="12"/>
    <s v="46"/>
    <x v="10"/>
    <x v="2"/>
    <x v="6"/>
    <s v="Y"/>
    <x v="0"/>
    <n v="3112"/>
    <n v="26872404.420000002"/>
    <n v="0.806081177704841"/>
    <n v="33337094.530000001"/>
    <n v="0.49016889702836602"/>
    <n v="50"/>
    <n v="1525"/>
    <n v="57775.87"/>
    <n v="37.89"/>
    <n v="57813.760000000002"/>
  </r>
  <r>
    <x v="55"/>
    <x v="12"/>
    <s v="47"/>
    <x v="4"/>
    <x v="2"/>
    <x v="6"/>
    <s v="Y"/>
    <x v="0"/>
    <n v="16684"/>
    <n v="26872404.420000002"/>
    <n v="0.806081177704841"/>
    <n v="33337094.530000001"/>
    <n v="0.49016889702836602"/>
    <n v="50"/>
    <n v="8177"/>
    <n v="309792.31"/>
    <n v="0"/>
    <n v="309792.31"/>
  </r>
  <r>
    <x v="55"/>
    <x v="12"/>
    <s v="KA"/>
    <x v="12"/>
    <x v="0"/>
    <x v="6"/>
    <s v="Y"/>
    <x v="0"/>
    <n v="7802"/>
    <n v="26872404.420000002"/>
    <n v="0.806081177704841"/>
    <n v="33337094.530000001"/>
    <n v="0.49016889702836602"/>
    <n v="51.02"/>
    <n v="3824"/>
    <n v="147830.82"/>
    <n v="77.319999999999993"/>
    <n v="147908.14000000001"/>
  </r>
  <r>
    <x v="55"/>
    <x v="12"/>
    <s v="KE"/>
    <x v="4"/>
    <x v="0"/>
    <x v="6"/>
    <s v="Y"/>
    <x v="0"/>
    <n v="7091"/>
    <n v="26872404.420000002"/>
    <n v="0.806081177704841"/>
    <n v="33337094.530000001"/>
    <n v="0.49016889702836602"/>
    <n v="51.02"/>
    <n v="3475"/>
    <n v="134338.93"/>
    <n v="77.31"/>
    <n v="134416.24"/>
  </r>
  <r>
    <x v="40"/>
    <x v="1"/>
    <s v="KP"/>
    <x v="2"/>
    <x v="0"/>
    <x v="1"/>
    <s v="Y"/>
    <x v="0"/>
    <n v="5574"/>
    <n v="349.74"/>
    <n v="0.85840512480671505"/>
    <n v="407.43"/>
    <n v="2.2783394488421701E-5"/>
    <n v="6.65"/>
    <n v="0"/>
    <n v="0"/>
    <n v="0"/>
    <n v="0"/>
  </r>
  <r>
    <x v="40"/>
    <x v="1"/>
    <s v="KU"/>
    <x v="3"/>
    <x v="0"/>
    <x v="1"/>
    <s v="Y"/>
    <x v="0"/>
    <n v="5667"/>
    <n v="349.74"/>
    <n v="0.85840512480671505"/>
    <n v="407.43"/>
    <n v="2.2783394488421701E-5"/>
    <n v="6.65"/>
    <n v="0"/>
    <n v="0"/>
    <n v="0"/>
    <n v="0"/>
  </r>
  <r>
    <x v="40"/>
    <x v="1"/>
    <s v="N1"/>
    <x v="0"/>
    <x v="1"/>
    <x v="1"/>
    <s v="N"/>
    <x v="0"/>
    <n v="95861"/>
    <n v="349.74"/>
    <n v="0.85840512480671505"/>
    <n v="407.43"/>
    <m/>
    <n v="3.92"/>
    <m/>
    <n v="0"/>
    <n v="0"/>
    <n v="0"/>
  </r>
  <r>
    <x v="40"/>
    <x v="1"/>
    <s v="N2"/>
    <x v="4"/>
    <x v="1"/>
    <x v="1"/>
    <s v="Y"/>
    <x v="0"/>
    <n v="156877"/>
    <n v="349.74"/>
    <n v="0.85840512480671505"/>
    <n v="407.43"/>
    <n v="2.2783394488421701E-5"/>
    <n v="3.92"/>
    <n v="3"/>
    <n v="9.51"/>
    <n v="0"/>
    <n v="9.51"/>
  </r>
  <r>
    <x v="40"/>
    <x v="1"/>
    <s v="N3"/>
    <x v="5"/>
    <x v="2"/>
    <x v="1"/>
    <s v="Y"/>
    <x v="0"/>
    <n v="0"/>
    <n v="349.74"/>
    <n v="0.85840512480671505"/>
    <n v="407.43"/>
    <n v="2.2783394488421701E-5"/>
    <n v="30.45"/>
    <n v="0"/>
    <n v="0"/>
    <n v="0"/>
    <n v="0"/>
  </r>
  <r>
    <x v="40"/>
    <x v="1"/>
    <s v="N4"/>
    <x v="3"/>
    <x v="2"/>
    <x v="1"/>
    <s v="Y"/>
    <x v="0"/>
    <n v="13274"/>
    <n v="349.74"/>
    <n v="0.85840512480671505"/>
    <n v="407.43"/>
    <n v="2.2783394488421701E-5"/>
    <n v="30.45"/>
    <n v="0"/>
    <n v="0"/>
    <n v="0"/>
    <n v="0"/>
  </r>
  <r>
    <x v="57"/>
    <x v="0"/>
    <s v="90"/>
    <x v="0"/>
    <x v="1"/>
    <x v="0"/>
    <s v="Y"/>
    <x v="0"/>
    <n v="309175"/>
    <n v="2303.73"/>
    <n v="0.87569990078799398"/>
    <n v="2630.73"/>
    <n v="1.35423829717376E-5"/>
    <n v="33.78"/>
    <n v="4"/>
    <n v="111.52"/>
    <n v="0"/>
    <n v="111.52"/>
  </r>
  <r>
    <x v="57"/>
    <x v="0"/>
    <s v="93"/>
    <x v="9"/>
    <x v="1"/>
    <x v="0"/>
    <s v="N"/>
    <x v="0"/>
    <n v="222043"/>
    <n v="2303.73"/>
    <n v="0.87569990078799398"/>
    <n v="2630.73"/>
    <m/>
    <n v="10.98"/>
    <m/>
    <n v="0"/>
    <n v="0"/>
    <n v="0"/>
  </r>
  <r>
    <x v="57"/>
    <x v="0"/>
    <s v="95"/>
    <x v="10"/>
    <x v="1"/>
    <x v="0"/>
    <s v="Y"/>
    <x v="0"/>
    <n v="44305"/>
    <n v="2303.73"/>
    <n v="0.87569990078799398"/>
    <n v="2630.73"/>
    <n v="1.35405388826444E-5"/>
    <n v="33.78"/>
    <n v="0"/>
    <n v="0"/>
    <n v="0"/>
    <n v="0"/>
  </r>
  <r>
    <x v="57"/>
    <x v="0"/>
    <s v="9F"/>
    <x v="10"/>
    <x v="2"/>
    <x v="0"/>
    <s v="Y"/>
    <x v="0"/>
    <n v="18023"/>
    <n v="2303.73"/>
    <n v="0.87569990078799398"/>
    <n v="2630.73"/>
    <n v="1.35405388826444E-5"/>
    <n v="135.6"/>
    <n v="0"/>
    <n v="0"/>
    <n v="0"/>
    <n v="0"/>
  </r>
  <r>
    <x v="57"/>
    <x v="0"/>
    <s v="9H"/>
    <x v="4"/>
    <x v="2"/>
    <x v="0"/>
    <s v="N"/>
    <x v="0"/>
    <n v="15777"/>
    <n v="2303.73"/>
    <n v="0.87569990078799398"/>
    <n v="2630.73"/>
    <m/>
    <n v="30.27"/>
    <m/>
    <n v="0"/>
    <n v="0"/>
    <n v="0"/>
  </r>
  <r>
    <x v="57"/>
    <x v="0"/>
    <s v="K2"/>
    <x v="0"/>
    <x v="0"/>
    <x v="0"/>
    <s v="Y"/>
    <x v="0"/>
    <n v="15530"/>
    <n v="2303.73"/>
    <n v="0.87569990078799398"/>
    <n v="2630.73"/>
    <n v="1.35423829717376E-5"/>
    <n v="90.79"/>
    <n v="0"/>
    <n v="0"/>
    <n v="0"/>
    <n v="0"/>
  </r>
  <r>
    <x v="57"/>
    <x v="0"/>
    <s v="KW"/>
    <x v="1"/>
    <x v="0"/>
    <x v="0"/>
    <s v="Y"/>
    <x v="0"/>
    <n v="7128"/>
    <n v="2303.73"/>
    <n v="0.87569990078799398"/>
    <n v="2630.73"/>
    <n v="1.42563397959818E-5"/>
    <n v="90.77"/>
    <n v="0"/>
    <n v="0"/>
    <n v="0"/>
    <n v="0"/>
  </r>
  <r>
    <x v="58"/>
    <x v="4"/>
    <s v="31"/>
    <x v="10"/>
    <x v="1"/>
    <x v="4"/>
    <s v="Y"/>
    <x v="0"/>
    <n v="5490"/>
    <n v="1902302.92"/>
    <n v="0.92355516078268096"/>
    <n v="2059761.02"/>
    <n v="0.13638761486623799"/>
    <n v="4.97"/>
    <n v="748"/>
    <n v="3235.95"/>
    <n v="12.98"/>
    <n v="3248.93"/>
  </r>
  <r>
    <x v="58"/>
    <x v="4"/>
    <s v="33"/>
    <x v="10"/>
    <x v="2"/>
    <x v="4"/>
    <s v="Y"/>
    <x v="0"/>
    <n v="3363"/>
    <n v="1902302.92"/>
    <n v="0.92355516078268096"/>
    <n v="2059761.02"/>
    <n v="0.13638761486623799"/>
    <n v="57.63"/>
    <n v="458"/>
    <n v="22914.2"/>
    <n v="0"/>
    <n v="22914.2"/>
  </r>
  <r>
    <x v="58"/>
    <x v="4"/>
    <s v="34"/>
    <x v="0"/>
    <x v="2"/>
    <x v="4"/>
    <s v="Y"/>
    <x v="0"/>
    <n v="4437"/>
    <n v="1902302.92"/>
    <n v="0.92355516078268096"/>
    <n v="2059761.02"/>
    <n v="0.13638761486623799"/>
    <n v="57.63"/>
    <n v="605"/>
    <n v="30268.76"/>
    <n v="0"/>
    <n v="30268.76"/>
  </r>
  <r>
    <x v="58"/>
    <x v="4"/>
    <s v="36"/>
    <x v="4"/>
    <x v="1"/>
    <x v="4"/>
    <s v="Y"/>
    <x v="0"/>
    <n v="64479"/>
    <n v="1902302.92"/>
    <n v="0.92355516078268096"/>
    <n v="2059761.02"/>
    <n v="0.13638761486623799"/>
    <n v="4.97"/>
    <n v="8794"/>
    <n v="38044.080000000002"/>
    <n v="103.83"/>
    <n v="38147.910000000003"/>
  </r>
  <r>
    <x v="12"/>
    <x v="6"/>
    <s v="N2"/>
    <x v="4"/>
    <x v="1"/>
    <x v="1"/>
    <s v="Y"/>
    <x v="0"/>
    <n v="156877"/>
    <n v="6613425.4900000002"/>
    <n v="0.77347366240813098"/>
    <n v="8550291.7699999996"/>
    <n v="0.47813040371846799"/>
    <n v="3.92"/>
    <n v="75007"/>
    <n v="214345.69"/>
    <n v="740.14"/>
    <n v="215085.83000000002"/>
  </r>
  <r>
    <x v="58"/>
    <x v="4"/>
    <s v="37"/>
    <x v="8"/>
    <x v="1"/>
    <x v="4"/>
    <s v="Y"/>
    <x v="0"/>
    <n v="92485"/>
    <n v="1902302.92"/>
    <n v="0.92355516078268096"/>
    <n v="2059761.02"/>
    <n v="0.13638761486623799"/>
    <n v="4.97"/>
    <n v="12613"/>
    <n v="54565.61"/>
    <n v="164.4"/>
    <n v="54730.01"/>
  </r>
  <r>
    <x v="58"/>
    <x v="4"/>
    <s v="K3"/>
    <x v="0"/>
    <x v="0"/>
    <x v="4"/>
    <s v="Y"/>
    <x v="0"/>
    <n v="1427"/>
    <n v="1902302.92"/>
    <n v="0.92355516078268096"/>
    <n v="2059761.02"/>
    <n v="0.13638761486623799"/>
    <n v="27.46"/>
    <n v="194"/>
    <n v="4624.8"/>
    <n v="0"/>
    <n v="4624.8"/>
  </r>
  <r>
    <x v="58"/>
    <x v="4"/>
    <s v="KF"/>
    <x v="4"/>
    <x v="0"/>
    <x v="4"/>
    <s v="Y"/>
    <x v="0"/>
    <n v="3608"/>
    <n v="1902302.92"/>
    <n v="0.92355516078268096"/>
    <n v="2059761.02"/>
    <n v="0.13638761486623799"/>
    <n v="27.46"/>
    <n v="492"/>
    <n v="11728.87"/>
    <n v="23.83"/>
    <n v="11752.7"/>
  </r>
  <r>
    <x v="59"/>
    <x v="14"/>
    <s v="31"/>
    <x v="10"/>
    <x v="1"/>
    <x v="4"/>
    <s v="Y"/>
    <x v="0"/>
    <n v="5490"/>
    <n v="590715.27"/>
    <n v="0.93158937434579903"/>
    <n v="634094.04"/>
    <n v="4.1986702766370898E-2"/>
    <n v="4.97"/>
    <n v="230"/>
    <n v="1003.67"/>
    <n v="4.37"/>
    <n v="1008.04"/>
  </r>
  <r>
    <x v="59"/>
    <x v="14"/>
    <s v="33"/>
    <x v="10"/>
    <x v="2"/>
    <x v="4"/>
    <s v="Y"/>
    <x v="0"/>
    <n v="3363"/>
    <n v="590715.27"/>
    <n v="0.93158937434579903"/>
    <n v="634094.04"/>
    <n v="4.1986702766370898E-2"/>
    <n v="57.63"/>
    <n v="141"/>
    <n v="7115.74"/>
    <n v="0"/>
    <n v="7115.74"/>
  </r>
  <r>
    <x v="59"/>
    <x v="14"/>
    <s v="34"/>
    <x v="0"/>
    <x v="2"/>
    <x v="4"/>
    <s v="Y"/>
    <x v="0"/>
    <n v="4437"/>
    <n v="590715.27"/>
    <n v="0.93158937434579903"/>
    <n v="634094.04"/>
    <n v="4.1986702766370898E-2"/>
    <n v="57.63"/>
    <n v="186"/>
    <n v="9386.7199999999993"/>
    <n v="0"/>
    <n v="9386.7199999999993"/>
  </r>
  <r>
    <x v="59"/>
    <x v="14"/>
    <s v="36"/>
    <x v="4"/>
    <x v="1"/>
    <x v="4"/>
    <s v="Y"/>
    <x v="0"/>
    <n v="64479"/>
    <n v="590715.27"/>
    <n v="0.93158937434579903"/>
    <n v="634094.04"/>
    <n v="4.1986702766370898E-2"/>
    <n v="4.97"/>
    <n v="2707"/>
    <n v="11812.74"/>
    <n v="34.909999999999997"/>
    <n v="11847.65"/>
  </r>
  <r>
    <x v="59"/>
    <x v="14"/>
    <s v="37"/>
    <x v="8"/>
    <x v="1"/>
    <x v="4"/>
    <s v="Y"/>
    <x v="0"/>
    <n v="92485"/>
    <n v="590715.27"/>
    <n v="0.93158937434579903"/>
    <n v="634094.04"/>
    <n v="4.1986702766370898E-2"/>
    <n v="4.97"/>
    <n v="3883"/>
    <n v="16944.54"/>
    <n v="52.37"/>
    <n v="16996.91"/>
  </r>
  <r>
    <x v="59"/>
    <x v="14"/>
    <s v="K3"/>
    <x v="0"/>
    <x v="0"/>
    <x v="4"/>
    <s v="Y"/>
    <x v="0"/>
    <n v="1427"/>
    <n v="590715.27"/>
    <n v="0.93158937434579903"/>
    <n v="634094.04"/>
    <n v="4.1986702766370898E-2"/>
    <n v="27.46"/>
    <n v="59"/>
    <n v="1418.75"/>
    <n v="0"/>
    <n v="1418.75"/>
  </r>
  <r>
    <x v="10"/>
    <x v="4"/>
    <s v="KF"/>
    <x v="4"/>
    <x v="0"/>
    <x v="4"/>
    <s v="Y"/>
    <x v="0"/>
    <n v="3608"/>
    <n v="893270.31"/>
    <n v="0.80177313808791995"/>
    <n v="1114118.53"/>
    <n v="7.3771649967907194E-2"/>
    <n v="27.46"/>
    <n v="266"/>
    <n v="5505.05"/>
    <n v="0"/>
    <n v="5505.05"/>
  </r>
  <r>
    <x v="11"/>
    <x v="0"/>
    <s v="90"/>
    <x v="0"/>
    <x v="1"/>
    <x v="0"/>
    <s v="Y"/>
    <x v="0"/>
    <n v="309175"/>
    <n v="8279596.3499999996"/>
    <n v="0.82555248164405004"/>
    <n v="10029158.09"/>
    <n v="5.1627761016478597E-2"/>
    <n v="33.78"/>
    <n v="15962"/>
    <n v="419539.64"/>
    <n v="1182.77"/>
    <n v="420722.41000000003"/>
  </r>
  <r>
    <x v="11"/>
    <x v="0"/>
    <s v="93"/>
    <x v="9"/>
    <x v="1"/>
    <x v="0"/>
    <s v="N"/>
    <x v="0"/>
    <n v="222043"/>
    <n v="8279596.3499999996"/>
    <n v="0.82555248164405004"/>
    <n v="10029158.09"/>
    <m/>
    <n v="10.98"/>
    <m/>
    <n v="0"/>
    <n v="0"/>
    <n v="0"/>
  </r>
  <r>
    <x v="11"/>
    <x v="0"/>
    <s v="95"/>
    <x v="10"/>
    <x v="1"/>
    <x v="0"/>
    <s v="Y"/>
    <x v="0"/>
    <n v="44305"/>
    <n v="8279596.3499999996"/>
    <n v="0.82555248164405004"/>
    <n v="10029158.09"/>
    <n v="5.1620730777325201E-2"/>
    <n v="33.78"/>
    <n v="2287"/>
    <n v="60110.71"/>
    <n v="236.55"/>
    <n v="60347.26"/>
  </r>
  <r>
    <x v="11"/>
    <x v="0"/>
    <s v="9F"/>
    <x v="10"/>
    <x v="2"/>
    <x v="0"/>
    <s v="Y"/>
    <x v="0"/>
    <n v="18023"/>
    <n v="8279596.3499999996"/>
    <n v="0.82555248164405004"/>
    <n v="10029158.09"/>
    <n v="5.1620730777325201E-2"/>
    <n v="135.6"/>
    <n v="930"/>
    <n v="97862.25"/>
    <n v="-105.22"/>
    <n v="97757.03"/>
  </r>
  <r>
    <x v="11"/>
    <x v="0"/>
    <s v="9H"/>
    <x v="4"/>
    <x v="2"/>
    <x v="0"/>
    <s v="N"/>
    <x v="0"/>
    <n v="15777"/>
    <n v="8279596.3499999996"/>
    <n v="0.82555248164405004"/>
    <n v="10029158.09"/>
    <m/>
    <n v="30.27"/>
    <m/>
    <n v="0"/>
    <n v="0"/>
    <n v="0"/>
  </r>
  <r>
    <x v="11"/>
    <x v="0"/>
    <s v="K2"/>
    <x v="0"/>
    <x v="0"/>
    <x v="0"/>
    <s v="Y"/>
    <x v="0"/>
    <n v="15530"/>
    <n v="8279596.3499999996"/>
    <n v="0.82555248164405004"/>
    <n v="10029158.09"/>
    <n v="5.1627761016478597E-2"/>
    <n v="90.79"/>
    <n v="801"/>
    <n v="56434.29"/>
    <n v="0"/>
    <n v="56434.29"/>
  </r>
  <r>
    <x v="11"/>
    <x v="0"/>
    <s v="KW"/>
    <x v="1"/>
    <x v="0"/>
    <x v="0"/>
    <s v="Y"/>
    <x v="0"/>
    <n v="7128"/>
    <n v="8279596.3499999996"/>
    <n v="0.82555248164405004"/>
    <n v="10029158.09"/>
    <n v="5.4349585703838799E-2"/>
    <n v="90.77"/>
    <n v="387"/>
    <n v="27260"/>
    <n v="0"/>
    <n v="27260"/>
  </r>
  <r>
    <x v="12"/>
    <x v="6"/>
    <s v="KP"/>
    <x v="2"/>
    <x v="0"/>
    <x v="1"/>
    <s v="Y"/>
    <x v="0"/>
    <n v="5574"/>
    <n v="6613425.4900000002"/>
    <n v="0.77347366240813098"/>
    <n v="8550291.7699999996"/>
    <n v="0.47813040371846799"/>
    <n v="6.65"/>
    <n v="2665"/>
    <n v="12885.23"/>
    <n v="4.83"/>
    <n v="12890.06"/>
  </r>
  <r>
    <x v="12"/>
    <x v="6"/>
    <s v="KU"/>
    <x v="3"/>
    <x v="0"/>
    <x v="1"/>
    <s v="Y"/>
    <x v="0"/>
    <n v="5667"/>
    <n v="6613425.4900000002"/>
    <n v="0.77347366240813098"/>
    <n v="8550291.7699999996"/>
    <n v="0.47813040371846799"/>
    <n v="6.65"/>
    <n v="2709"/>
    <n v="13097.97"/>
    <n v="4.83"/>
    <n v="13102.8"/>
  </r>
  <r>
    <x v="12"/>
    <x v="6"/>
    <s v="N1"/>
    <x v="0"/>
    <x v="1"/>
    <x v="1"/>
    <s v="Y"/>
    <x v="0"/>
    <n v="95861"/>
    <n v="6613425.4900000002"/>
    <n v="0.77347366240813098"/>
    <n v="8550291.7699999996"/>
    <n v="0.47814129740026801"/>
    <n v="3.92"/>
    <n v="45835"/>
    <n v="130981.57"/>
    <n v="371.5"/>
    <n v="131353.07"/>
  </r>
  <r>
    <x v="12"/>
    <x v="6"/>
    <s v="N3"/>
    <x v="5"/>
    <x v="2"/>
    <x v="1"/>
    <s v="Y"/>
    <x v="0"/>
    <n v="0"/>
    <n v="6613425.4900000002"/>
    <n v="0.77347366240813098"/>
    <n v="8550291.7699999996"/>
    <n v="0.47813040371846799"/>
    <n v="30.45"/>
    <n v="0"/>
    <n v="0"/>
    <n v="0"/>
    <n v="0"/>
  </r>
  <r>
    <x v="12"/>
    <x v="6"/>
    <s v="N4"/>
    <x v="3"/>
    <x v="2"/>
    <x v="1"/>
    <s v="Y"/>
    <x v="0"/>
    <n v="13274"/>
    <n v="6613425.4900000002"/>
    <n v="0.77347366240813098"/>
    <n v="8550291.7699999996"/>
    <n v="0.47813040371846799"/>
    <n v="30.45"/>
    <n v="6346"/>
    <n v="140494.96"/>
    <n v="-88.56"/>
    <n v="140406.39999999999"/>
  </r>
  <r>
    <x v="16"/>
    <x v="0"/>
    <s v="90"/>
    <x v="0"/>
    <x v="1"/>
    <x v="0"/>
    <s v="Y"/>
    <x v="0"/>
    <n v="309175"/>
    <n v="899029.63"/>
    <n v="0.68376050376292397"/>
    <n v="1314831.18"/>
    <n v="6.7684435053166599E-3"/>
    <n v="33.78"/>
    <n v="2092"/>
    <n v="45541.43"/>
    <n v="130.61000000000001"/>
    <n v="45672.04"/>
  </r>
  <r>
    <x v="16"/>
    <x v="0"/>
    <s v="93"/>
    <x v="9"/>
    <x v="1"/>
    <x v="0"/>
    <s v="Y"/>
    <x v="0"/>
    <n v="222043"/>
    <n v="899029.63"/>
    <n v="0.68376050376292397"/>
    <n v="1314831.18"/>
    <n v="1.57514047452905E-2"/>
    <n v="10.98"/>
    <n v="3497"/>
    <n v="24744.77"/>
    <n v="84.92"/>
    <n v="24829.69"/>
  </r>
  <r>
    <x v="16"/>
    <x v="0"/>
    <s v="95"/>
    <x v="10"/>
    <x v="1"/>
    <x v="0"/>
    <s v="Y"/>
    <x v="0"/>
    <n v="44305"/>
    <n v="899029.63"/>
    <n v="0.68376050376292397"/>
    <n v="1314831.18"/>
    <n v="6.7675218349671903E-3"/>
    <n v="33.78"/>
    <n v="299"/>
    <n v="6509.03"/>
    <n v="21.77"/>
    <n v="6530.8"/>
  </r>
  <r>
    <x v="16"/>
    <x v="0"/>
    <s v="9F"/>
    <x v="10"/>
    <x v="2"/>
    <x v="0"/>
    <s v="Y"/>
    <x v="0"/>
    <n v="18023"/>
    <n v="899029.63"/>
    <n v="0.68376050376292397"/>
    <n v="1314831.18"/>
    <n v="6.7675218349671903E-3"/>
    <n v="135.6"/>
    <n v="121"/>
    <n v="10545.74"/>
    <n v="-87.15"/>
    <n v="10458.59"/>
  </r>
  <r>
    <x v="16"/>
    <x v="0"/>
    <s v="9H"/>
    <x v="4"/>
    <x v="2"/>
    <x v="0"/>
    <s v="N"/>
    <x v="0"/>
    <n v="15777"/>
    <n v="899029.63"/>
    <n v="0.68376050376292397"/>
    <n v="1314831.18"/>
    <m/>
    <n v="30.27"/>
    <m/>
    <n v="0"/>
    <n v="0"/>
    <n v="0"/>
  </r>
  <r>
    <x v="16"/>
    <x v="0"/>
    <s v="K2"/>
    <x v="0"/>
    <x v="0"/>
    <x v="0"/>
    <s v="Y"/>
    <x v="0"/>
    <n v="15530"/>
    <n v="899029.63"/>
    <n v="0.68376050376292397"/>
    <n v="1314831.18"/>
    <n v="6.7684435053166599E-3"/>
    <n v="90.79"/>
    <n v="105"/>
    <n v="6127.16"/>
    <n v="0"/>
    <n v="6127.16"/>
  </r>
  <r>
    <x v="16"/>
    <x v="0"/>
    <s v="KW"/>
    <x v="1"/>
    <x v="0"/>
    <x v="0"/>
    <s v="Y"/>
    <x v="0"/>
    <n v="7128"/>
    <n v="899029.63"/>
    <n v="0.68376050376292397"/>
    <n v="1314831.18"/>
    <n v="7.1252770434182501E-3"/>
    <n v="90.77"/>
    <n v="50"/>
    <n v="2917.05"/>
    <n v="0"/>
    <n v="2917.05"/>
  </r>
  <r>
    <x v="17"/>
    <x v="3"/>
    <s v="63"/>
    <x v="0"/>
    <x v="1"/>
    <x v="3"/>
    <s v="N"/>
    <x v="0"/>
    <n v="174751"/>
    <n v="202728.01"/>
    <n v="0.90488217133859705"/>
    <n v="224038.02"/>
    <m/>
    <n v="0.97"/>
    <m/>
    <n v="0"/>
    <n v="0"/>
    <n v="0"/>
  </r>
  <r>
    <x v="17"/>
    <x v="3"/>
    <s v="66"/>
    <x v="7"/>
    <x v="1"/>
    <x v="3"/>
    <s v="Y"/>
    <x v="0"/>
    <n v="155453"/>
    <n v="202728.01"/>
    <n v="0.90488217133859705"/>
    <n v="224038.02"/>
    <n v="2.1321116574512099E-2"/>
    <n v="2.06"/>
    <n v="3314"/>
    <n v="5822.28"/>
    <n v="15.81"/>
    <n v="5838.09"/>
  </r>
  <r>
    <x v="17"/>
    <x v="3"/>
    <s v="67"/>
    <x v="1"/>
    <x v="1"/>
    <x v="3"/>
    <s v="Y"/>
    <x v="0"/>
    <n v="87916"/>
    <n v="202728.01"/>
    <n v="0.90488217133859705"/>
    <n v="224038.02"/>
    <n v="2.0358949591631301E-2"/>
    <n v="2.09"/>
    <n v="1789"/>
    <n v="3188.82"/>
    <n v="14.26"/>
    <n v="3203.0800000000004"/>
  </r>
  <r>
    <x v="17"/>
    <x v="3"/>
    <s v="69"/>
    <x v="0"/>
    <x v="2"/>
    <x v="3"/>
    <s v="N"/>
    <x v="0"/>
    <n v="16821"/>
    <n v="202728.01"/>
    <n v="0.90488217133859705"/>
    <n v="224038.02"/>
    <m/>
    <n v="22.13"/>
    <m/>
    <n v="0"/>
    <n v="0"/>
    <n v="0"/>
  </r>
  <r>
    <x v="17"/>
    <x v="3"/>
    <s v="6C"/>
    <x v="5"/>
    <x v="2"/>
    <x v="3"/>
    <s v="Y"/>
    <x v="0"/>
    <n v="0"/>
    <n v="202728.01"/>
    <n v="0.90488217133859705"/>
    <n v="224038.02"/>
    <n v="5.0483028995349802E-2"/>
    <n v="5.93"/>
    <n v="0"/>
    <n v="0"/>
    <n v="0"/>
    <n v="0"/>
  </r>
  <r>
    <x v="17"/>
    <x v="3"/>
    <s v="K1"/>
    <x v="1"/>
    <x v="0"/>
    <x v="3"/>
    <s v="Y"/>
    <x v="0"/>
    <n v="5704"/>
    <n v="202728.01"/>
    <n v="0.90488217133859705"/>
    <n v="224038.02"/>
    <n v="2.0358949591631301E-2"/>
    <n v="2.58"/>
    <n v="116"/>
    <n v="254.56"/>
    <n v="0"/>
    <n v="254.56"/>
  </r>
  <r>
    <x v="17"/>
    <x v="3"/>
    <s v="KB"/>
    <x v="7"/>
    <x v="0"/>
    <x v="3"/>
    <s v="Y"/>
    <x v="0"/>
    <n v="9780"/>
    <n v="202728.01"/>
    <n v="0.90488217133859705"/>
    <n v="224038.02"/>
    <n v="2.1321116574512099E-2"/>
    <n v="2.54"/>
    <n v="208"/>
    <n v="449.38"/>
    <n v="0"/>
    <n v="449.38"/>
  </r>
  <r>
    <x v="0"/>
    <x v="0"/>
    <s v="90"/>
    <x v="0"/>
    <x v="1"/>
    <x v="0"/>
    <s v="Y"/>
    <x v="0"/>
    <n v="309175"/>
    <n v="2107910.59"/>
    <n v="0.92467003441273898"/>
    <n v="2279635.4500000002"/>
    <n v="1.1735030314722301E-2"/>
    <n v="33.78"/>
    <n v="3628"/>
    <n v="106805.86"/>
    <n v="323.83999999999997"/>
    <n v="107129.7"/>
  </r>
  <r>
    <x v="0"/>
    <x v="0"/>
    <s v="93"/>
    <x v="9"/>
    <x v="1"/>
    <x v="0"/>
    <s v="N"/>
    <x v="0"/>
    <n v="222043"/>
    <n v="2107910.59"/>
    <n v="0.92467003441273898"/>
    <n v="2279635.4500000002"/>
    <m/>
    <n v="10.98"/>
    <m/>
    <n v="0"/>
    <n v="0"/>
    <n v="0"/>
  </r>
  <r>
    <x v="0"/>
    <x v="0"/>
    <s v="95"/>
    <x v="10"/>
    <x v="1"/>
    <x v="0"/>
    <s v="Y"/>
    <x v="0"/>
    <n v="44305"/>
    <n v="2107910.59"/>
    <n v="0.92467003441273898"/>
    <n v="2279635.4500000002"/>
    <n v="1.17334323358838E-2"/>
    <n v="33.78"/>
    <n v="519"/>
    <n v="15279.01"/>
    <n v="29.44"/>
    <n v="15308.45"/>
  </r>
  <r>
    <x v="0"/>
    <x v="0"/>
    <s v="9F"/>
    <x v="10"/>
    <x v="2"/>
    <x v="0"/>
    <s v="Y"/>
    <x v="0"/>
    <n v="18023"/>
    <n v="2107910.59"/>
    <n v="0.92467003441273898"/>
    <n v="2279635.4500000002"/>
    <n v="1.17334323358838E-2"/>
    <n v="135.6"/>
    <n v="211"/>
    <n v="24868.91"/>
    <n v="0"/>
    <n v="24868.91"/>
  </r>
  <r>
    <x v="0"/>
    <x v="0"/>
    <s v="9H"/>
    <x v="4"/>
    <x v="2"/>
    <x v="0"/>
    <s v="N"/>
    <x v="0"/>
    <n v="15777"/>
    <n v="2107910.59"/>
    <n v="0.92467003441273898"/>
    <n v="2279635.4500000002"/>
    <m/>
    <n v="30.27"/>
    <m/>
    <n v="0"/>
    <n v="0"/>
    <n v="0"/>
  </r>
  <r>
    <x v="68"/>
    <x v="0"/>
    <s v="9H"/>
    <x v="4"/>
    <x v="2"/>
    <x v="0"/>
    <s v="N"/>
    <x v="1"/>
    <n v="15922"/>
    <n v="294301.18"/>
    <n v="0.87229746700413902"/>
    <n v="337386.26"/>
    <m/>
    <n v="30.27"/>
    <m/>
    <n v="0"/>
    <n v="0"/>
    <n v="0"/>
  </r>
  <r>
    <x v="68"/>
    <x v="0"/>
    <s v="K2"/>
    <x v="0"/>
    <x v="0"/>
    <x v="0"/>
    <s v="Y"/>
    <x v="1"/>
    <n v="15543"/>
    <n v="294301.18"/>
    <n v="0.87229746700413902"/>
    <n v="337386.26"/>
    <n v="1.73678558511221E-3"/>
    <n v="90.79"/>
    <n v="26"/>
    <n v="1935.55"/>
    <n v="0"/>
    <n v="1935.55"/>
  </r>
  <r>
    <x v="68"/>
    <x v="0"/>
    <s v="KW"/>
    <x v="1"/>
    <x v="0"/>
    <x v="0"/>
    <s v="Y"/>
    <x v="1"/>
    <n v="7112"/>
    <n v="294301.18"/>
    <n v="0.87229746700413902"/>
    <n v="337386.26"/>
    <n v="1.8283492281820899E-3"/>
    <n v="90.77"/>
    <n v="13"/>
    <n v="967.56"/>
    <n v="74.430000000000007"/>
    <n v="1041.99"/>
  </r>
  <r>
    <x v="38"/>
    <x v="11"/>
    <s v="KP"/>
    <x v="2"/>
    <x v="0"/>
    <x v="1"/>
    <s v="Y"/>
    <x v="1"/>
    <n v="5594"/>
    <n v="3536221.59"/>
    <n v="0.809707398211853"/>
    <n v="4367283.29"/>
    <n v="0.244217504942597"/>
    <n v="6.65"/>
    <n v="1366"/>
    <n v="6913.98"/>
    <n v="10.119999999999999"/>
    <n v="6924.0999999999995"/>
  </r>
  <r>
    <x v="38"/>
    <x v="11"/>
    <s v="KU"/>
    <x v="3"/>
    <x v="0"/>
    <x v="1"/>
    <s v="Y"/>
    <x v="1"/>
    <n v="5678"/>
    <n v="3536221.59"/>
    <n v="0.809707398211853"/>
    <n v="4367283.29"/>
    <n v="0.244217504942597"/>
    <n v="6.65"/>
    <n v="1386"/>
    <n v="7015.21"/>
    <n v="5.0599999999999996"/>
    <n v="7020.27"/>
  </r>
  <r>
    <x v="38"/>
    <x v="11"/>
    <s v="N1"/>
    <x v="0"/>
    <x v="1"/>
    <x v="1"/>
    <s v="Y"/>
    <x v="1"/>
    <n v="96518"/>
    <n v="3536221.59"/>
    <n v="0.809707398211853"/>
    <n v="4367283.29"/>
    <n v="0.244223069173125"/>
    <n v="3.92"/>
    <n v="23571"/>
    <n v="70513.710000000006"/>
    <n v="356"/>
    <n v="70869.710000000006"/>
  </r>
  <r>
    <x v="38"/>
    <x v="11"/>
    <s v="N2"/>
    <x v="4"/>
    <x v="1"/>
    <x v="1"/>
    <s v="Y"/>
    <x v="1"/>
    <n v="158079"/>
    <n v="3536221.59"/>
    <n v="0.809707398211853"/>
    <n v="4367283.29"/>
    <n v="0.244217504942597"/>
    <n v="3.92"/>
    <n v="38605"/>
    <n v="115488.59"/>
    <n v="810.71"/>
    <n v="116299.3"/>
  </r>
  <r>
    <x v="38"/>
    <x v="11"/>
    <s v="N3"/>
    <x v="5"/>
    <x v="2"/>
    <x v="1"/>
    <s v="Y"/>
    <x v="1"/>
    <n v="0"/>
    <n v="3536221.59"/>
    <n v="0.809707398211853"/>
    <n v="4367283.29"/>
    <n v="0.244217504942597"/>
    <n v="30.45"/>
    <n v="0"/>
    <n v="0"/>
    <n v="0"/>
    <n v="0"/>
  </r>
  <r>
    <x v="38"/>
    <x v="11"/>
    <s v="N4"/>
    <x v="3"/>
    <x v="2"/>
    <x v="1"/>
    <s v="Y"/>
    <x v="1"/>
    <n v="13484"/>
    <n v="3536221.59"/>
    <n v="0.809707398211853"/>
    <n v="4367283.29"/>
    <n v="0.244217504942597"/>
    <n v="30.45"/>
    <n v="3293"/>
    <n v="76319.41"/>
    <n v="-115.88"/>
    <n v="76203.53"/>
  </r>
  <r>
    <x v="75"/>
    <x v="17"/>
    <s v="50"/>
    <x v="13"/>
    <x v="1"/>
    <x v="7"/>
    <s v="Y"/>
    <x v="1"/>
    <n v="50116"/>
    <n v="2217018.42"/>
    <n v="0.953390079453588"/>
    <n v="2325405.38"/>
    <n v="6.4386572409361797E-2"/>
    <n v="26.16"/>
    <n v="3226"/>
    <n v="75832.28"/>
    <n v="564.16"/>
    <n v="76396.44"/>
  </r>
  <r>
    <x v="75"/>
    <x v="17"/>
    <s v="52"/>
    <x v="4"/>
    <x v="1"/>
    <x v="7"/>
    <s v="N"/>
    <x v="1"/>
    <n v="48471"/>
    <n v="2217018.42"/>
    <n v="0.953390079453588"/>
    <n v="2325405.38"/>
    <m/>
    <n v="24.2"/>
    <m/>
    <n v="0"/>
    <n v="0"/>
    <n v="0"/>
  </r>
  <r>
    <x v="75"/>
    <x v="17"/>
    <s v="53"/>
    <x v="0"/>
    <x v="1"/>
    <x v="7"/>
    <s v="Y"/>
    <x v="1"/>
    <n v="13594"/>
    <n v="2217018.42"/>
    <n v="0.953390079453588"/>
    <n v="2325405.38"/>
    <n v="6.4386572409361797E-2"/>
    <n v="26.16"/>
    <n v="875"/>
    <n v="20568.27"/>
    <n v="141.04"/>
    <n v="20709.310000000001"/>
  </r>
  <r>
    <x v="75"/>
    <x v="17"/>
    <s v="5A"/>
    <x v="0"/>
    <x v="2"/>
    <x v="7"/>
    <s v="Y"/>
    <x v="1"/>
    <n v="2528"/>
    <n v="2217018.42"/>
    <n v="0.953390079453588"/>
    <n v="2325405.38"/>
    <n v="6.4386572409361797E-2"/>
    <n v="107.29"/>
    <n v="162"/>
    <n v="15576.6"/>
    <n v="0"/>
    <n v="15576.6"/>
  </r>
  <r>
    <x v="75"/>
    <x v="17"/>
    <s v="5B"/>
    <x v="4"/>
    <x v="2"/>
    <x v="7"/>
    <s v="N"/>
    <x v="1"/>
    <n v="3612"/>
    <n v="2217018.42"/>
    <n v="0.953390079453588"/>
    <n v="2325405.38"/>
    <m/>
    <n v="67.69"/>
    <m/>
    <n v="0"/>
    <n v="0"/>
    <n v="0"/>
  </r>
  <r>
    <x v="75"/>
    <x v="17"/>
    <s v="K5"/>
    <x v="0"/>
    <x v="0"/>
    <x v="7"/>
    <s v="Y"/>
    <x v="1"/>
    <n v="1480"/>
    <n v="2217018.42"/>
    <n v="0.953390079453588"/>
    <n v="2325405.38"/>
    <n v="6.4386572409361797E-2"/>
    <n v="58.75"/>
    <n v="95"/>
    <n v="5001.84"/>
    <n v="0"/>
    <n v="5001.84"/>
  </r>
  <r>
    <x v="75"/>
    <x v="17"/>
    <s v="KH"/>
    <x v="4"/>
    <x v="0"/>
    <x v="7"/>
    <s v="Y"/>
    <x v="1"/>
    <n v="2052"/>
    <n v="2217018.42"/>
    <n v="0.953390079453588"/>
    <n v="2325405.38"/>
    <n v="6.4645594216778193E-2"/>
    <n v="58.69"/>
    <n v="132"/>
    <n v="6942.83"/>
    <n v="0"/>
    <n v="6942.83"/>
  </r>
  <r>
    <x v="76"/>
    <x v="18"/>
    <s v="C1"/>
    <x v="0"/>
    <x v="1"/>
    <x v="8"/>
    <s v="Y"/>
    <x v="1"/>
    <n v="27613"/>
    <n v="2269747.44"/>
    <n v="0.78808331820328503"/>
    <n v="2880085.63"/>
    <n v="1"/>
    <n v="1.1200000000000001"/>
    <n v="27613"/>
    <n v="22971.279999999999"/>
    <n v="137.27000000000001"/>
    <n v="23108.55"/>
  </r>
  <r>
    <x v="76"/>
    <x v="18"/>
    <s v="C2"/>
    <x v="4"/>
    <x v="1"/>
    <x v="8"/>
    <s v="Y"/>
    <x v="1"/>
    <n v="116951"/>
    <n v="2269747.44"/>
    <n v="0.78808331820328503"/>
    <n v="2880085.63"/>
    <n v="1"/>
    <n v="1.1200000000000001"/>
    <n v="116951"/>
    <n v="97291.62"/>
    <n v="538.24"/>
    <n v="97829.86"/>
  </r>
  <r>
    <x v="76"/>
    <x v="18"/>
    <s v="C3"/>
    <x v="14"/>
    <x v="1"/>
    <x v="8"/>
    <s v="Y"/>
    <x v="1"/>
    <n v="63185"/>
    <n v="2269747.44"/>
    <n v="0.78808331820328503"/>
    <n v="2880085.63"/>
    <n v="1"/>
    <n v="1.1200000000000001"/>
    <n v="63185"/>
    <n v="52563.65"/>
    <n v="386.83"/>
    <n v="52950.48"/>
  </r>
  <r>
    <x v="76"/>
    <x v="18"/>
    <s v="C4"/>
    <x v="4"/>
    <x v="2"/>
    <x v="8"/>
    <s v="Y"/>
    <x v="1"/>
    <n v="8202"/>
    <n v="2269747.44"/>
    <n v="0.78808331820328503"/>
    <n v="2880085.63"/>
    <n v="1"/>
    <n v="2.58"/>
    <n v="8202"/>
    <n v="15676.15"/>
    <n v="-24.85"/>
    <n v="15651.3"/>
  </r>
  <r>
    <x v="76"/>
    <x v="18"/>
    <s v="C5"/>
    <x v="3"/>
    <x v="2"/>
    <x v="8"/>
    <s v="Y"/>
    <x v="1"/>
    <n v="6480"/>
    <n v="2269747.44"/>
    <n v="0.78808331820328503"/>
    <n v="2880085.63"/>
    <n v="1"/>
    <n v="2.58"/>
    <n v="6480"/>
    <n v="12384.96"/>
    <n v="-7.65"/>
    <n v="12377.31"/>
  </r>
  <r>
    <x v="76"/>
    <x v="18"/>
    <s v="K7"/>
    <x v="15"/>
    <x v="0"/>
    <x v="8"/>
    <s v="Y"/>
    <x v="1"/>
    <n v="4790"/>
    <n v="2269747.44"/>
    <n v="0.78808331820328503"/>
    <n v="2880085.63"/>
    <n v="1"/>
    <n v="1.42"/>
    <n v="4790"/>
    <n v="5038.76"/>
    <n v="4.21"/>
    <n v="5042.97"/>
  </r>
  <r>
    <x v="76"/>
    <x v="18"/>
    <s v="KT"/>
    <x v="3"/>
    <x v="0"/>
    <x v="8"/>
    <s v="Y"/>
    <x v="1"/>
    <n v="4727"/>
    <n v="2269747.44"/>
    <n v="0.78808331820328503"/>
    <n v="2880085.63"/>
    <n v="1"/>
    <n v="1.42"/>
    <n v="4727"/>
    <n v="4972.49"/>
    <n v="3.16"/>
    <n v="4975.6499999999996"/>
  </r>
  <r>
    <x v="77"/>
    <x v="8"/>
    <s v="50"/>
    <x v="13"/>
    <x v="1"/>
    <x v="7"/>
    <s v="Y"/>
    <x v="1"/>
    <n v="50116"/>
    <n v="1398362.54"/>
    <n v="0.76426174586970197"/>
    <n v="1829690.61"/>
    <n v="5.0661062350984297E-2"/>
    <n v="26.16"/>
    <n v="2538"/>
    <n v="47824.76"/>
    <n v="358.02"/>
    <n v="48182.78"/>
  </r>
  <r>
    <x v="77"/>
    <x v="8"/>
    <s v="52"/>
    <x v="4"/>
    <x v="1"/>
    <x v="7"/>
    <s v="Y"/>
    <x v="1"/>
    <n v="48471"/>
    <n v="1398362.54"/>
    <n v="0.76426174586970197"/>
    <n v="1829690.61"/>
    <n v="5.4380315378220197E-2"/>
    <n v="24.2"/>
    <n v="2635"/>
    <n v="45932.43"/>
    <n v="261.47000000000003"/>
    <n v="46193.9"/>
  </r>
  <r>
    <x v="77"/>
    <x v="8"/>
    <s v="53"/>
    <x v="0"/>
    <x v="1"/>
    <x v="7"/>
    <s v="Y"/>
    <x v="1"/>
    <n v="13594"/>
    <n v="1398362.54"/>
    <n v="0.76426174586970197"/>
    <n v="1829690.61"/>
    <n v="5.0661062350984297E-2"/>
    <n v="26.16"/>
    <n v="688"/>
    <n v="12964.32"/>
    <n v="75.38"/>
    <n v="13039.699999999999"/>
  </r>
  <r>
    <x v="77"/>
    <x v="8"/>
    <s v="5A"/>
    <x v="0"/>
    <x v="2"/>
    <x v="7"/>
    <s v="Y"/>
    <x v="1"/>
    <n v="2528"/>
    <n v="1398362.54"/>
    <n v="0.76426174586970197"/>
    <n v="1829690.61"/>
    <n v="5.0661062350984297E-2"/>
    <n v="107.29"/>
    <n v="128"/>
    <n v="9865.9599999999991"/>
    <n v="0"/>
    <n v="9865.9599999999991"/>
  </r>
  <r>
    <x v="77"/>
    <x v="8"/>
    <s v="5B"/>
    <x v="4"/>
    <x v="2"/>
    <x v="7"/>
    <s v="Y"/>
    <x v="1"/>
    <n v="3612"/>
    <n v="1398362.54"/>
    <n v="0.76426174586970197"/>
    <n v="1829690.61"/>
    <n v="5.4380315378220197E-2"/>
    <n v="67.69"/>
    <n v="196"/>
    <n v="9531.27"/>
    <n v="0"/>
    <n v="9531.27"/>
  </r>
  <r>
    <x v="77"/>
    <x v="8"/>
    <s v="K5"/>
    <x v="0"/>
    <x v="0"/>
    <x v="7"/>
    <s v="Y"/>
    <x v="1"/>
    <n v="1480"/>
    <n v="1398362.54"/>
    <n v="0.76426174586970197"/>
    <n v="1829690.61"/>
    <n v="5.0661062350984297E-2"/>
    <n v="58.75"/>
    <n v="74"/>
    <n v="3123.27"/>
    <n v="0"/>
    <n v="3123.27"/>
  </r>
  <r>
    <x v="77"/>
    <x v="8"/>
    <s v="KH"/>
    <x v="4"/>
    <x v="0"/>
    <x v="7"/>
    <s v="Y"/>
    <x v="1"/>
    <n v="2052"/>
    <n v="1398362.54"/>
    <n v="0.76426174586970197"/>
    <n v="1829690.61"/>
    <n v="5.0864867576899397E-2"/>
    <n v="58.69"/>
    <n v="104"/>
    <n v="4384.9799999999996"/>
    <n v="0"/>
    <n v="4384.9799999999996"/>
  </r>
  <r>
    <x v="78"/>
    <x v="0"/>
    <s v="90"/>
    <x v="0"/>
    <x v="1"/>
    <x v="0"/>
    <s v="Y"/>
    <x v="1"/>
    <n v="311691"/>
    <n v="1108668.82"/>
    <n v="0.70250810875696601"/>
    <n v="1578158.04"/>
    <n v="8.1239886144176092E-3"/>
    <n v="33.78"/>
    <n v="2532"/>
    <n v="56631.24"/>
    <n v="313.13"/>
    <n v="56944.369999999995"/>
  </r>
  <r>
    <x v="78"/>
    <x v="0"/>
    <s v="93"/>
    <x v="9"/>
    <x v="1"/>
    <x v="0"/>
    <s v="N"/>
    <x v="1"/>
    <n v="224013"/>
    <n v="1108668.82"/>
    <n v="0.70250810875696601"/>
    <n v="1578158.04"/>
    <m/>
    <n v="10.98"/>
    <m/>
    <n v="0"/>
    <n v="0"/>
    <n v="0"/>
  </r>
  <r>
    <x v="78"/>
    <x v="0"/>
    <s v="95"/>
    <x v="10"/>
    <x v="1"/>
    <x v="0"/>
    <s v="Y"/>
    <x v="1"/>
    <n v="44902"/>
    <n v="1108668.82"/>
    <n v="0.70250810875696601"/>
    <n v="1578158.04"/>
    <n v="8.1228823572080302E-3"/>
    <n v="33.78"/>
    <n v="364"/>
    <n v="8141.3"/>
    <n v="44.73"/>
    <n v="8186.03"/>
  </r>
  <r>
    <x v="78"/>
    <x v="0"/>
    <s v="9F"/>
    <x v="10"/>
    <x v="2"/>
    <x v="0"/>
    <s v="Y"/>
    <x v="1"/>
    <n v="18092"/>
    <n v="1108668.82"/>
    <n v="0.70250810875696601"/>
    <n v="1578158.04"/>
    <n v="8.1228823572080302E-3"/>
    <n v="135.6"/>
    <n v="146"/>
    <n v="13073.5"/>
    <n v="0"/>
    <n v="13073.5"/>
  </r>
  <r>
    <x v="78"/>
    <x v="0"/>
    <s v="9H"/>
    <x v="4"/>
    <x v="2"/>
    <x v="0"/>
    <s v="N"/>
    <x v="1"/>
    <n v="15922"/>
    <n v="1108668.82"/>
    <n v="0.70250810875696601"/>
    <n v="1578158.04"/>
    <m/>
    <n v="30.27"/>
    <m/>
    <n v="0"/>
    <n v="0"/>
    <n v="0"/>
  </r>
  <r>
    <x v="78"/>
    <x v="0"/>
    <s v="K2"/>
    <x v="0"/>
    <x v="0"/>
    <x v="0"/>
    <s v="Y"/>
    <x v="1"/>
    <n v="15543"/>
    <n v="1108668.82"/>
    <n v="0.70250810875696601"/>
    <n v="1578158.04"/>
    <n v="8.1239886144176092E-3"/>
    <n v="90.79"/>
    <n v="126"/>
    <n v="7554.19"/>
    <n v="0"/>
    <n v="7554.19"/>
  </r>
  <r>
    <x v="78"/>
    <x v="0"/>
    <s v="KW"/>
    <x v="1"/>
    <x v="0"/>
    <x v="0"/>
    <s v="Y"/>
    <x v="1"/>
    <n v="7112"/>
    <n v="1108668.82"/>
    <n v="0.70250810875696601"/>
    <n v="1578158.04"/>
    <n v="8.5522867302994295E-3"/>
    <n v="90.77"/>
    <n v="60"/>
    <n v="3596.44"/>
    <n v="0"/>
    <n v="3596.44"/>
  </r>
  <r>
    <x v="79"/>
    <x v="0"/>
    <s v="90"/>
    <x v="0"/>
    <x v="1"/>
    <x v="0"/>
    <s v="Y"/>
    <x v="1"/>
    <n v="311691"/>
    <n v="4139222.24"/>
    <n v="0.881349708111968"/>
    <n v="4696458.4000000004"/>
    <n v="2.4176269804819999E-2"/>
    <n v="33.78"/>
    <n v="7535"/>
    <n v="211432.88"/>
    <n v="1122.4000000000001"/>
    <n v="212555.28"/>
  </r>
  <r>
    <x v="79"/>
    <x v="0"/>
    <s v="93"/>
    <x v="9"/>
    <x v="1"/>
    <x v="0"/>
    <s v="N"/>
    <x v="1"/>
    <n v="224013"/>
    <n v="4139222.24"/>
    <n v="0.881349708111968"/>
    <n v="4696458.4000000004"/>
    <m/>
    <n v="10.98"/>
    <m/>
    <n v="0"/>
    <n v="0"/>
    <n v="0"/>
  </r>
  <r>
    <x v="79"/>
    <x v="0"/>
    <s v="95"/>
    <x v="10"/>
    <x v="1"/>
    <x v="0"/>
    <s v="Y"/>
    <x v="1"/>
    <n v="44902"/>
    <n v="4139222.24"/>
    <n v="0.881349708111968"/>
    <n v="4696458.4000000004"/>
    <n v="2.4172977681450401E-2"/>
    <n v="33.78"/>
    <n v="1085"/>
    <n v="30445.21"/>
    <n v="224.48"/>
    <n v="30669.69"/>
  </r>
  <r>
    <x v="79"/>
    <x v="0"/>
    <s v="9F"/>
    <x v="10"/>
    <x v="2"/>
    <x v="0"/>
    <s v="Y"/>
    <x v="1"/>
    <n v="18092"/>
    <n v="4139222.24"/>
    <n v="0.881349708111968"/>
    <n v="4696458.4000000004"/>
    <n v="2.4172977681450401E-2"/>
    <n v="135.6"/>
    <n v="437"/>
    <n v="49092.74"/>
    <n v="112.34"/>
    <n v="49205.079999999994"/>
  </r>
  <r>
    <x v="79"/>
    <x v="0"/>
    <s v="9H"/>
    <x v="4"/>
    <x v="2"/>
    <x v="0"/>
    <s v="N"/>
    <x v="1"/>
    <n v="15922"/>
    <n v="4139222.24"/>
    <n v="0.881349708111968"/>
    <n v="4696458.4000000004"/>
    <m/>
    <n v="30.27"/>
    <m/>
    <n v="0"/>
    <n v="0"/>
    <n v="0"/>
  </r>
  <r>
    <x v="79"/>
    <x v="0"/>
    <s v="K2"/>
    <x v="0"/>
    <x v="0"/>
    <x v="0"/>
    <s v="Y"/>
    <x v="1"/>
    <n v="15543"/>
    <n v="4139222.24"/>
    <n v="0.881349708111968"/>
    <n v="4696458.4000000004"/>
    <n v="2.4176269804819999E-2"/>
    <n v="90.79"/>
    <n v="375"/>
    <n v="28206.25"/>
    <n v="0"/>
    <n v="28206.25"/>
  </r>
  <r>
    <x v="79"/>
    <x v="0"/>
    <s v="KW"/>
    <x v="1"/>
    <x v="0"/>
    <x v="0"/>
    <s v="Y"/>
    <x v="1"/>
    <n v="7112"/>
    <n v="4139222.24"/>
    <n v="0.881349708111968"/>
    <n v="4696458.4000000004"/>
    <n v="2.54508470227249E-2"/>
    <n v="90.77"/>
    <n v="181"/>
    <n v="13611.22"/>
    <n v="75.2"/>
    <n v="13686.42"/>
  </r>
  <r>
    <x v="80"/>
    <x v="0"/>
    <s v="90"/>
    <x v="0"/>
    <x v="1"/>
    <x v="0"/>
    <s v="Y"/>
    <x v="1"/>
    <n v="311691"/>
    <n v="4031.52"/>
    <n v="0.966717182374494"/>
    <n v="4170.32"/>
    <n v="2.14678323334956E-5"/>
    <n v="33.78"/>
    <n v="6"/>
    <n v="184.67"/>
    <n v="0"/>
    <n v="184.67"/>
  </r>
  <r>
    <x v="80"/>
    <x v="0"/>
    <s v="93"/>
    <x v="9"/>
    <x v="1"/>
    <x v="0"/>
    <s v="N"/>
    <x v="1"/>
    <n v="224013"/>
    <n v="4031.52"/>
    <n v="0.966717182374494"/>
    <n v="4170.32"/>
    <m/>
    <n v="10.98"/>
    <m/>
    <n v="0"/>
    <n v="0"/>
    <n v="0"/>
  </r>
  <r>
    <x v="80"/>
    <x v="0"/>
    <s v="95"/>
    <x v="10"/>
    <x v="1"/>
    <x v="0"/>
    <s v="Y"/>
    <x v="1"/>
    <n v="44902"/>
    <n v="4031.52"/>
    <n v="0.966717182374494"/>
    <n v="4170.32"/>
    <n v="2.1464909022617101E-5"/>
    <n v="33.78"/>
    <n v="0"/>
    <n v="0"/>
    <n v="0"/>
    <n v="0"/>
  </r>
  <r>
    <x v="80"/>
    <x v="0"/>
    <s v="9F"/>
    <x v="10"/>
    <x v="2"/>
    <x v="0"/>
    <s v="Y"/>
    <x v="1"/>
    <n v="18092"/>
    <n v="4031.52"/>
    <n v="0.966717182374494"/>
    <n v="4170.32"/>
    <n v="2.1464909022617101E-5"/>
    <n v="135.6"/>
    <n v="0"/>
    <n v="0"/>
    <n v="0"/>
    <n v="0"/>
  </r>
  <r>
    <x v="80"/>
    <x v="0"/>
    <s v="9H"/>
    <x v="4"/>
    <x v="2"/>
    <x v="0"/>
    <s v="N"/>
    <x v="1"/>
    <n v="15922"/>
    <n v="4031.52"/>
    <n v="0.966717182374494"/>
    <n v="4170.32"/>
    <m/>
    <n v="30.27"/>
    <m/>
    <n v="0"/>
    <n v="0"/>
    <n v="0"/>
  </r>
  <r>
    <x v="80"/>
    <x v="0"/>
    <s v="K2"/>
    <x v="0"/>
    <x v="0"/>
    <x v="0"/>
    <s v="Y"/>
    <x v="1"/>
    <n v="15543"/>
    <n v="4031.52"/>
    <n v="0.966717182374494"/>
    <n v="4170.32"/>
    <n v="2.14678323334956E-5"/>
    <n v="90.79"/>
    <n v="0"/>
    <n v="0"/>
    <n v="0"/>
    <n v="0"/>
  </r>
  <r>
    <x v="80"/>
    <x v="0"/>
    <s v="KW"/>
    <x v="1"/>
    <x v="0"/>
    <x v="0"/>
    <s v="Y"/>
    <x v="1"/>
    <n v="7112"/>
    <n v="4031.52"/>
    <n v="0.966717182374494"/>
    <n v="4170.32"/>
    <n v="2.25996202491243E-5"/>
    <n v="90.77"/>
    <n v="0"/>
    <n v="0"/>
    <n v="0"/>
    <n v="0"/>
  </r>
  <r>
    <x v="81"/>
    <x v="4"/>
    <s v="31"/>
    <x v="10"/>
    <x v="1"/>
    <x v="4"/>
    <s v="Y"/>
    <x v="1"/>
    <n v="5560"/>
    <n v="414095"/>
    <n v="0.841500193693696"/>
    <n v="492091.39"/>
    <n v="3.2583960142284797E-2"/>
    <n v="4.97"/>
    <n v="181"/>
    <n v="713.46"/>
    <n v="7.88"/>
    <n v="721.34"/>
  </r>
  <r>
    <x v="81"/>
    <x v="4"/>
    <s v="33"/>
    <x v="10"/>
    <x v="2"/>
    <x v="4"/>
    <s v="Y"/>
    <x v="1"/>
    <n v="3370"/>
    <n v="414095"/>
    <n v="0.841500193693696"/>
    <n v="492091.39"/>
    <n v="3.2583960142284797E-2"/>
    <n v="57.63"/>
    <n v="109"/>
    <n v="4968.8599999999997"/>
    <n v="0"/>
    <n v="4968.8599999999997"/>
  </r>
  <r>
    <x v="81"/>
    <x v="4"/>
    <s v="34"/>
    <x v="0"/>
    <x v="2"/>
    <x v="4"/>
    <s v="Y"/>
    <x v="1"/>
    <n v="4468"/>
    <n v="414095"/>
    <n v="0.841500193693696"/>
    <n v="492091.39"/>
    <n v="3.2583960142284797E-2"/>
    <n v="57.63"/>
    <n v="145"/>
    <n v="6609.96"/>
    <n v="0"/>
    <n v="6609.96"/>
  </r>
  <r>
    <x v="81"/>
    <x v="4"/>
    <s v="36"/>
    <x v="4"/>
    <x v="1"/>
    <x v="4"/>
    <s v="Y"/>
    <x v="1"/>
    <n v="64834"/>
    <n v="414095"/>
    <n v="0.841500193693696"/>
    <n v="492091.39"/>
    <n v="3.2583960142284797E-2"/>
    <n v="4.97"/>
    <n v="2112"/>
    <n v="8325.0300000000007"/>
    <n v="39.42"/>
    <n v="8364.4500000000007"/>
  </r>
  <r>
    <x v="81"/>
    <x v="4"/>
    <s v="37"/>
    <x v="8"/>
    <x v="1"/>
    <x v="4"/>
    <s v="Y"/>
    <x v="1"/>
    <n v="93109"/>
    <n v="414095"/>
    <n v="0.841500193693696"/>
    <n v="492091.39"/>
    <n v="3.2583960142284797E-2"/>
    <n v="4.97"/>
    <n v="3033"/>
    <n v="11955.41"/>
    <n v="74.900000000000006"/>
    <n v="12030.31"/>
  </r>
  <r>
    <x v="81"/>
    <x v="4"/>
    <s v="K3"/>
    <x v="0"/>
    <x v="0"/>
    <x v="4"/>
    <s v="Y"/>
    <x v="1"/>
    <n v="1425"/>
    <n v="414095"/>
    <n v="0.841500193693696"/>
    <n v="492091.39"/>
    <n v="3.2583960142284797E-2"/>
    <n v="27.46"/>
    <n v="46"/>
    <n v="999.17"/>
    <n v="0"/>
    <n v="999.17"/>
  </r>
  <r>
    <x v="81"/>
    <x v="4"/>
    <s v="KF"/>
    <x v="4"/>
    <x v="0"/>
    <x v="4"/>
    <s v="Y"/>
    <x v="1"/>
    <n v="3606"/>
    <n v="414095"/>
    <n v="0.841500193693696"/>
    <n v="492091.39"/>
    <n v="3.2583960142284797E-2"/>
    <n v="27.46"/>
    <n v="117"/>
    <n v="2541.37"/>
    <n v="0"/>
    <n v="2541.37"/>
  </r>
  <r>
    <x v="82"/>
    <x v="4"/>
    <s v="31"/>
    <x v="10"/>
    <x v="1"/>
    <x v="4"/>
    <s v="Y"/>
    <x v="1"/>
    <n v="5560"/>
    <n v="1548104.83"/>
    <n v="0.85341709404045496"/>
    <n v="1814007.29"/>
    <n v="0.120114967333962"/>
    <n v="4.97"/>
    <n v="667"/>
    <n v="2666.4"/>
    <n v="19.989999999999998"/>
    <n v="2686.39"/>
  </r>
  <r>
    <x v="82"/>
    <x v="4"/>
    <s v="33"/>
    <x v="10"/>
    <x v="2"/>
    <x v="4"/>
    <s v="Y"/>
    <x v="1"/>
    <n v="3370"/>
    <n v="1548104.83"/>
    <n v="0.85341709404045496"/>
    <n v="1814007.29"/>
    <n v="0.120114967333962"/>
    <n v="57.63"/>
    <n v="404"/>
    <n v="18677.52"/>
    <n v="46.23"/>
    <n v="18723.75"/>
  </r>
  <r>
    <x v="82"/>
    <x v="4"/>
    <s v="34"/>
    <x v="0"/>
    <x v="2"/>
    <x v="4"/>
    <s v="Y"/>
    <x v="1"/>
    <n v="4468"/>
    <n v="1548104.83"/>
    <n v="0.85341709404045496"/>
    <n v="1814007.29"/>
    <n v="0.120114967333962"/>
    <n v="57.63"/>
    <n v="536"/>
    <n v="24780.07"/>
    <n v="92.46"/>
    <n v="24872.53"/>
  </r>
  <r>
    <x v="82"/>
    <x v="4"/>
    <s v="36"/>
    <x v="4"/>
    <x v="1"/>
    <x v="4"/>
    <s v="Y"/>
    <x v="1"/>
    <n v="64834"/>
    <n v="1548104.83"/>
    <n v="0.85341709404045496"/>
    <n v="1814007.29"/>
    <n v="0.120114967333962"/>
    <n v="4.97"/>
    <n v="7787"/>
    <n v="31129.29"/>
    <n v="151.91"/>
    <n v="31281.200000000001"/>
  </r>
  <r>
    <x v="82"/>
    <x v="4"/>
    <s v="37"/>
    <x v="8"/>
    <x v="1"/>
    <x v="4"/>
    <s v="Y"/>
    <x v="1"/>
    <n v="93109"/>
    <n v="1548104.83"/>
    <n v="0.85341709404045496"/>
    <n v="1814007.29"/>
    <n v="0.120114967333962"/>
    <n v="4.97"/>
    <n v="11183"/>
    <n v="44705.13"/>
    <n v="279.83"/>
    <n v="44984.959999999999"/>
  </r>
  <r>
    <x v="82"/>
    <x v="4"/>
    <s v="K3"/>
    <x v="0"/>
    <x v="0"/>
    <x v="4"/>
    <s v="Y"/>
    <x v="1"/>
    <n v="1425"/>
    <n v="1548104.83"/>
    <n v="0.85341709404045496"/>
    <n v="1814007.29"/>
    <n v="0.120114967333962"/>
    <n v="27.46"/>
    <n v="171"/>
    <n v="3766.92"/>
    <n v="22.03"/>
    <n v="3788.9500000000003"/>
  </r>
  <r>
    <x v="82"/>
    <x v="4"/>
    <s v="KF"/>
    <x v="4"/>
    <x v="0"/>
    <x v="4"/>
    <s v="Y"/>
    <x v="1"/>
    <n v="3606"/>
    <n v="1548104.83"/>
    <n v="0.85341709404045496"/>
    <n v="1814007.29"/>
    <n v="0.120114967333962"/>
    <n v="27.46"/>
    <n v="433"/>
    <n v="9538.4500000000007"/>
    <n v="22.03"/>
    <n v="9560.4800000000014"/>
  </r>
  <r>
    <x v="39"/>
    <x v="1"/>
    <s v="KP"/>
    <x v="2"/>
    <x v="0"/>
    <x v="1"/>
    <s v="Y"/>
    <x v="1"/>
    <n v="5594"/>
    <n v="29728.12"/>
    <n v="0.73835074350139496"/>
    <n v="40262.870000000003"/>
    <n v="2.25149068661129E-3"/>
    <n v="6.65"/>
    <n v="12"/>
    <n v="55.39"/>
    <n v="0"/>
    <n v="55.39"/>
  </r>
  <r>
    <x v="39"/>
    <x v="1"/>
    <s v="KU"/>
    <x v="3"/>
    <x v="0"/>
    <x v="1"/>
    <s v="Y"/>
    <x v="1"/>
    <n v="5678"/>
    <n v="29728.12"/>
    <n v="0.73835074350139496"/>
    <n v="40262.870000000003"/>
    <n v="2.25149068661129E-3"/>
    <n v="6.65"/>
    <n v="12"/>
    <n v="55.39"/>
    <n v="0"/>
    <n v="55.39"/>
  </r>
  <r>
    <x v="39"/>
    <x v="1"/>
    <s v="N1"/>
    <x v="0"/>
    <x v="1"/>
    <x v="1"/>
    <s v="Y"/>
    <x v="1"/>
    <n v="96518"/>
    <n v="29728.12"/>
    <n v="0.73835074350139496"/>
    <n v="40262.870000000003"/>
    <n v="2.2515419843805299E-3"/>
    <n v="3.92"/>
    <n v="217"/>
    <n v="591.96"/>
    <n v="2.73"/>
    <n v="594.69000000000005"/>
  </r>
  <r>
    <x v="39"/>
    <x v="1"/>
    <s v="N2"/>
    <x v="4"/>
    <x v="1"/>
    <x v="1"/>
    <s v="Y"/>
    <x v="1"/>
    <n v="158079"/>
    <n v="29728.12"/>
    <n v="0.73835074350139496"/>
    <n v="40262.870000000003"/>
    <n v="2.25149068661129E-3"/>
    <n v="3.92"/>
    <n v="355"/>
    <n v="968.41"/>
    <n v="5.46"/>
    <n v="973.87"/>
  </r>
  <r>
    <x v="39"/>
    <x v="1"/>
    <s v="N3"/>
    <x v="5"/>
    <x v="2"/>
    <x v="1"/>
    <s v="Y"/>
    <x v="1"/>
    <n v="0"/>
    <n v="29728.12"/>
    <n v="0.73835074350139496"/>
    <n v="40262.870000000003"/>
    <n v="2.25149068661129E-3"/>
    <n v="30.45"/>
    <n v="0"/>
    <n v="0"/>
    <n v="0"/>
    <n v="0"/>
  </r>
  <r>
    <x v="39"/>
    <x v="1"/>
    <s v="N4"/>
    <x v="3"/>
    <x v="2"/>
    <x v="1"/>
    <s v="Y"/>
    <x v="1"/>
    <n v="13484"/>
    <n v="29728.12"/>
    <n v="0.73835074350139496"/>
    <n v="40262.870000000003"/>
    <n v="2.25149068661129E-3"/>
    <n v="30.45"/>
    <n v="30"/>
    <n v="634.01"/>
    <n v="0"/>
    <n v="634.01"/>
  </r>
  <r>
    <x v="83"/>
    <x v="0"/>
    <s v="90"/>
    <x v="0"/>
    <x v="1"/>
    <x v="0"/>
    <s v="Y"/>
    <x v="1"/>
    <n v="311691"/>
    <n v="124977.21"/>
    <n v="0.73070243013971004"/>
    <n v="171037.08"/>
    <n v="8.8045889913739798E-4"/>
    <n v="33.78"/>
    <n v="274"/>
    <n v="6374.29"/>
    <n v="46.52"/>
    <n v="6420.81"/>
  </r>
  <r>
    <x v="83"/>
    <x v="0"/>
    <s v="93"/>
    <x v="9"/>
    <x v="1"/>
    <x v="0"/>
    <s v="N"/>
    <x v="1"/>
    <n v="224013"/>
    <n v="124977.21"/>
    <n v="0.73070243013971004"/>
    <n v="171037.08"/>
    <m/>
    <n v="10.98"/>
    <m/>
    <n v="0"/>
    <n v="0"/>
    <n v="0"/>
  </r>
  <r>
    <x v="83"/>
    <x v="0"/>
    <s v="95"/>
    <x v="10"/>
    <x v="1"/>
    <x v="0"/>
    <s v="Y"/>
    <x v="1"/>
    <n v="44902"/>
    <n v="124977.21"/>
    <n v="0.73070243013971004"/>
    <n v="171037.08"/>
    <n v="8.8033900556650098E-4"/>
    <n v="33.78"/>
    <n v="39"/>
    <n v="907.29"/>
    <n v="0"/>
    <n v="907.29"/>
  </r>
  <r>
    <x v="83"/>
    <x v="0"/>
    <s v="9F"/>
    <x v="10"/>
    <x v="2"/>
    <x v="0"/>
    <s v="Y"/>
    <x v="1"/>
    <n v="18092"/>
    <n v="124977.21"/>
    <n v="0.73070243013971004"/>
    <n v="171037.08"/>
    <n v="8.8033900556650098E-4"/>
    <n v="135.6"/>
    <n v="15"/>
    <n v="1397.07"/>
    <n v="0"/>
    <n v="1397.07"/>
  </r>
  <r>
    <x v="83"/>
    <x v="0"/>
    <s v="9H"/>
    <x v="4"/>
    <x v="2"/>
    <x v="0"/>
    <s v="N"/>
    <x v="1"/>
    <n v="15922"/>
    <n v="124977.21"/>
    <n v="0.73070243013971004"/>
    <n v="171037.08"/>
    <m/>
    <n v="30.27"/>
    <m/>
    <n v="0"/>
    <n v="0"/>
    <n v="0"/>
  </r>
  <r>
    <x v="83"/>
    <x v="0"/>
    <s v="K2"/>
    <x v="0"/>
    <x v="0"/>
    <x v="0"/>
    <s v="Y"/>
    <x v="1"/>
    <n v="15543"/>
    <n v="124977.21"/>
    <n v="0.73070243013971004"/>
    <n v="171037.08"/>
    <n v="8.8045889913739798E-4"/>
    <n v="90.79"/>
    <n v="13"/>
    <n v="810.68"/>
    <n v="0"/>
    <n v="810.68"/>
  </r>
  <r>
    <x v="83"/>
    <x v="0"/>
    <s v="KW"/>
    <x v="1"/>
    <x v="0"/>
    <x v="0"/>
    <s v="Y"/>
    <x v="1"/>
    <n v="7112"/>
    <n v="124977.21"/>
    <n v="0.73070243013971004"/>
    <n v="171037.08"/>
    <n v="9.2687684794430503E-4"/>
    <n v="90.77"/>
    <n v="6"/>
    <n v="374.08"/>
    <n v="0"/>
    <n v="374.08"/>
  </r>
  <r>
    <x v="84"/>
    <x v="4"/>
    <s v="31"/>
    <x v="10"/>
    <x v="1"/>
    <x v="4"/>
    <s v="Y"/>
    <x v="1"/>
    <n v="5560"/>
    <n v="544255.6"/>
    <n v="0.76131262906948904"/>
    <n v="714891.07"/>
    <n v="4.7336699247989902E-2"/>
    <n v="4.97"/>
    <n v="263"/>
    <n v="937.9"/>
    <n v="7.13"/>
    <n v="945.03"/>
  </r>
  <r>
    <x v="84"/>
    <x v="4"/>
    <s v="33"/>
    <x v="10"/>
    <x v="2"/>
    <x v="4"/>
    <s v="Y"/>
    <x v="1"/>
    <n v="3370"/>
    <n v="544255.6"/>
    <n v="0.76131262906948904"/>
    <n v="714891.07"/>
    <n v="4.7336699247989902E-2"/>
    <n v="57.63"/>
    <n v="159"/>
    <n v="6557.47"/>
    <n v="0"/>
    <n v="6557.47"/>
  </r>
  <r>
    <x v="84"/>
    <x v="4"/>
    <s v="34"/>
    <x v="0"/>
    <x v="2"/>
    <x v="4"/>
    <s v="Y"/>
    <x v="1"/>
    <n v="4468"/>
    <n v="544255.6"/>
    <n v="0.76131262906948904"/>
    <n v="714891.07"/>
    <n v="4.7336699247989902E-2"/>
    <n v="57.63"/>
    <n v="211"/>
    <n v="8702.06"/>
    <n v="41.24"/>
    <n v="8743.2999999999993"/>
  </r>
  <r>
    <x v="84"/>
    <x v="4"/>
    <s v="36"/>
    <x v="4"/>
    <x v="1"/>
    <x v="4"/>
    <s v="Y"/>
    <x v="1"/>
    <n v="64834"/>
    <n v="544255.6"/>
    <n v="0.76131262906948904"/>
    <n v="714891.07"/>
    <n v="4.7336699247989902E-2"/>
    <n v="4.97"/>
    <n v="3069"/>
    <n v="10944.54"/>
    <n v="53.49"/>
    <n v="10998.03"/>
  </r>
  <r>
    <x v="84"/>
    <x v="4"/>
    <s v="37"/>
    <x v="8"/>
    <x v="1"/>
    <x v="4"/>
    <s v="Y"/>
    <x v="1"/>
    <n v="93109"/>
    <n v="544255.6"/>
    <n v="0.76131262906948904"/>
    <n v="714891.07"/>
    <n v="4.7336699247989902E-2"/>
    <n v="4.97"/>
    <n v="4407"/>
    <n v="15716.07"/>
    <n v="99.86"/>
    <n v="15815.93"/>
  </r>
  <r>
    <x v="84"/>
    <x v="4"/>
    <s v="K3"/>
    <x v="0"/>
    <x v="0"/>
    <x v="4"/>
    <s v="Y"/>
    <x v="1"/>
    <n v="1425"/>
    <n v="544255.6"/>
    <n v="0.76131262906948904"/>
    <n v="714891.07"/>
    <n v="4.7336699247989902E-2"/>
    <n v="27.46"/>
    <n v="67"/>
    <n v="1316.64"/>
    <n v="0"/>
    <n v="1316.64"/>
  </r>
  <r>
    <x v="84"/>
    <x v="4"/>
    <s v="KF"/>
    <x v="4"/>
    <x v="0"/>
    <x v="4"/>
    <s v="Y"/>
    <x v="1"/>
    <n v="3606"/>
    <n v="544255.6"/>
    <n v="0.76131262906948904"/>
    <n v="714891.07"/>
    <n v="4.7336699247989902E-2"/>
    <n v="27.46"/>
    <n v="170"/>
    <n v="3340.72"/>
    <n v="0"/>
    <n v="3340.72"/>
  </r>
  <r>
    <x v="42"/>
    <x v="3"/>
    <s v="63"/>
    <x v="0"/>
    <x v="1"/>
    <x v="3"/>
    <s v="N"/>
    <x v="1"/>
    <n v="176268"/>
    <n v="12670.5"/>
    <n v="0.84708879038889695"/>
    <n v="14957.7"/>
    <m/>
    <n v="0.97"/>
    <m/>
    <n v="0"/>
    <n v="0"/>
    <n v="0"/>
  </r>
  <r>
    <x v="42"/>
    <x v="3"/>
    <s v="66"/>
    <x v="7"/>
    <x v="1"/>
    <x v="3"/>
    <s v="Y"/>
    <x v="1"/>
    <n v="156735"/>
    <n v="12670.5"/>
    <n v="0.84708879038889695"/>
    <n v="14957.7"/>
    <n v="1.42348546638012E-3"/>
    <n v="2.06"/>
    <n v="223"/>
    <n v="366.76"/>
    <n v="3.29"/>
    <n v="370.05"/>
  </r>
  <r>
    <x v="42"/>
    <x v="3"/>
    <s v="67"/>
    <x v="1"/>
    <x v="1"/>
    <x v="3"/>
    <s v="Y"/>
    <x v="1"/>
    <n v="89202"/>
    <n v="12670.5"/>
    <n v="0.84708879038889695"/>
    <n v="14957.7"/>
    <n v="1.35924723985127E-3"/>
    <n v="2.09"/>
    <n v="121"/>
    <n v="201.9"/>
    <n v="3.33"/>
    <n v="205.23000000000002"/>
  </r>
  <r>
    <x v="42"/>
    <x v="3"/>
    <s v="69"/>
    <x v="0"/>
    <x v="2"/>
    <x v="3"/>
    <s v="N"/>
    <x v="1"/>
    <n v="16922"/>
    <n v="12670.5"/>
    <n v="0.84708879038889695"/>
    <n v="14957.7"/>
    <m/>
    <n v="22.13"/>
    <m/>
    <n v="0"/>
    <n v="0"/>
    <n v="0"/>
  </r>
  <r>
    <x v="42"/>
    <x v="3"/>
    <s v="6C"/>
    <x v="5"/>
    <x v="2"/>
    <x v="3"/>
    <s v="N"/>
    <x v="1"/>
    <n v="0"/>
    <n v="12670.5"/>
    <n v="0.84708879038889695"/>
    <n v="14957.7"/>
    <m/>
    <n v="5.93"/>
    <m/>
    <n v="0"/>
    <n v="0"/>
    <n v="0"/>
  </r>
  <r>
    <x v="42"/>
    <x v="3"/>
    <s v="K1"/>
    <x v="1"/>
    <x v="0"/>
    <x v="3"/>
    <s v="Y"/>
    <x v="1"/>
    <n v="5705"/>
    <n v="12670.5"/>
    <n v="0.84708879038889695"/>
    <n v="14957.7"/>
    <n v="1.35924723985127E-3"/>
    <n v="2.58"/>
    <n v="7"/>
    <n v="14.38"/>
    <n v="0"/>
    <n v="14.38"/>
  </r>
  <r>
    <x v="42"/>
    <x v="3"/>
    <s v="KB"/>
    <x v="7"/>
    <x v="0"/>
    <x v="3"/>
    <s v="Y"/>
    <x v="1"/>
    <n v="9784"/>
    <n v="12670.5"/>
    <n v="0.84708879038889695"/>
    <n v="14957.7"/>
    <n v="1.42348546638012E-3"/>
    <n v="2.54"/>
    <n v="13"/>
    <n v="26.29"/>
    <n v="0"/>
    <n v="26.29"/>
  </r>
  <r>
    <x v="97"/>
    <x v="21"/>
    <s v="90"/>
    <x v="0"/>
    <x v="1"/>
    <x v="0"/>
    <s v="Y"/>
    <x v="1"/>
    <n v="311691"/>
    <n v="19030695.649999999"/>
    <n v="0.675631025505807"/>
    <n v="28167290.920000002"/>
    <n v="0.14499862810512201"/>
    <n v="33.78"/>
    <n v="45194"/>
    <n v="972145.72"/>
    <n v="5162.5200000000004"/>
    <n v="977308.24"/>
  </r>
  <r>
    <x v="97"/>
    <x v="21"/>
    <s v="93"/>
    <x v="9"/>
    <x v="1"/>
    <x v="0"/>
    <s v="Y"/>
    <x v="1"/>
    <n v="224013"/>
    <n v="19030695.649999999"/>
    <n v="0.675631025505807"/>
    <n v="28167290.920000002"/>
    <n v="0.33743830128767299"/>
    <n v="10.98"/>
    <n v="75590"/>
    <n v="528515.38"/>
    <n v="3565.85"/>
    <n v="532081.23"/>
  </r>
  <r>
    <x v="97"/>
    <x v="21"/>
    <s v="95"/>
    <x v="10"/>
    <x v="1"/>
    <x v="0"/>
    <s v="Y"/>
    <x v="1"/>
    <n v="44902"/>
    <n v="19030695.649999999"/>
    <n v="0.675631025505807"/>
    <n v="28167290.920000002"/>
    <n v="0.14497888339776999"/>
    <n v="33.78"/>
    <n v="6509"/>
    <n v="140011.87"/>
    <n v="967.97"/>
    <n v="140979.84"/>
  </r>
  <r>
    <x v="97"/>
    <x v="21"/>
    <s v="9F"/>
    <x v="10"/>
    <x v="2"/>
    <x v="0"/>
    <s v="Y"/>
    <x v="1"/>
    <n v="18092"/>
    <n v="19030695.649999999"/>
    <n v="0.675631025505807"/>
    <n v="28167290.920000002"/>
    <n v="0.14497888339776999"/>
    <n v="135.6"/>
    <n v="2622"/>
    <n v="225803.06"/>
    <n v="344.48"/>
    <n v="226147.54"/>
  </r>
  <r>
    <x v="97"/>
    <x v="21"/>
    <s v="9H"/>
    <x v="4"/>
    <x v="2"/>
    <x v="0"/>
    <s v="N"/>
    <x v="1"/>
    <n v="15922"/>
    <n v="19030695.649999999"/>
    <n v="0.675631025505807"/>
    <n v="28167290.920000002"/>
    <m/>
    <n v="30.27"/>
    <m/>
    <n v="0"/>
    <n v="0"/>
    <n v="0"/>
  </r>
  <r>
    <x v="97"/>
    <x v="21"/>
    <s v="K2"/>
    <x v="0"/>
    <x v="0"/>
    <x v="0"/>
    <s v="Y"/>
    <x v="1"/>
    <n v="15543"/>
    <n v="19030695.649999999"/>
    <n v="0.675631025505807"/>
    <n v="28167290.920000002"/>
    <n v="0.14499862810512201"/>
    <n v="90.79"/>
    <n v="2253"/>
    <n v="129908.22"/>
    <n v="172.98"/>
    <n v="130081.2"/>
  </r>
  <r>
    <x v="97"/>
    <x v="21"/>
    <s v="KW"/>
    <x v="1"/>
    <x v="0"/>
    <x v="0"/>
    <s v="Y"/>
    <x v="1"/>
    <n v="7112"/>
    <n v="19030695.649999999"/>
    <n v="0.675631025505807"/>
    <n v="28167290.920000002"/>
    <n v="0.152642981411164"/>
    <n v="90.77"/>
    <n v="1085"/>
    <n v="62547.44"/>
    <n v="57.65"/>
    <n v="62605.090000000004"/>
  </r>
  <r>
    <x v="98"/>
    <x v="2"/>
    <s v="40"/>
    <x v="4"/>
    <x v="1"/>
    <x v="6"/>
    <s v="Y"/>
    <x v="1"/>
    <n v="172385"/>
    <n v="1748.71"/>
    <n v="0.84147843744887296"/>
    <n v="2078.14"/>
    <n v="3.0555739965696703E-5"/>
    <n v="12.15"/>
    <n v="5"/>
    <n v="48.18"/>
    <n v="0"/>
    <n v="48.18"/>
  </r>
  <r>
    <x v="98"/>
    <x v="2"/>
    <s v="42"/>
    <x v="12"/>
    <x v="1"/>
    <x v="6"/>
    <s v="Y"/>
    <x v="1"/>
    <n v="161422"/>
    <n v="1748.71"/>
    <n v="0.84147843744887296"/>
    <n v="2078.14"/>
    <n v="3.0555739965696703E-5"/>
    <n v="12.15"/>
    <n v="4"/>
    <n v="38.54"/>
    <n v="0"/>
    <n v="38.54"/>
  </r>
  <r>
    <x v="98"/>
    <x v="2"/>
    <s v="43"/>
    <x v="1"/>
    <x v="1"/>
    <x v="6"/>
    <s v="Y"/>
    <x v="1"/>
    <n v="36013"/>
    <n v="1748.71"/>
    <n v="0.84147843744887296"/>
    <n v="2078.14"/>
    <n v="3.0555739965696703E-5"/>
    <n v="12.15"/>
    <n v="1"/>
    <n v="9.64"/>
    <n v="0"/>
    <n v="9.64"/>
  </r>
  <r>
    <x v="98"/>
    <x v="2"/>
    <s v="44"/>
    <x v="0"/>
    <x v="1"/>
    <x v="6"/>
    <s v="N"/>
    <x v="1"/>
    <n v="15465"/>
    <n v="1748.71"/>
    <n v="0.84147843744887296"/>
    <n v="2078.14"/>
    <m/>
    <n v="11.3"/>
    <m/>
    <n v="0"/>
    <n v="0"/>
    <n v="0"/>
  </r>
  <r>
    <x v="98"/>
    <x v="2"/>
    <s v="45"/>
    <x v="0"/>
    <x v="2"/>
    <x v="6"/>
    <s v="N"/>
    <x v="1"/>
    <n v="4962"/>
    <n v="1748.71"/>
    <n v="0.84147843744887296"/>
    <n v="2078.14"/>
    <m/>
    <n v="49.27"/>
    <m/>
    <n v="0"/>
    <n v="0"/>
    <n v="0"/>
  </r>
  <r>
    <x v="98"/>
    <x v="2"/>
    <s v="46"/>
    <x v="10"/>
    <x v="2"/>
    <x v="6"/>
    <s v="Y"/>
    <x v="1"/>
    <n v="3122"/>
    <n v="1748.71"/>
    <n v="0.84147843744887296"/>
    <n v="2078.14"/>
    <n v="3.0555739965696703E-5"/>
    <n v="50"/>
    <n v="0"/>
    <n v="0"/>
    <n v="0"/>
    <n v="0"/>
  </r>
  <r>
    <x v="98"/>
    <x v="2"/>
    <s v="47"/>
    <x v="4"/>
    <x v="2"/>
    <x v="6"/>
    <s v="Y"/>
    <x v="1"/>
    <n v="16760"/>
    <n v="1748.71"/>
    <n v="0.84147843744887296"/>
    <n v="2078.14"/>
    <n v="3.0555739965696703E-5"/>
    <n v="50"/>
    <n v="0"/>
    <n v="0"/>
    <n v="0"/>
    <n v="0"/>
  </r>
  <r>
    <x v="98"/>
    <x v="2"/>
    <s v="KA"/>
    <x v="12"/>
    <x v="0"/>
    <x v="6"/>
    <s v="Y"/>
    <x v="1"/>
    <n v="7806"/>
    <n v="1748.71"/>
    <n v="0.84147843744887296"/>
    <n v="2078.14"/>
    <n v="3.0555739965696703E-5"/>
    <n v="51.02"/>
    <n v="0"/>
    <n v="0"/>
    <n v="0"/>
    <n v="0"/>
  </r>
  <r>
    <x v="98"/>
    <x v="2"/>
    <s v="KE"/>
    <x v="4"/>
    <x v="0"/>
    <x v="6"/>
    <s v="Y"/>
    <x v="1"/>
    <n v="7099"/>
    <n v="1748.71"/>
    <n v="0.84147843744887296"/>
    <n v="2078.14"/>
    <n v="3.0555739965696703E-5"/>
    <n v="51.02"/>
    <n v="0"/>
    <n v="0"/>
    <n v="0"/>
    <n v="0"/>
  </r>
  <r>
    <x v="50"/>
    <x v="0"/>
    <s v="90"/>
    <x v="0"/>
    <x v="1"/>
    <x v="0"/>
    <s v="Y"/>
    <x v="1"/>
    <n v="311691"/>
    <n v="8212212.3200000003"/>
    <n v="0.86308948725433599"/>
    <n v="9514902.5"/>
    <n v="4.8980493472817001E-2"/>
    <n v="33.78"/>
    <n v="15266"/>
    <n v="419490.46"/>
    <n v="2225.7800000000002"/>
    <n v="421716.24000000005"/>
  </r>
  <r>
    <x v="50"/>
    <x v="0"/>
    <s v="93"/>
    <x v="9"/>
    <x v="1"/>
    <x v="0"/>
    <s v="N"/>
    <x v="1"/>
    <n v="224013"/>
    <n v="8212212.3200000003"/>
    <n v="0.86308948725433599"/>
    <n v="9514902.5"/>
    <m/>
    <n v="10.98"/>
    <m/>
    <n v="0"/>
    <n v="0"/>
    <n v="0"/>
  </r>
  <r>
    <x v="50"/>
    <x v="0"/>
    <s v="95"/>
    <x v="10"/>
    <x v="1"/>
    <x v="0"/>
    <s v="Y"/>
    <x v="1"/>
    <n v="44902"/>
    <n v="8212212.3200000003"/>
    <n v="0.86308948725433599"/>
    <n v="9514902.5"/>
    <n v="4.89738237165427E-2"/>
    <n v="33.78"/>
    <n v="2199"/>
    <n v="60425.75"/>
    <n v="439.66"/>
    <n v="60865.41"/>
  </r>
  <r>
    <x v="50"/>
    <x v="0"/>
    <s v="9F"/>
    <x v="10"/>
    <x v="2"/>
    <x v="0"/>
    <s v="Y"/>
    <x v="1"/>
    <n v="18092"/>
    <n v="8212212.3200000003"/>
    <n v="0.86308948725433599"/>
    <n v="9514902.5"/>
    <n v="4.89738237165427E-2"/>
    <n v="135.6"/>
    <n v="886"/>
    <n v="97471.37"/>
    <n v="220.02"/>
    <n v="97691.39"/>
  </r>
  <r>
    <x v="50"/>
    <x v="0"/>
    <s v="9H"/>
    <x v="4"/>
    <x v="2"/>
    <x v="0"/>
    <s v="N"/>
    <x v="1"/>
    <n v="15922"/>
    <n v="8212212.3200000003"/>
    <n v="0.86308948725433599"/>
    <n v="9514902.5"/>
    <m/>
    <n v="30.27"/>
    <m/>
    <n v="0"/>
    <n v="0"/>
    <n v="0"/>
  </r>
  <r>
    <x v="50"/>
    <x v="0"/>
    <s v="K2"/>
    <x v="0"/>
    <x v="0"/>
    <x v="0"/>
    <s v="Y"/>
    <x v="1"/>
    <n v="15543"/>
    <n v="8212212.3200000003"/>
    <n v="0.86308948725433599"/>
    <n v="9514902.5"/>
    <n v="4.8980493472817001E-2"/>
    <n v="90.79"/>
    <n v="761"/>
    <n v="56053.97"/>
    <n v="73.66"/>
    <n v="56127.630000000005"/>
  </r>
  <r>
    <x v="96"/>
    <x v="0"/>
    <s v="95"/>
    <x v="10"/>
    <x v="1"/>
    <x v="0"/>
    <s v="Y"/>
    <x v="1"/>
    <n v="44902"/>
    <n v="280478.81"/>
    <n v="0.86821322860085104"/>
    <n v="323052.90999999997"/>
    <n v="1.6627743968428599E-3"/>
    <n v="33.78"/>
    <n v="74"/>
    <n v="2045.5"/>
    <n v="0"/>
    <n v="2045.5"/>
  </r>
  <r>
    <x v="96"/>
    <x v="0"/>
    <s v="9F"/>
    <x v="10"/>
    <x v="2"/>
    <x v="0"/>
    <s v="Y"/>
    <x v="1"/>
    <n v="18092"/>
    <n v="280478.81"/>
    <n v="0.86821322860085104"/>
    <n v="323052.90999999997"/>
    <n v="1.6627743968428599E-3"/>
    <n v="135.6"/>
    <n v="30"/>
    <n v="3319.98"/>
    <n v="0"/>
    <n v="3319.98"/>
  </r>
  <r>
    <x v="96"/>
    <x v="0"/>
    <s v="9H"/>
    <x v="4"/>
    <x v="2"/>
    <x v="0"/>
    <s v="N"/>
    <x v="1"/>
    <n v="15922"/>
    <n v="280478.81"/>
    <n v="0.86821322860085104"/>
    <n v="323052.90999999997"/>
    <m/>
    <n v="30.27"/>
    <m/>
    <n v="0"/>
    <n v="0"/>
    <n v="0"/>
  </r>
  <r>
    <x v="96"/>
    <x v="0"/>
    <s v="K2"/>
    <x v="0"/>
    <x v="0"/>
    <x v="0"/>
    <s v="Y"/>
    <x v="1"/>
    <n v="15543"/>
    <n v="280478.81"/>
    <n v="0.86821322860085104"/>
    <n v="323052.90999999997"/>
    <n v="1.6630008504689899E-3"/>
    <n v="90.79"/>
    <n v="25"/>
    <n v="1852.39"/>
    <n v="0"/>
    <n v="1852.39"/>
  </r>
  <r>
    <x v="96"/>
    <x v="0"/>
    <s v="KW"/>
    <x v="1"/>
    <x v="0"/>
    <x v="0"/>
    <s v="Y"/>
    <x v="1"/>
    <n v="7112"/>
    <n v="280478.81"/>
    <n v="0.86821322860085104"/>
    <n v="323052.90999999997"/>
    <n v="1.7506745492850699E-3"/>
    <n v="90.77"/>
    <n v="12"/>
    <n v="888.95"/>
    <n v="0"/>
    <n v="888.95"/>
  </r>
  <r>
    <x v="93"/>
    <x v="8"/>
    <s v="50"/>
    <x v="13"/>
    <x v="1"/>
    <x v="7"/>
    <s v="Y"/>
    <x v="1"/>
    <n v="50116"/>
    <n v="433676.69"/>
    <n v="0.80957472790377405"/>
    <n v="535684.56999999995"/>
    <n v="1.4832206741898399E-2"/>
    <n v="26.16"/>
    <n v="743"/>
    <n v="14830.81"/>
    <n v="119.76"/>
    <n v="14950.57"/>
  </r>
  <r>
    <x v="93"/>
    <x v="8"/>
    <s v="52"/>
    <x v="4"/>
    <x v="1"/>
    <x v="7"/>
    <s v="Y"/>
    <x v="1"/>
    <n v="48471"/>
    <n v="433676.69"/>
    <n v="0.80957472790377405"/>
    <n v="535684.56999999995"/>
    <n v="1.5921104748876799E-2"/>
    <n v="24.2"/>
    <n v="771"/>
    <n v="14236.66"/>
    <n v="73.86"/>
    <n v="14310.52"/>
  </r>
  <r>
    <x v="93"/>
    <x v="8"/>
    <s v="53"/>
    <x v="0"/>
    <x v="1"/>
    <x v="7"/>
    <s v="Y"/>
    <x v="1"/>
    <n v="13594"/>
    <n v="433676.69"/>
    <n v="0.80957472790377405"/>
    <n v="535684.56999999995"/>
    <n v="1.4832206741898399E-2"/>
    <n v="26.16"/>
    <n v="201"/>
    <n v="4012.1"/>
    <n v="19.96"/>
    <n v="4032.06"/>
  </r>
  <r>
    <x v="93"/>
    <x v="8"/>
    <s v="5A"/>
    <x v="0"/>
    <x v="2"/>
    <x v="7"/>
    <s v="Y"/>
    <x v="1"/>
    <n v="2528"/>
    <n v="433676.69"/>
    <n v="0.80957472790377405"/>
    <n v="535684.56999999995"/>
    <n v="1.4832206741898399E-2"/>
    <n v="107.29"/>
    <n v="37"/>
    <n v="3020.97"/>
    <n v="0"/>
    <n v="3020.97"/>
  </r>
  <r>
    <x v="93"/>
    <x v="8"/>
    <s v="5B"/>
    <x v="4"/>
    <x v="2"/>
    <x v="7"/>
    <s v="Y"/>
    <x v="1"/>
    <n v="3612"/>
    <n v="433676.69"/>
    <n v="0.80957472790377405"/>
    <n v="535684.56999999995"/>
    <n v="1.5921104748876799E-2"/>
    <n v="67.69"/>
    <n v="57"/>
    <n v="2936.19"/>
    <n v="0"/>
    <n v="2936.19"/>
  </r>
  <r>
    <x v="93"/>
    <x v="8"/>
    <s v="K5"/>
    <x v="0"/>
    <x v="0"/>
    <x v="7"/>
    <s v="Y"/>
    <x v="1"/>
    <n v="1480"/>
    <n v="433676.69"/>
    <n v="0.80957472790377405"/>
    <n v="535684.56999999995"/>
    <n v="1.4832206741898399E-2"/>
    <n v="58.75"/>
    <n v="21"/>
    <n v="938.88"/>
    <n v="0"/>
    <n v="938.88"/>
  </r>
  <r>
    <x v="93"/>
    <x v="8"/>
    <s v="KH"/>
    <x v="4"/>
    <x v="0"/>
    <x v="7"/>
    <s v="Y"/>
    <x v="1"/>
    <n v="2052"/>
    <n v="433676.69"/>
    <n v="0.80957472790377405"/>
    <n v="535684.56999999995"/>
    <n v="1.4891875471798099E-2"/>
    <n v="58.69"/>
    <n v="30"/>
    <n v="1339.89"/>
    <n v="0"/>
    <n v="1339.89"/>
  </r>
  <r>
    <x v="94"/>
    <x v="4"/>
    <s v="31"/>
    <x v="10"/>
    <x v="1"/>
    <x v="4"/>
    <s v="Y"/>
    <x v="1"/>
    <n v="5560"/>
    <n v="480327.17"/>
    <n v="0.72227263409056996"/>
    <n v="665021.97"/>
    <n v="4.40346037434707E-2"/>
    <n v="4.97"/>
    <n v="244"/>
    <n v="825.52"/>
    <n v="3.38"/>
    <n v="828.9"/>
  </r>
  <r>
    <x v="94"/>
    <x v="4"/>
    <s v="33"/>
    <x v="10"/>
    <x v="2"/>
    <x v="4"/>
    <s v="Y"/>
    <x v="1"/>
    <n v="3370"/>
    <n v="480327.17"/>
    <n v="0.72227263409056996"/>
    <n v="665021.97"/>
    <n v="4.40346037434707E-2"/>
    <n v="57.63"/>
    <n v="148"/>
    <n v="5790.81"/>
    <n v="39.130000000000003"/>
    <n v="5829.9400000000005"/>
  </r>
  <r>
    <x v="94"/>
    <x v="4"/>
    <s v="34"/>
    <x v="0"/>
    <x v="2"/>
    <x v="4"/>
    <s v="Y"/>
    <x v="1"/>
    <n v="4468"/>
    <n v="480327.17"/>
    <n v="0.72227263409056996"/>
    <n v="665021.97"/>
    <n v="4.40346037434707E-2"/>
    <n v="57.63"/>
    <n v="196"/>
    <n v="7668.91"/>
    <n v="39.130000000000003"/>
    <n v="7708.04"/>
  </r>
  <r>
    <x v="94"/>
    <x v="4"/>
    <s v="36"/>
    <x v="4"/>
    <x v="1"/>
    <x v="4"/>
    <s v="Y"/>
    <x v="1"/>
    <n v="64834"/>
    <n v="480327.17"/>
    <n v="0.72227263409056996"/>
    <n v="665021.97"/>
    <n v="4.40346037434707E-2"/>
    <n v="4.97"/>
    <n v="2854"/>
    <n v="9655.9"/>
    <n v="43.98"/>
    <n v="9699.8799999999992"/>
  </r>
  <r>
    <x v="94"/>
    <x v="4"/>
    <s v="37"/>
    <x v="8"/>
    <x v="1"/>
    <x v="4"/>
    <s v="Y"/>
    <x v="1"/>
    <n v="93109"/>
    <n v="480327.17"/>
    <n v="0.72227263409056996"/>
    <n v="665021.97"/>
    <n v="4.40346037434707E-2"/>
    <n v="4.97"/>
    <n v="4100"/>
    <n v="13871.48"/>
    <n v="87.97"/>
    <n v="13959.449999999999"/>
  </r>
  <r>
    <x v="94"/>
    <x v="4"/>
    <s v="K3"/>
    <x v="0"/>
    <x v="0"/>
    <x v="4"/>
    <s v="Y"/>
    <x v="1"/>
    <n v="1425"/>
    <n v="480327.17"/>
    <n v="0.72227263409056996"/>
    <n v="665021.97"/>
    <n v="4.40346037434707E-2"/>
    <n v="27.46"/>
    <n v="62"/>
    <n v="1155.9000000000001"/>
    <n v="0"/>
    <n v="1155.9000000000001"/>
  </r>
  <r>
    <x v="94"/>
    <x v="4"/>
    <s v="KF"/>
    <x v="4"/>
    <x v="0"/>
    <x v="4"/>
    <s v="Y"/>
    <x v="1"/>
    <n v="3606"/>
    <n v="480327.17"/>
    <n v="0.72227263409056996"/>
    <n v="665021.97"/>
    <n v="4.40346037434707E-2"/>
    <n v="27.46"/>
    <n v="158"/>
    <n v="2945.69"/>
    <n v="0"/>
    <n v="2945.69"/>
  </r>
  <r>
    <x v="48"/>
    <x v="3"/>
    <s v="63"/>
    <x v="0"/>
    <x v="1"/>
    <x v="3"/>
    <s v="N"/>
    <x v="1"/>
    <n v="176268"/>
    <n v="2132099.73"/>
    <n v="0.87969016830565705"/>
    <n v="2423693.94"/>
    <m/>
    <n v="0.97"/>
    <m/>
    <n v="0"/>
    <n v="0"/>
    <n v="0"/>
  </r>
  <r>
    <x v="48"/>
    <x v="3"/>
    <s v="66"/>
    <x v="7"/>
    <x v="1"/>
    <x v="3"/>
    <s v="Y"/>
    <x v="1"/>
    <n v="156735"/>
    <n v="2132099.73"/>
    <n v="0.87969016830565705"/>
    <n v="2423693.94"/>
    <n v="0.23065665834610799"/>
    <n v="2.06"/>
    <n v="36151"/>
    <n v="61744.55"/>
    <n v="326.22000000000003"/>
    <n v="62070.770000000004"/>
  </r>
  <r>
    <x v="48"/>
    <x v="3"/>
    <s v="67"/>
    <x v="1"/>
    <x v="1"/>
    <x v="3"/>
    <s v="Y"/>
    <x v="1"/>
    <n v="89202"/>
    <n v="2132099.73"/>
    <n v="0.87969016830565705"/>
    <n v="2423693.94"/>
    <n v="0.220247718445299"/>
    <n v="2.09"/>
    <n v="19646"/>
    <n v="34043.29"/>
    <n v="370.83"/>
    <n v="34414.120000000003"/>
  </r>
  <r>
    <x v="48"/>
    <x v="3"/>
    <s v="69"/>
    <x v="0"/>
    <x v="2"/>
    <x v="3"/>
    <s v="N"/>
    <x v="1"/>
    <n v="16922"/>
    <n v="2132099.73"/>
    <n v="0.87969016830565705"/>
    <n v="2423693.94"/>
    <m/>
    <n v="22.13"/>
    <m/>
    <n v="0"/>
    <n v="0"/>
    <n v="0"/>
  </r>
  <r>
    <x v="48"/>
    <x v="3"/>
    <s v="6C"/>
    <x v="5"/>
    <x v="2"/>
    <x v="3"/>
    <s v="N"/>
    <x v="1"/>
    <n v="0"/>
    <n v="2132099.73"/>
    <n v="0.87969016830565705"/>
    <n v="2423693.94"/>
    <m/>
    <n v="5.93"/>
    <m/>
    <n v="0"/>
    <n v="0"/>
    <n v="0"/>
  </r>
  <r>
    <x v="48"/>
    <x v="3"/>
    <s v="K1"/>
    <x v="1"/>
    <x v="0"/>
    <x v="3"/>
    <s v="Y"/>
    <x v="1"/>
    <n v="5705"/>
    <n v="2132099.73"/>
    <n v="0.87969016830565705"/>
    <n v="2423693.94"/>
    <n v="0.220247718445299"/>
    <n v="2.58"/>
    <n v="1256"/>
    <n v="2679.58"/>
    <n v="2.13"/>
    <n v="2681.71"/>
  </r>
  <r>
    <x v="48"/>
    <x v="3"/>
    <s v="KB"/>
    <x v="7"/>
    <x v="0"/>
    <x v="3"/>
    <s v="Y"/>
    <x v="1"/>
    <n v="9784"/>
    <n v="2132099.73"/>
    <n v="0.87969016830565705"/>
    <n v="2423693.94"/>
    <n v="0.23065665834610799"/>
    <n v="2.54"/>
    <n v="2256"/>
    <n v="4738.3900000000003"/>
    <n v="4.21"/>
    <n v="4742.6000000000004"/>
  </r>
  <r>
    <x v="61"/>
    <x v="0"/>
    <s v="90"/>
    <x v="0"/>
    <x v="1"/>
    <x v="0"/>
    <s v="Y"/>
    <x v="1"/>
    <n v="311691"/>
    <n v="165292.44"/>
    <n v="0.248578197013713"/>
    <n v="664951.48"/>
    <n v="3.4230147524769699E-3"/>
    <n v="33.78"/>
    <n v="1066"/>
    <n v="8436.48"/>
    <n v="39.57"/>
    <n v="8476.0499999999993"/>
  </r>
  <r>
    <x v="61"/>
    <x v="0"/>
    <s v="93"/>
    <x v="9"/>
    <x v="1"/>
    <x v="0"/>
    <s v="N"/>
    <x v="1"/>
    <n v="224013"/>
    <n v="165292.44"/>
    <n v="0.248578197013713"/>
    <n v="664951.48"/>
    <m/>
    <n v="10.98"/>
    <m/>
    <n v="0"/>
    <n v="0"/>
    <n v="0"/>
  </r>
  <r>
    <x v="61"/>
    <x v="0"/>
    <s v="95"/>
    <x v="10"/>
    <x v="1"/>
    <x v="0"/>
    <s v="Y"/>
    <x v="1"/>
    <n v="44902"/>
    <n v="165292.44"/>
    <n v="0.248578197013713"/>
    <n v="664951.48"/>
    <n v="3.4225486347941201E-3"/>
    <n v="33.78"/>
    <n v="153"/>
    <n v="1210.8599999999999"/>
    <n v="7.91"/>
    <n v="1218.77"/>
  </r>
  <r>
    <x v="61"/>
    <x v="0"/>
    <s v="9F"/>
    <x v="10"/>
    <x v="2"/>
    <x v="0"/>
    <s v="Y"/>
    <x v="1"/>
    <n v="18092"/>
    <n v="165292.44"/>
    <n v="0.248578197013713"/>
    <n v="664951.48"/>
    <n v="3.4225486347941201E-3"/>
    <n v="135.6"/>
    <n v="61"/>
    <n v="1932.77"/>
    <n v="0"/>
    <n v="1932.77"/>
  </r>
  <r>
    <x v="61"/>
    <x v="0"/>
    <s v="9H"/>
    <x v="4"/>
    <x v="2"/>
    <x v="0"/>
    <s v="N"/>
    <x v="1"/>
    <n v="15922"/>
    <n v="165292.44"/>
    <n v="0.248578197013713"/>
    <n v="664951.48"/>
    <m/>
    <n v="30.27"/>
    <m/>
    <n v="0"/>
    <n v="0"/>
    <n v="0"/>
  </r>
  <r>
    <x v="61"/>
    <x v="0"/>
    <s v="K2"/>
    <x v="0"/>
    <x v="0"/>
    <x v="0"/>
    <s v="Y"/>
    <x v="1"/>
    <n v="15543"/>
    <n v="165292.44"/>
    <n v="0.248578197013713"/>
    <n v="664951.48"/>
    <n v="3.4230147524769699E-3"/>
    <n v="90.79"/>
    <n v="53"/>
    <n v="1124.3599999999999"/>
    <n v="0"/>
    <n v="1124.3599999999999"/>
  </r>
  <r>
    <x v="61"/>
    <x v="0"/>
    <s v="KW"/>
    <x v="1"/>
    <x v="0"/>
    <x v="0"/>
    <s v="Y"/>
    <x v="1"/>
    <n v="7112"/>
    <n v="165292.44"/>
    <n v="0.248578197013713"/>
    <n v="664951.48"/>
    <n v="3.60347669533589E-3"/>
    <n v="90.77"/>
    <n v="25"/>
    <n v="530.24"/>
    <n v="0"/>
    <n v="530.24"/>
  </r>
  <r>
    <x v="62"/>
    <x v="8"/>
    <s v="50"/>
    <x v="13"/>
    <x v="1"/>
    <x v="7"/>
    <s v="Y"/>
    <x v="1"/>
    <n v="50116"/>
    <n v="707820.25"/>
    <n v="0.89421834767326402"/>
    <n v="791551.92"/>
    <n v="2.19167442593813E-2"/>
    <n v="26.16"/>
    <n v="1098"/>
    <n v="24208.34"/>
    <n v="176.38"/>
    <n v="24384.720000000001"/>
  </r>
  <r>
    <x v="62"/>
    <x v="8"/>
    <s v="52"/>
    <x v="4"/>
    <x v="1"/>
    <x v="7"/>
    <s v="Y"/>
    <x v="1"/>
    <n v="48471"/>
    <n v="707820.25"/>
    <n v="0.89421834767326402"/>
    <n v="791551.92"/>
    <n v="2.3525749551633598E-2"/>
    <n v="24.2"/>
    <n v="1140"/>
    <n v="23251.19"/>
    <n v="142.77000000000001"/>
    <n v="23393.96"/>
  </r>
  <r>
    <x v="62"/>
    <x v="8"/>
    <s v="53"/>
    <x v="0"/>
    <x v="1"/>
    <x v="7"/>
    <s v="Y"/>
    <x v="1"/>
    <n v="13594"/>
    <n v="707820.25"/>
    <n v="0.89421834767326402"/>
    <n v="791551.92"/>
    <n v="2.19167442593813E-2"/>
    <n v="26.16"/>
    <n v="297"/>
    <n v="6548.16"/>
    <n v="22.05"/>
    <n v="6570.21"/>
  </r>
  <r>
    <x v="62"/>
    <x v="8"/>
    <s v="5A"/>
    <x v="0"/>
    <x v="2"/>
    <x v="7"/>
    <s v="Y"/>
    <x v="1"/>
    <n v="2528"/>
    <n v="707820.25"/>
    <n v="0.89421834767326402"/>
    <n v="791551.92"/>
    <n v="2.19167442593813E-2"/>
    <n v="107.29"/>
    <n v="55"/>
    <n v="4960.13"/>
    <n v="0"/>
    <n v="4960.13"/>
  </r>
  <r>
    <x v="62"/>
    <x v="8"/>
    <s v="5B"/>
    <x v="4"/>
    <x v="2"/>
    <x v="7"/>
    <s v="Y"/>
    <x v="1"/>
    <n v="3612"/>
    <n v="707820.25"/>
    <n v="0.89421834767326402"/>
    <n v="791551.92"/>
    <n v="2.3525749551633598E-2"/>
    <n v="67.69"/>
    <n v="84"/>
    <n v="4779.42"/>
    <n v="-56.9"/>
    <n v="4722.5200000000004"/>
  </r>
  <r>
    <x v="62"/>
    <x v="8"/>
    <s v="K5"/>
    <x v="0"/>
    <x v="0"/>
    <x v="7"/>
    <s v="Y"/>
    <x v="1"/>
    <n v="1480"/>
    <n v="707820.25"/>
    <n v="0.89421834767326402"/>
    <n v="791551.92"/>
    <n v="2.19167442593813E-2"/>
    <n v="58.75"/>
    <n v="32"/>
    <n v="1580.26"/>
    <n v="0"/>
    <n v="1580.26"/>
  </r>
  <r>
    <x v="62"/>
    <x v="8"/>
    <s v="KH"/>
    <x v="4"/>
    <x v="0"/>
    <x v="7"/>
    <s v="Y"/>
    <x v="1"/>
    <n v="2052"/>
    <n v="707820.25"/>
    <n v="0.89421834767326402"/>
    <n v="791551.92"/>
    <n v="2.2004913492473199E-2"/>
    <n v="58.69"/>
    <n v="45"/>
    <n v="2219.9699999999998"/>
    <n v="0"/>
    <n v="2219.9699999999998"/>
  </r>
  <r>
    <x v="63"/>
    <x v="4"/>
    <s v="31"/>
    <x v="10"/>
    <x v="1"/>
    <x v="4"/>
    <s v="Y"/>
    <x v="1"/>
    <n v="5560"/>
    <n v="355349.95"/>
    <n v="0.84378918123207403"/>
    <n v="421135.94"/>
    <n v="2.78856264553697E-2"/>
    <n v="4.97"/>
    <n v="155"/>
    <n v="612.64"/>
    <n v="7.91"/>
    <n v="620.54999999999995"/>
  </r>
  <r>
    <x v="63"/>
    <x v="4"/>
    <s v="33"/>
    <x v="10"/>
    <x v="2"/>
    <x v="4"/>
    <s v="Y"/>
    <x v="1"/>
    <n v="3370"/>
    <n v="355349.95"/>
    <n v="0.84378918123207403"/>
    <n v="421135.94"/>
    <n v="2.78856264553697E-2"/>
    <n v="57.63"/>
    <n v="93"/>
    <n v="4251.0200000000004"/>
    <n v="0"/>
    <n v="4251.0200000000004"/>
  </r>
  <r>
    <x v="63"/>
    <x v="4"/>
    <s v="34"/>
    <x v="0"/>
    <x v="2"/>
    <x v="4"/>
    <s v="Y"/>
    <x v="1"/>
    <n v="4468"/>
    <n v="355349.95"/>
    <n v="0.84378918123207403"/>
    <n v="421135.94"/>
    <n v="2.78856264553697E-2"/>
    <n v="57.63"/>
    <n v="124"/>
    <n v="5668.03"/>
    <n v="0"/>
    <n v="5668.03"/>
  </r>
  <r>
    <x v="63"/>
    <x v="4"/>
    <s v="36"/>
    <x v="4"/>
    <x v="1"/>
    <x v="4"/>
    <s v="Y"/>
    <x v="1"/>
    <n v="64834"/>
    <n v="355349.95"/>
    <n v="0.84378918123207403"/>
    <n v="421135.94"/>
    <n v="2.78856264553697E-2"/>
    <n v="4.97"/>
    <n v="1807"/>
    <n v="7142.16"/>
    <n v="31.62"/>
    <n v="7173.78"/>
  </r>
  <r>
    <x v="63"/>
    <x v="4"/>
    <s v="37"/>
    <x v="8"/>
    <x v="1"/>
    <x v="4"/>
    <s v="Y"/>
    <x v="1"/>
    <n v="93109"/>
    <n v="355349.95"/>
    <n v="0.84378918123207403"/>
    <n v="421135.94"/>
    <n v="2.78856264553697E-2"/>
    <n v="4.97"/>
    <n v="2596"/>
    <n v="10260.69"/>
    <n v="63.24"/>
    <n v="10323.93"/>
  </r>
  <r>
    <x v="63"/>
    <x v="4"/>
    <s v="K3"/>
    <x v="0"/>
    <x v="0"/>
    <x v="4"/>
    <s v="Y"/>
    <x v="1"/>
    <n v="1425"/>
    <n v="355349.95"/>
    <n v="0.84378918123207403"/>
    <n v="421135.94"/>
    <n v="2.78856264553697E-2"/>
    <n v="27.46"/>
    <n v="39"/>
    <n v="849.43"/>
    <n v="0"/>
    <n v="849.43"/>
  </r>
  <r>
    <x v="63"/>
    <x v="4"/>
    <s v="KF"/>
    <x v="4"/>
    <x v="0"/>
    <x v="4"/>
    <s v="Y"/>
    <x v="1"/>
    <n v="3606"/>
    <n v="355349.95"/>
    <n v="0.84378918123207403"/>
    <n v="421135.94"/>
    <n v="2.78856264553697E-2"/>
    <n v="27.46"/>
    <n v="100"/>
    <n v="2178.02"/>
    <n v="0"/>
    <n v="2178.02"/>
  </r>
  <r>
    <x v="4"/>
    <x v="4"/>
    <s v="31"/>
    <x v="10"/>
    <x v="1"/>
    <x v="4"/>
    <s v="Y"/>
    <x v="1"/>
    <n v="5560"/>
    <n v="649075.19999999995"/>
    <n v="0.65647607493745797"/>
    <n v="988726.36"/>
    <n v="6.5468774623076195E-2"/>
    <n v="4.97"/>
    <n v="364"/>
    <n v="1119.33"/>
    <n v="9.23"/>
    <n v="1128.56"/>
  </r>
  <r>
    <x v="4"/>
    <x v="4"/>
    <s v="33"/>
    <x v="10"/>
    <x v="2"/>
    <x v="4"/>
    <s v="Y"/>
    <x v="1"/>
    <n v="3370"/>
    <n v="649075.19999999995"/>
    <n v="0.65647607493745797"/>
    <n v="988726.36"/>
    <n v="6.5468774623076195E-2"/>
    <n v="57.63"/>
    <n v="220"/>
    <n v="7823.81"/>
    <n v="35.57"/>
    <n v="7859.38"/>
  </r>
  <r>
    <x v="59"/>
    <x v="14"/>
    <s v="34"/>
    <x v="0"/>
    <x v="2"/>
    <x v="4"/>
    <s v="Y"/>
    <x v="1"/>
    <n v="4468"/>
    <n v="590715.27"/>
    <n v="0.93158937434579903"/>
    <n v="634094.04"/>
    <n v="4.1986702766370898E-2"/>
    <n v="57.63"/>
    <n v="187"/>
    <n v="9437.19"/>
    <n v="50.47"/>
    <n v="9487.66"/>
  </r>
  <r>
    <x v="59"/>
    <x v="14"/>
    <s v="36"/>
    <x v="4"/>
    <x v="1"/>
    <x v="4"/>
    <s v="Y"/>
    <x v="1"/>
    <n v="64834"/>
    <n v="590715.27"/>
    <n v="0.93158937434579903"/>
    <n v="634094.04"/>
    <n v="4.1986702766370898E-2"/>
    <n v="4.97"/>
    <n v="2722"/>
    <n v="11878.19"/>
    <n v="61.09"/>
    <n v="11939.28"/>
  </r>
  <r>
    <x v="59"/>
    <x v="14"/>
    <s v="37"/>
    <x v="8"/>
    <x v="1"/>
    <x v="4"/>
    <s v="Y"/>
    <x v="1"/>
    <n v="93109"/>
    <n v="590715.27"/>
    <n v="0.93158937434579903"/>
    <n v="634094.04"/>
    <n v="4.1986702766370898E-2"/>
    <n v="4.97"/>
    <n v="3909"/>
    <n v="17057.990000000002"/>
    <n v="109.09"/>
    <n v="17167.080000000002"/>
  </r>
  <r>
    <x v="59"/>
    <x v="14"/>
    <s v="K3"/>
    <x v="0"/>
    <x v="0"/>
    <x v="4"/>
    <s v="Y"/>
    <x v="1"/>
    <n v="1425"/>
    <n v="590715.27"/>
    <n v="0.93158937434579903"/>
    <n v="634094.04"/>
    <n v="4.1986702766370898E-2"/>
    <n v="27.46"/>
    <n v="59"/>
    <n v="1418.75"/>
    <n v="0"/>
    <n v="1418.75"/>
  </r>
  <r>
    <x v="59"/>
    <x v="14"/>
    <s v="KF"/>
    <x v="4"/>
    <x v="0"/>
    <x v="4"/>
    <s v="Y"/>
    <x v="1"/>
    <n v="3606"/>
    <n v="590715.27"/>
    <n v="0.93158937434579903"/>
    <n v="634094.04"/>
    <n v="4.1986702766370898E-2"/>
    <n v="27.46"/>
    <n v="151"/>
    <n v="3631.03"/>
    <n v="0"/>
    <n v="3631.03"/>
  </r>
  <r>
    <x v="45"/>
    <x v="3"/>
    <s v="63"/>
    <x v="0"/>
    <x v="1"/>
    <x v="3"/>
    <s v="N"/>
    <x v="1"/>
    <n v="176268"/>
    <n v="26492.87"/>
    <n v="0.82691066992484297"/>
    <n v="32038.37"/>
    <m/>
    <n v="0.97"/>
    <m/>
    <n v="0"/>
    <n v="0"/>
    <n v="0"/>
  </r>
  <r>
    <x v="45"/>
    <x v="3"/>
    <s v="66"/>
    <x v="7"/>
    <x v="1"/>
    <x v="3"/>
    <s v="Y"/>
    <x v="1"/>
    <n v="156735"/>
    <n v="26492.87"/>
    <n v="0.82691066992484297"/>
    <n v="32038.37"/>
    <n v="3.0490084746658199E-3"/>
    <n v="2.06"/>
    <n v="477"/>
    <n v="765.82"/>
    <n v="3.21"/>
    <n v="769.03000000000009"/>
  </r>
  <r>
    <x v="45"/>
    <x v="3"/>
    <s v="67"/>
    <x v="1"/>
    <x v="1"/>
    <x v="3"/>
    <s v="N"/>
    <x v="1"/>
    <n v="89202"/>
    <n v="26492.87"/>
    <n v="0.82691066992484297"/>
    <n v="32038.37"/>
    <m/>
    <n v="2.09"/>
    <m/>
    <n v="0"/>
    <n v="0"/>
    <n v="0"/>
  </r>
  <r>
    <x v="45"/>
    <x v="3"/>
    <s v="69"/>
    <x v="0"/>
    <x v="2"/>
    <x v="3"/>
    <s v="N"/>
    <x v="1"/>
    <n v="16922"/>
    <n v="26492.87"/>
    <n v="0.82691066992484297"/>
    <n v="32038.37"/>
    <m/>
    <n v="22.13"/>
    <m/>
    <n v="0"/>
    <n v="0"/>
    <n v="0"/>
  </r>
  <r>
    <x v="45"/>
    <x v="3"/>
    <s v="6C"/>
    <x v="5"/>
    <x v="2"/>
    <x v="3"/>
    <s v="N"/>
    <x v="1"/>
    <n v="0"/>
    <n v="26492.87"/>
    <n v="0.82691066992484297"/>
    <n v="32038.37"/>
    <m/>
    <n v="5.93"/>
    <m/>
    <n v="0"/>
    <n v="0"/>
    <n v="0"/>
  </r>
  <r>
    <x v="45"/>
    <x v="3"/>
    <s v="K1"/>
    <x v="1"/>
    <x v="0"/>
    <x v="3"/>
    <s v="N"/>
    <x v="1"/>
    <n v="5705"/>
    <n v="26492.87"/>
    <n v="0.82691066992484297"/>
    <n v="32038.37"/>
    <m/>
    <n v="2.58"/>
    <m/>
    <n v="0"/>
    <n v="0"/>
    <n v="0"/>
  </r>
  <r>
    <x v="45"/>
    <x v="3"/>
    <s v="KB"/>
    <x v="7"/>
    <x v="0"/>
    <x v="3"/>
    <s v="Y"/>
    <x v="1"/>
    <n v="9784"/>
    <n v="26492.87"/>
    <n v="0.82691066992484297"/>
    <n v="32038.37"/>
    <n v="3.0490084746658199E-3"/>
    <n v="2.54"/>
    <n v="29"/>
    <n v="57.26"/>
    <n v="0"/>
    <n v="57.26"/>
  </r>
  <r>
    <x v="46"/>
    <x v="3"/>
    <s v="63"/>
    <x v="0"/>
    <x v="1"/>
    <x v="3"/>
    <s v="Y"/>
    <x v="1"/>
    <n v="176268"/>
    <n v="190057.51"/>
    <n v="0.78308587341712099"/>
    <n v="242703.28"/>
    <n v="2.9095146809285499E-2"/>
    <n v="0.97"/>
    <n v="5128"/>
    <n v="3671.22"/>
    <n v="20.76"/>
    <n v="3691.98"/>
  </r>
  <r>
    <x v="46"/>
    <x v="3"/>
    <s v="66"/>
    <x v="7"/>
    <x v="1"/>
    <x v="3"/>
    <s v="Y"/>
    <x v="1"/>
    <n v="156735"/>
    <n v="190057.51"/>
    <n v="0.78308587341712099"/>
    <n v="242703.28"/>
    <n v="2.30974408981852E-2"/>
    <n v="2.06"/>
    <n v="3620"/>
    <n v="5503.85"/>
    <n v="28.89"/>
    <n v="5532.7400000000007"/>
  </r>
  <r>
    <x v="46"/>
    <x v="3"/>
    <s v="67"/>
    <x v="1"/>
    <x v="1"/>
    <x v="3"/>
    <s v="Y"/>
    <x v="1"/>
    <n v="89202"/>
    <n v="190057.51"/>
    <n v="0.78308587341712099"/>
    <n v="242703.28"/>
    <n v="2.2055112981464401E-2"/>
    <n v="2.09"/>
    <n v="1967"/>
    <n v="3034.18"/>
    <n v="33.94"/>
    <n v="3068.12"/>
  </r>
  <r>
    <x v="46"/>
    <x v="3"/>
    <s v="69"/>
    <x v="0"/>
    <x v="2"/>
    <x v="3"/>
    <s v="Y"/>
    <x v="1"/>
    <n v="16922"/>
    <n v="190057.51"/>
    <n v="0.78308587341712099"/>
    <n v="242703.28"/>
    <n v="2.9095146809285499E-2"/>
    <n v="22.13"/>
    <n v="492"/>
    <n v="8014.64"/>
    <n v="16.29"/>
    <n v="8030.93"/>
  </r>
  <r>
    <x v="46"/>
    <x v="3"/>
    <s v="6C"/>
    <x v="5"/>
    <x v="2"/>
    <x v="3"/>
    <s v="Y"/>
    <x v="1"/>
    <n v="0"/>
    <n v="190057.51"/>
    <n v="0.78308587341712099"/>
    <n v="242703.28"/>
    <n v="5.4688917182478702E-2"/>
    <n v="5.93"/>
    <n v="0"/>
    <n v="0"/>
    <n v="0"/>
    <n v="0"/>
  </r>
  <r>
    <x v="46"/>
    <x v="3"/>
    <s v="K1"/>
    <x v="1"/>
    <x v="0"/>
    <x v="3"/>
    <s v="Y"/>
    <x v="1"/>
    <n v="5705"/>
    <n v="190057.51"/>
    <n v="0.78308587341712099"/>
    <n v="242703.28"/>
    <n v="2.2055112981464401E-2"/>
    <n v="2.58"/>
    <n v="125"/>
    <n v="237.39"/>
    <n v="0"/>
    <n v="237.39"/>
  </r>
  <r>
    <x v="46"/>
    <x v="3"/>
    <s v="KB"/>
    <x v="7"/>
    <x v="0"/>
    <x v="3"/>
    <s v="Y"/>
    <x v="1"/>
    <n v="9784"/>
    <n v="190057.51"/>
    <n v="0.78308587341712099"/>
    <n v="242703.28"/>
    <n v="2.30974408981852E-2"/>
    <n v="2.54"/>
    <n v="225"/>
    <n v="420.68"/>
    <n v="0"/>
    <n v="420.68"/>
  </r>
  <r>
    <x v="85"/>
    <x v="9"/>
    <s v="50"/>
    <x v="13"/>
    <x v="1"/>
    <x v="7"/>
    <s v="Y"/>
    <x v="1"/>
    <n v="50116"/>
    <n v="4609758.57"/>
    <n v="0.67592243412879605"/>
    <n v="6819952.0199999996"/>
    <n v="0.18883302599227"/>
    <n v="26.16"/>
    <n v="9463"/>
    <n v="157704.76"/>
    <n v="1199.9100000000001"/>
    <n v="158904.67000000001"/>
  </r>
  <r>
    <x v="85"/>
    <x v="9"/>
    <s v="52"/>
    <x v="4"/>
    <x v="1"/>
    <x v="7"/>
    <s v="Y"/>
    <x v="1"/>
    <n v="48471"/>
    <n v="4609758.57"/>
    <n v="0.67592243412879605"/>
    <n v="6819952.0199999996"/>
    <n v="0.20269609500369601"/>
    <n v="24.2"/>
    <n v="9824"/>
    <n v="151454.42000000001"/>
    <n v="863.34"/>
    <n v="152317.76000000001"/>
  </r>
  <r>
    <x v="85"/>
    <x v="9"/>
    <s v="53"/>
    <x v="0"/>
    <x v="1"/>
    <x v="7"/>
    <s v="Y"/>
    <x v="1"/>
    <n v="13594"/>
    <n v="4609758.57"/>
    <n v="0.67592243412879605"/>
    <n v="6819952.0199999996"/>
    <n v="0.18883302599227"/>
    <n v="26.16"/>
    <n v="2566"/>
    <n v="42763.44"/>
    <n v="249.98"/>
    <n v="43013.420000000006"/>
  </r>
  <r>
    <x v="85"/>
    <x v="9"/>
    <s v="5A"/>
    <x v="0"/>
    <x v="2"/>
    <x v="7"/>
    <s v="Y"/>
    <x v="1"/>
    <n v="2528"/>
    <n v="4609758.57"/>
    <n v="0.67592243412879605"/>
    <n v="6819952.0199999996"/>
    <n v="0.18883302599227"/>
    <n v="107.29"/>
    <n v="477"/>
    <n v="32516.39"/>
    <n v="0"/>
    <n v="32516.39"/>
  </r>
  <r>
    <x v="85"/>
    <x v="9"/>
    <s v="5B"/>
    <x v="4"/>
    <x v="2"/>
    <x v="7"/>
    <s v="Y"/>
    <x v="1"/>
    <n v="3612"/>
    <n v="4609758.57"/>
    <n v="0.67592243412879605"/>
    <n v="6819952.0199999996"/>
    <n v="0.20269609500369601"/>
    <n v="67.69"/>
    <n v="732"/>
    <n v="31481.85"/>
    <n v="-43.01"/>
    <n v="31438.84"/>
  </r>
  <r>
    <x v="85"/>
    <x v="9"/>
    <s v="K5"/>
    <x v="0"/>
    <x v="0"/>
    <x v="7"/>
    <s v="Y"/>
    <x v="1"/>
    <n v="1480"/>
    <n v="4609758.57"/>
    <n v="0.67592243412879605"/>
    <n v="6819952.0199999996"/>
    <n v="0.18883302599227"/>
    <n v="58.75"/>
    <n v="279"/>
    <n v="10414.459999999999"/>
    <n v="0"/>
    <n v="10414.459999999999"/>
  </r>
  <r>
    <x v="85"/>
    <x v="9"/>
    <s v="KH"/>
    <x v="4"/>
    <x v="0"/>
    <x v="7"/>
    <s v="Y"/>
    <x v="1"/>
    <n v="2052"/>
    <n v="4609758.57"/>
    <n v="0.67592243412879605"/>
    <n v="6819952.0199999996"/>
    <n v="0.189592685496761"/>
    <n v="58.69"/>
    <n v="389"/>
    <n v="14505.69"/>
    <n v="0"/>
    <n v="14505.69"/>
  </r>
  <r>
    <x v="86"/>
    <x v="0"/>
    <s v="90"/>
    <x v="0"/>
    <x v="1"/>
    <x v="0"/>
    <s v="N"/>
    <x v="1"/>
    <n v="311691"/>
    <n v="14974.23"/>
    <n v="0.56600121408306103"/>
    <n v="26456.18"/>
    <m/>
    <n v="33.78"/>
    <m/>
    <n v="0"/>
    <n v="0"/>
    <n v="0"/>
  </r>
  <r>
    <x v="86"/>
    <x v="0"/>
    <s v="93"/>
    <x v="9"/>
    <x v="1"/>
    <x v="0"/>
    <s v="N"/>
    <x v="1"/>
    <n v="224013"/>
    <n v="14974.23"/>
    <n v="0.56600121408306103"/>
    <n v="26456.18"/>
    <m/>
    <n v="10.98"/>
    <m/>
    <n v="0"/>
    <n v="0"/>
    <n v="0"/>
  </r>
  <r>
    <x v="86"/>
    <x v="0"/>
    <s v="95"/>
    <x v="10"/>
    <x v="1"/>
    <x v="0"/>
    <s v="Y"/>
    <x v="1"/>
    <n v="44902"/>
    <n v="14974.23"/>
    <n v="0.56600121408306103"/>
    <n v="26456.18"/>
    <n v="1.36171683896196E-4"/>
    <n v="33.78"/>
    <n v="6"/>
    <n v="108.12"/>
    <n v="0"/>
    <n v="108.12"/>
  </r>
  <r>
    <x v="86"/>
    <x v="0"/>
    <s v="9F"/>
    <x v="10"/>
    <x v="2"/>
    <x v="0"/>
    <s v="Y"/>
    <x v="1"/>
    <n v="18092"/>
    <n v="14974.23"/>
    <n v="0.56600121408306103"/>
    <n v="26456.18"/>
    <n v="1.36171683896196E-4"/>
    <n v="135.6"/>
    <n v="2"/>
    <n v="144.29"/>
    <n v="0"/>
    <n v="144.29"/>
  </r>
  <r>
    <x v="86"/>
    <x v="0"/>
    <s v="9H"/>
    <x v="4"/>
    <x v="2"/>
    <x v="0"/>
    <s v="Y"/>
    <x v="1"/>
    <n v="15922"/>
    <n v="14974.23"/>
    <n v="0.56600121408306103"/>
    <n v="26456.18"/>
    <n v="6.7601413347666999E-4"/>
    <n v="30.27"/>
    <n v="10"/>
    <n v="161.05000000000001"/>
    <n v="0"/>
    <n v="161.05000000000001"/>
  </r>
  <r>
    <x v="86"/>
    <x v="0"/>
    <s v="K2"/>
    <x v="0"/>
    <x v="0"/>
    <x v="0"/>
    <s v="N"/>
    <x v="1"/>
    <n v="15543"/>
    <n v="14974.23"/>
    <n v="0.56600121408306103"/>
    <n v="26456.18"/>
    <m/>
    <n v="90.79"/>
    <m/>
    <n v="0"/>
    <n v="0"/>
    <n v="0"/>
  </r>
  <r>
    <x v="86"/>
    <x v="0"/>
    <s v="KW"/>
    <x v="1"/>
    <x v="0"/>
    <x v="0"/>
    <s v="Y"/>
    <x v="1"/>
    <n v="7112"/>
    <n v="14974.23"/>
    <n v="0.56600121408306103"/>
    <n v="26456.18"/>
    <n v="1.43370202104989E-4"/>
    <n v="90.77"/>
    <n v="1"/>
    <n v="48.29"/>
    <n v="0"/>
    <n v="48.29"/>
  </r>
  <r>
    <x v="87"/>
    <x v="19"/>
    <s v="K6"/>
    <x v="0"/>
    <x v="0"/>
    <x v="9"/>
    <s v="Y"/>
    <x v="1"/>
    <n v="3202"/>
    <n v="3634705.94"/>
    <n v="0.71227419588324403"/>
    <n v="5102958.8899999997"/>
    <n v="1"/>
    <n v="1.48"/>
    <n v="3202"/>
    <n v="3172.91"/>
    <n v="2.97"/>
    <n v="3175.8799999999997"/>
  </r>
  <r>
    <x v="87"/>
    <x v="19"/>
    <s v="KJ"/>
    <x v="4"/>
    <x v="0"/>
    <x v="9"/>
    <s v="Y"/>
    <x v="1"/>
    <n v="3931"/>
    <n v="3634705.94"/>
    <n v="0.71227419588324403"/>
    <n v="5102958.8899999997"/>
    <n v="1"/>
    <n v="1.48"/>
    <n v="3931"/>
    <n v="3895.29"/>
    <n v="0.99"/>
    <n v="3896.2799999999997"/>
  </r>
  <r>
    <x v="87"/>
    <x v="19"/>
    <s v="W2"/>
    <x v="0"/>
    <x v="1"/>
    <x v="9"/>
    <s v="Y"/>
    <x v="1"/>
    <n v="49286"/>
    <n v="3634705.94"/>
    <n v="0.71227419588324403"/>
    <n v="5102958.8899999997"/>
    <n v="1"/>
    <n v="1.99"/>
    <n v="49286"/>
    <n v="65842.33"/>
    <n v="380.73"/>
    <n v="66223.06"/>
  </r>
  <r>
    <x v="87"/>
    <x v="19"/>
    <s v="W3"/>
    <x v="4"/>
    <x v="1"/>
    <x v="9"/>
    <s v="Y"/>
    <x v="1"/>
    <n v="127811"/>
    <n v="3634705.94"/>
    <n v="0.71227419588324403"/>
    <n v="5102958.8899999997"/>
    <n v="1"/>
    <n v="1.99"/>
    <n v="127811"/>
    <n v="170745.74"/>
    <n v="1050.04"/>
    <n v="171795.78"/>
  </r>
  <r>
    <x v="87"/>
    <x v="19"/>
    <s v="W4"/>
    <x v="13"/>
    <x v="1"/>
    <x v="9"/>
    <s v="Y"/>
    <x v="1"/>
    <n v="59865"/>
    <n v="3634705.94"/>
    <n v="0.71227419588324403"/>
    <n v="5102958.8899999997"/>
    <n v="1"/>
    <n v="1.99"/>
    <n v="59865"/>
    <n v="79975.070000000007"/>
    <n v="696.02"/>
    <n v="80671.090000000011"/>
  </r>
  <r>
    <x v="87"/>
    <x v="19"/>
    <s v="W5"/>
    <x v="0"/>
    <x v="2"/>
    <x v="9"/>
    <s v="Y"/>
    <x v="1"/>
    <n v="5330"/>
    <n v="3634705.94"/>
    <n v="0.71227419588324403"/>
    <n v="5102958.8899999997"/>
    <n v="1"/>
    <n v="3.21"/>
    <n v="5330"/>
    <n v="11455.32"/>
    <n v="-25.79"/>
    <n v="11429.529999999999"/>
  </r>
  <r>
    <x v="87"/>
    <x v="19"/>
    <s v="W6"/>
    <x v="4"/>
    <x v="2"/>
    <x v="9"/>
    <s v="Y"/>
    <x v="1"/>
    <n v="9141"/>
    <n v="3634705.94"/>
    <n v="0.71227419588324403"/>
    <n v="5102958.8899999997"/>
    <n v="1"/>
    <n v="3.21"/>
    <n v="9141"/>
    <n v="19645.98"/>
    <n v="-47.29"/>
    <n v="19598.689999999999"/>
  </r>
  <r>
    <x v="47"/>
    <x v="3"/>
    <s v="63"/>
    <x v="0"/>
    <x v="1"/>
    <x v="3"/>
    <s v="Y"/>
    <x v="1"/>
    <n v="176268"/>
    <n v="1978901.85"/>
    <n v="0.89426339224042195"/>
    <n v="2212884.7799999998"/>
    <n v="0.26527951145173501"/>
    <n v="0.97"/>
    <n v="46760"/>
    <n v="38229.01"/>
    <n v="213.38"/>
    <n v="38442.39"/>
  </r>
  <r>
    <x v="47"/>
    <x v="3"/>
    <s v="66"/>
    <x v="7"/>
    <x v="1"/>
    <x v="3"/>
    <s v="Y"/>
    <x v="1"/>
    <n v="156735"/>
    <n v="1978901.85"/>
    <n v="0.89426339224042195"/>
    <n v="2212884.7799999998"/>
    <n v="0.210594498024681"/>
    <n v="2.06"/>
    <n v="33007"/>
    <n v="57308.639999999999"/>
    <n v="303.85000000000002"/>
    <n v="57612.49"/>
  </r>
  <r>
    <x v="47"/>
    <x v="3"/>
    <s v="67"/>
    <x v="1"/>
    <x v="1"/>
    <x v="3"/>
    <s v="Y"/>
    <x v="1"/>
    <n v="89202"/>
    <n v="1978901.85"/>
    <n v="0.89426339224042195"/>
    <n v="2212884.7799999998"/>
    <n v="0.20109091165913801"/>
    <n v="2.09"/>
    <n v="17937"/>
    <n v="31596.79"/>
    <n v="343.5"/>
    <n v="31940.29"/>
  </r>
  <r>
    <x v="47"/>
    <x v="3"/>
    <s v="69"/>
    <x v="0"/>
    <x v="2"/>
    <x v="3"/>
    <s v="Y"/>
    <x v="1"/>
    <n v="16922"/>
    <n v="1978901.85"/>
    <n v="0.89426339224042195"/>
    <n v="2212884.7799999998"/>
    <n v="0.26527951145173501"/>
    <n v="22.13"/>
    <n v="4489"/>
    <n v="83507.28"/>
    <n v="130.22"/>
    <n v="83637.5"/>
  </r>
  <r>
    <x v="47"/>
    <x v="3"/>
    <s v="6C"/>
    <x v="5"/>
    <x v="2"/>
    <x v="3"/>
    <s v="Y"/>
    <x v="1"/>
    <n v="0"/>
    <n v="1978901.85"/>
    <n v="0.89426339224042195"/>
    <n v="2212884.7799999998"/>
    <n v="0.498634680453381"/>
    <n v="5.93"/>
    <n v="0"/>
    <n v="0"/>
    <n v="0"/>
    <n v="0"/>
  </r>
  <r>
    <x v="47"/>
    <x v="3"/>
    <s v="K1"/>
    <x v="1"/>
    <x v="0"/>
    <x v="3"/>
    <s v="Y"/>
    <x v="1"/>
    <n v="5705"/>
    <n v="1978901.85"/>
    <n v="0.89426339224042195"/>
    <n v="2212884.7799999998"/>
    <n v="0.20109091165913801"/>
    <n v="2.58"/>
    <n v="1147"/>
    <n v="2487.58"/>
    <n v="2.17"/>
    <n v="2489.75"/>
  </r>
  <r>
    <x v="47"/>
    <x v="3"/>
    <s v="KB"/>
    <x v="7"/>
    <x v="0"/>
    <x v="3"/>
    <s v="Y"/>
    <x v="1"/>
    <n v="9784"/>
    <n v="1978901.85"/>
    <n v="0.89426339224042195"/>
    <n v="2212884.7799999998"/>
    <n v="0.210594498024681"/>
    <n v="2.54"/>
    <n v="2060"/>
    <n v="4398.3999999999996"/>
    <n v="4.28"/>
    <n v="4402.6799999999994"/>
  </r>
  <r>
    <x v="88"/>
    <x v="8"/>
    <s v="50"/>
    <x v="13"/>
    <x v="1"/>
    <x v="7"/>
    <s v="Y"/>
    <x v="1"/>
    <n v="50116"/>
    <n v="1728947.43"/>
    <n v="0.67230450473307202"/>
    <n v="2571673.13"/>
    <n v="7.12053131131722E-2"/>
    <n v="26.16"/>
    <n v="3568"/>
    <n v="59143.9"/>
    <n v="447.56"/>
    <n v="59591.46"/>
  </r>
  <r>
    <x v="88"/>
    <x v="8"/>
    <s v="52"/>
    <x v="4"/>
    <x v="1"/>
    <x v="7"/>
    <s v="Y"/>
    <x v="1"/>
    <n v="48471"/>
    <n v="1728947.43"/>
    <n v="0.67230450473307202"/>
    <n v="2571673.13"/>
    <n v="7.6432810604572493E-2"/>
    <n v="24.2"/>
    <n v="3704"/>
    <n v="56798.09"/>
    <n v="322.02"/>
    <n v="57120.109999999993"/>
  </r>
  <r>
    <x v="88"/>
    <x v="8"/>
    <s v="53"/>
    <x v="0"/>
    <x v="1"/>
    <x v="7"/>
    <s v="Y"/>
    <x v="1"/>
    <n v="13594"/>
    <n v="1728947.43"/>
    <n v="0.67230450473307202"/>
    <n v="2571673.13"/>
    <n v="7.12053131131722E-2"/>
    <n v="26.16"/>
    <n v="967"/>
    <n v="16029.19"/>
    <n v="82.88"/>
    <n v="16112.07"/>
  </r>
  <r>
    <x v="88"/>
    <x v="8"/>
    <s v="5A"/>
    <x v="0"/>
    <x v="2"/>
    <x v="7"/>
    <s v="Y"/>
    <x v="1"/>
    <n v="2528"/>
    <n v="1728947.43"/>
    <n v="0.67230450473307202"/>
    <n v="2571673.13"/>
    <n v="7.12053131131722E-2"/>
    <n v="107.29"/>
    <n v="180"/>
    <n v="12204.66"/>
    <n v="0"/>
    <n v="12204.66"/>
  </r>
  <r>
    <x v="88"/>
    <x v="8"/>
    <s v="5B"/>
    <x v="4"/>
    <x v="2"/>
    <x v="7"/>
    <s v="Y"/>
    <x v="1"/>
    <n v="3612"/>
    <n v="1728947.43"/>
    <n v="0.67230450473307202"/>
    <n v="2571673.13"/>
    <n v="7.6432810604572493E-2"/>
    <n v="67.69"/>
    <n v="276"/>
    <n v="11806.67"/>
    <n v="0"/>
    <n v="11806.67"/>
  </r>
  <r>
    <x v="88"/>
    <x v="8"/>
    <s v="K5"/>
    <x v="0"/>
    <x v="0"/>
    <x v="7"/>
    <s v="Y"/>
    <x v="1"/>
    <n v="1480"/>
    <n v="1728947.43"/>
    <n v="0.67230450473307202"/>
    <n v="2571673.13"/>
    <n v="7.12053131131722E-2"/>
    <n v="58.75"/>
    <n v="105"/>
    <n v="3898.44"/>
    <n v="0"/>
    <n v="3898.44"/>
  </r>
  <r>
    <x v="88"/>
    <x v="8"/>
    <s v="KH"/>
    <x v="4"/>
    <x v="0"/>
    <x v="7"/>
    <s v="Y"/>
    <x v="1"/>
    <n v="2052"/>
    <n v="1728947.43"/>
    <n v="0.67230450473307202"/>
    <n v="2571673.13"/>
    <n v="7.14917661453814E-2"/>
    <n v="58.69"/>
    <n v="146"/>
    <n v="5415.15"/>
    <n v="-37.090000000000003"/>
    <n v="5378.0599999999995"/>
  </r>
  <r>
    <x v="89"/>
    <x v="20"/>
    <s v="H1"/>
    <x v="3"/>
    <x v="1"/>
    <x v="10"/>
    <s v="Y"/>
    <x v="1"/>
    <n v="69573"/>
    <n v="2691329.56"/>
    <n v="0.84553191604601496"/>
    <n v="3183001.74"/>
    <n v="1"/>
    <n v="0.44"/>
    <n v="69573"/>
    <n v="24395.22"/>
    <n v="104.14"/>
    <n v="24499.360000000001"/>
  </r>
  <r>
    <x v="89"/>
    <x v="20"/>
    <s v="H2"/>
    <x v="4"/>
    <x v="1"/>
    <x v="10"/>
    <s v="Y"/>
    <x v="1"/>
    <n v="193963"/>
    <n v="2691329.56"/>
    <n v="0.84553191604601496"/>
    <n v="3183001.74"/>
    <n v="1"/>
    <n v="0.44"/>
    <n v="193963"/>
    <n v="68011.59"/>
    <n v="349.59"/>
    <n v="68361.179999999993"/>
  </r>
  <r>
    <x v="89"/>
    <x v="20"/>
    <s v="H3"/>
    <x v="10"/>
    <x v="1"/>
    <x v="10"/>
    <s v="Y"/>
    <x v="1"/>
    <n v="56150"/>
    <n v="2691329.56"/>
    <n v="0.84553191604601496"/>
    <n v="3183001.74"/>
    <n v="1"/>
    <n v="0.44"/>
    <n v="56150"/>
    <n v="19688.55"/>
    <n v="89.06"/>
    <n v="19777.61"/>
  </r>
  <r>
    <x v="89"/>
    <x v="20"/>
    <s v="H4"/>
    <x v="6"/>
    <x v="1"/>
    <x v="10"/>
    <s v="Y"/>
    <x v="1"/>
    <n v="142659"/>
    <n v="2691329.56"/>
    <n v="0.84553191604601496"/>
    <n v="3183001.74"/>
    <n v="1"/>
    <n v="0.44"/>
    <n v="142659"/>
    <n v="50022.25"/>
    <n v="336.97"/>
    <n v="50359.22"/>
  </r>
  <r>
    <x v="89"/>
    <x v="20"/>
    <s v="H5"/>
    <x v="4"/>
    <x v="2"/>
    <x v="10"/>
    <s v="Y"/>
    <x v="1"/>
    <n v="11427"/>
    <n v="2691329.56"/>
    <n v="0.84553191604601496"/>
    <n v="3183001.74"/>
    <n v="1"/>
    <n v="3"/>
    <n v="11427"/>
    <n v="27246.54"/>
    <n v="95.38"/>
    <n v="27341.920000000002"/>
  </r>
  <r>
    <x v="89"/>
    <x v="20"/>
    <s v="H6"/>
    <x v="10"/>
    <x v="2"/>
    <x v="10"/>
    <s v="Y"/>
    <x v="1"/>
    <n v="8001"/>
    <n v="2691329.56"/>
    <n v="0.84553191604601496"/>
    <n v="3183001.74"/>
    <n v="1"/>
    <n v="3"/>
    <n v="8001"/>
    <n v="19077.580000000002"/>
    <n v="295.66000000000003"/>
    <n v="19373.240000000002"/>
  </r>
  <r>
    <x v="89"/>
    <x v="20"/>
    <s v="H7"/>
    <x v="5"/>
    <x v="2"/>
    <x v="10"/>
    <s v="Y"/>
    <x v="1"/>
    <n v="0"/>
    <n v="2691329.56"/>
    <n v="0.84553191604601496"/>
    <n v="3183001.74"/>
    <n v="1"/>
    <n v="3"/>
    <n v="0"/>
    <n v="0"/>
    <n v="0"/>
    <n v="0"/>
  </r>
  <r>
    <x v="89"/>
    <x v="20"/>
    <s v="KC"/>
    <x v="6"/>
    <x v="0"/>
    <x v="10"/>
    <s v="Y"/>
    <x v="1"/>
    <n v="6594"/>
    <n v="2691329.56"/>
    <n v="0.84553191604601496"/>
    <n v="3183001.74"/>
    <n v="1"/>
    <n v="1.52"/>
    <n v="6594"/>
    <n v="7966.19"/>
    <n v="3.63"/>
    <n v="7969.82"/>
  </r>
  <r>
    <x v="89"/>
    <x v="20"/>
    <s v="KG"/>
    <x v="4"/>
    <x v="0"/>
    <x v="10"/>
    <s v="Y"/>
    <x v="1"/>
    <n v="9437"/>
    <n v="2691329.56"/>
    <n v="0.84553191604601496"/>
    <n v="3183001.74"/>
    <n v="1"/>
    <n v="1.52"/>
    <n v="9437"/>
    <n v="11400.8"/>
    <n v="4.83"/>
    <n v="11405.63"/>
  </r>
  <r>
    <x v="89"/>
    <x v="20"/>
    <s v="KR"/>
    <x v="3"/>
    <x v="0"/>
    <x v="10"/>
    <s v="Y"/>
    <x v="1"/>
    <n v="6438"/>
    <n v="2691329.56"/>
    <n v="0.84553191604601496"/>
    <n v="3183001.74"/>
    <n v="1"/>
    <n v="1.52"/>
    <n v="6438"/>
    <n v="7777.72"/>
    <n v="0"/>
    <n v="7777.72"/>
  </r>
  <r>
    <x v="90"/>
    <x v="17"/>
    <s v="50"/>
    <x v="13"/>
    <x v="1"/>
    <x v="7"/>
    <s v="Y"/>
    <x v="1"/>
    <n v="50116"/>
    <n v="112267.38"/>
    <n v="0.77580544470990898"/>
    <n v="144710.74"/>
    <n v="4.0067975328337497E-3"/>
    <n v="26.16"/>
    <n v="200"/>
    <n v="3825.62"/>
    <n v="19.13"/>
    <n v="3844.75"/>
  </r>
  <r>
    <x v="90"/>
    <x v="17"/>
    <s v="52"/>
    <x v="4"/>
    <x v="1"/>
    <x v="7"/>
    <s v="N"/>
    <x v="1"/>
    <n v="48471"/>
    <n v="112267.38"/>
    <n v="0.77580544470990898"/>
    <n v="144710.74"/>
    <m/>
    <n v="24.2"/>
    <m/>
    <n v="0"/>
    <n v="0"/>
    <n v="0"/>
  </r>
  <r>
    <x v="90"/>
    <x v="17"/>
    <s v="53"/>
    <x v="0"/>
    <x v="1"/>
    <x v="7"/>
    <s v="Y"/>
    <x v="1"/>
    <n v="13594"/>
    <n v="112267.38"/>
    <n v="0.77580544470990898"/>
    <n v="144710.74"/>
    <n v="4.0067975328337497E-3"/>
    <n v="26.16"/>
    <n v="54"/>
    <n v="1032.92"/>
    <n v="0"/>
    <n v="1032.92"/>
  </r>
  <r>
    <x v="90"/>
    <x v="17"/>
    <s v="5A"/>
    <x v="0"/>
    <x v="2"/>
    <x v="7"/>
    <s v="Y"/>
    <x v="1"/>
    <n v="2528"/>
    <n v="112267.38"/>
    <n v="0.77580544470990898"/>
    <n v="144710.74"/>
    <n v="4.0067975328337497E-3"/>
    <n v="107.29"/>
    <n v="10"/>
    <n v="782.42"/>
    <n v="0"/>
    <n v="782.42"/>
  </r>
  <r>
    <x v="90"/>
    <x v="17"/>
    <s v="5B"/>
    <x v="4"/>
    <x v="2"/>
    <x v="7"/>
    <s v="N"/>
    <x v="1"/>
    <n v="3612"/>
    <n v="112267.38"/>
    <n v="0.77580544470990898"/>
    <n v="144710.74"/>
    <m/>
    <n v="67.69"/>
    <m/>
    <n v="0"/>
    <n v="0"/>
    <n v="0"/>
  </r>
  <r>
    <x v="90"/>
    <x v="17"/>
    <s v="K5"/>
    <x v="0"/>
    <x v="0"/>
    <x v="7"/>
    <s v="Y"/>
    <x v="1"/>
    <n v="1480"/>
    <n v="112267.38"/>
    <n v="0.77580544470990898"/>
    <n v="144710.74"/>
    <n v="4.0067975328337497E-3"/>
    <n v="58.75"/>
    <n v="5"/>
    <n v="214.22"/>
    <n v="0"/>
    <n v="214.22"/>
  </r>
  <r>
    <x v="90"/>
    <x v="17"/>
    <s v="KH"/>
    <x v="4"/>
    <x v="0"/>
    <x v="7"/>
    <s v="N"/>
    <x v="1"/>
    <n v="2052"/>
    <n v="112267.38"/>
    <n v="0.77580544470990898"/>
    <n v="144710.74"/>
    <m/>
    <n v="58.69"/>
    <m/>
    <n v="0"/>
    <n v="0"/>
    <n v="0"/>
  </r>
  <r>
    <x v="91"/>
    <x v="8"/>
    <s v="50"/>
    <x v="13"/>
    <x v="1"/>
    <x v="7"/>
    <s v="Y"/>
    <x v="1"/>
    <n v="50116"/>
    <n v="2018065.22"/>
    <n v="0.75824711556977098"/>
    <n v="2661487.5"/>
    <n v="7.3692122289388207E-2"/>
    <n v="26.16"/>
    <n v="3693"/>
    <n v="69041.33"/>
    <n v="523.46"/>
    <n v="69564.790000000008"/>
  </r>
  <r>
    <x v="91"/>
    <x v="8"/>
    <s v="52"/>
    <x v="4"/>
    <x v="1"/>
    <x v="7"/>
    <s v="Y"/>
    <x v="1"/>
    <n v="48471"/>
    <n v="2018065.22"/>
    <n v="0.75824711556977098"/>
    <n v="2661487.5"/>
    <n v="7.9102187459545906E-2"/>
    <n v="24.2"/>
    <n v="3834"/>
    <n v="66307.03"/>
    <n v="380.47"/>
    <n v="66687.5"/>
  </r>
  <r>
    <x v="91"/>
    <x v="8"/>
    <s v="53"/>
    <x v="0"/>
    <x v="1"/>
    <x v="7"/>
    <s v="Y"/>
    <x v="1"/>
    <n v="13594"/>
    <n v="2018065.22"/>
    <n v="0.75824711556977098"/>
    <n v="2661487.5"/>
    <n v="7.3692122289388207E-2"/>
    <n v="26.16"/>
    <n v="1001"/>
    <n v="18713.88"/>
    <n v="112.17"/>
    <n v="18826.05"/>
  </r>
  <r>
    <x v="91"/>
    <x v="8"/>
    <s v="5A"/>
    <x v="0"/>
    <x v="2"/>
    <x v="7"/>
    <s v="Y"/>
    <x v="1"/>
    <n v="2528"/>
    <n v="2018065.22"/>
    <n v="0.75824711556977098"/>
    <n v="2661487.5"/>
    <n v="7.3692122289388207E-2"/>
    <n v="107.29"/>
    <n v="186"/>
    <n v="14223.64"/>
    <n v="0"/>
    <n v="14223.64"/>
  </r>
  <r>
    <x v="91"/>
    <x v="8"/>
    <s v="5B"/>
    <x v="4"/>
    <x v="2"/>
    <x v="7"/>
    <s v="Y"/>
    <x v="1"/>
    <n v="3612"/>
    <n v="2018065.22"/>
    <n v="0.75824711556977098"/>
    <n v="2661487.5"/>
    <n v="7.9102187459545906E-2"/>
    <n v="67.69"/>
    <n v="285"/>
    <n v="13750.17"/>
    <n v="-48.24"/>
    <n v="13701.93"/>
  </r>
  <r>
    <x v="91"/>
    <x v="8"/>
    <s v="K5"/>
    <x v="0"/>
    <x v="0"/>
    <x v="7"/>
    <s v="Y"/>
    <x v="1"/>
    <n v="1480"/>
    <n v="2018065.22"/>
    <n v="0.75824711556977098"/>
    <n v="2661487.5"/>
    <n v="7.3692122289388207E-2"/>
    <n v="58.75"/>
    <n v="109"/>
    <n v="4564.29"/>
    <n v="41.88"/>
    <n v="4606.17"/>
  </r>
  <r>
    <x v="91"/>
    <x v="8"/>
    <s v="KH"/>
    <x v="4"/>
    <x v="0"/>
    <x v="7"/>
    <s v="Y"/>
    <x v="1"/>
    <n v="2052"/>
    <n v="2018065.22"/>
    <n v="0.75824711556977098"/>
    <n v="2661487.5"/>
    <n v="7.3988579547376504E-2"/>
    <n v="58.69"/>
    <n v="151"/>
    <n v="6316.55"/>
    <n v="-41.83"/>
    <n v="6274.72"/>
  </r>
  <r>
    <x v="92"/>
    <x v="17"/>
    <s v="50"/>
    <x v="13"/>
    <x v="1"/>
    <x v="7"/>
    <s v="Y"/>
    <x v="1"/>
    <n v="50116"/>
    <n v="2247096.29"/>
    <n v="0.92129179746782297"/>
    <n v="2439071.2000000002"/>
    <n v="6.7533788207881806E-2"/>
    <n v="26.16"/>
    <n v="3384"/>
    <n v="76868.19"/>
    <n v="590.59"/>
    <n v="77458.78"/>
  </r>
  <r>
    <x v="92"/>
    <x v="17"/>
    <s v="52"/>
    <x v="4"/>
    <x v="1"/>
    <x v="7"/>
    <s v="Y"/>
    <x v="1"/>
    <n v="48471"/>
    <n v="2247096.29"/>
    <n v="0.92129179746782297"/>
    <n v="2439071.2000000002"/>
    <n v="7.2491742790292801E-2"/>
    <n v="24.2"/>
    <n v="3513"/>
    <n v="73819.67"/>
    <n v="420.27"/>
    <n v="74239.94"/>
  </r>
  <r>
    <x v="92"/>
    <x v="17"/>
    <s v="53"/>
    <x v="0"/>
    <x v="1"/>
    <x v="7"/>
    <s v="Y"/>
    <x v="1"/>
    <n v="13594"/>
    <n v="2247096.29"/>
    <n v="0.92129179746782297"/>
    <n v="2439071.2000000002"/>
    <n v="6.7533788207881806E-2"/>
    <n v="26.16"/>
    <n v="918"/>
    <n v="20852.54"/>
    <n v="136.29"/>
    <n v="20988.83"/>
  </r>
  <r>
    <x v="92"/>
    <x v="17"/>
    <s v="5A"/>
    <x v="0"/>
    <x v="2"/>
    <x v="7"/>
    <s v="Y"/>
    <x v="1"/>
    <n v="2528"/>
    <n v="2247096.29"/>
    <n v="0.92129179746782297"/>
    <n v="2439071.2000000002"/>
    <n v="6.7533788207881806E-2"/>
    <n v="107.29"/>
    <n v="170"/>
    <n v="15795.49"/>
    <n v="0"/>
    <n v="15795.49"/>
  </r>
  <r>
    <x v="92"/>
    <x v="17"/>
    <s v="5B"/>
    <x v="4"/>
    <x v="2"/>
    <x v="7"/>
    <s v="Y"/>
    <x v="1"/>
    <n v="3612"/>
    <n v="2247096.29"/>
    <n v="0.92129179746782297"/>
    <n v="2439071.2000000002"/>
    <n v="7.2491742790292801E-2"/>
    <n v="67.69"/>
    <n v="261"/>
    <n v="15299.95"/>
    <n v="-58.62"/>
    <n v="15241.33"/>
  </r>
  <r>
    <x v="92"/>
    <x v="17"/>
    <s v="K5"/>
    <x v="0"/>
    <x v="0"/>
    <x v="7"/>
    <s v="Y"/>
    <x v="1"/>
    <n v="1480"/>
    <n v="2247096.29"/>
    <n v="0.92129179746782297"/>
    <n v="2439071.2000000002"/>
    <n v="6.7533788207881806E-2"/>
    <n v="58.75"/>
    <n v="99"/>
    <n v="5036.96"/>
    <n v="0"/>
    <n v="5036.96"/>
  </r>
  <r>
    <x v="92"/>
    <x v="17"/>
    <s v="KH"/>
    <x v="4"/>
    <x v="0"/>
    <x v="7"/>
    <s v="Y"/>
    <x v="1"/>
    <n v="2052"/>
    <n v="2247096.29"/>
    <n v="0.92129179746782297"/>
    <n v="2439071.2000000002"/>
    <n v="6.7805471001804493E-2"/>
    <n v="58.69"/>
    <n v="139"/>
    <n v="7064.87"/>
    <n v="0"/>
    <n v="7064.87"/>
  </r>
  <r>
    <x v="95"/>
    <x v="8"/>
    <s v="50"/>
    <x v="13"/>
    <x v="1"/>
    <x v="7"/>
    <s v="Y"/>
    <x v="1"/>
    <n v="50116"/>
    <n v="271839.84000000003"/>
    <n v="0.84337501605528398"/>
    <n v="322323.8"/>
    <n v="8.9246050888386001E-3"/>
    <n v="26.16"/>
    <n v="447"/>
    <n v="9294.9599999999991"/>
    <n v="83.18"/>
    <n v="9378.14"/>
  </r>
  <r>
    <x v="95"/>
    <x v="8"/>
    <s v="52"/>
    <x v="4"/>
    <x v="1"/>
    <x v="7"/>
    <s v="Y"/>
    <x v="1"/>
    <n v="48471"/>
    <n v="271839.84000000003"/>
    <n v="0.84337501605528398"/>
    <n v="322323.8"/>
    <n v="9.5797998864443901E-3"/>
    <n v="24.2"/>
    <n v="464"/>
    <n v="8925.56"/>
    <n v="57.71"/>
    <n v="8983.2699999999986"/>
  </r>
  <r>
    <x v="95"/>
    <x v="8"/>
    <s v="53"/>
    <x v="0"/>
    <x v="1"/>
    <x v="7"/>
    <s v="Y"/>
    <x v="1"/>
    <n v="13594"/>
    <n v="271839.84000000003"/>
    <n v="0.84337501605528398"/>
    <n v="322323.8"/>
    <n v="8.9246050888386001E-3"/>
    <n v="26.16"/>
    <n v="121"/>
    <n v="2516.08"/>
    <n v="20.79"/>
    <n v="2536.87"/>
  </r>
  <r>
    <x v="95"/>
    <x v="8"/>
    <s v="5A"/>
    <x v="0"/>
    <x v="2"/>
    <x v="7"/>
    <s v="Y"/>
    <x v="1"/>
    <n v="2528"/>
    <n v="271839.84000000003"/>
    <n v="0.84337501605528398"/>
    <n v="322323.8"/>
    <n v="8.9246050888386001E-3"/>
    <n v="107.29"/>
    <n v="22"/>
    <n v="1871.24"/>
    <n v="0"/>
    <n v="1871.24"/>
  </r>
  <r>
    <x v="95"/>
    <x v="8"/>
    <s v="5B"/>
    <x v="4"/>
    <x v="2"/>
    <x v="7"/>
    <s v="Y"/>
    <x v="1"/>
    <n v="3612"/>
    <n v="271839.84000000003"/>
    <n v="0.84337501605528398"/>
    <n v="322323.8"/>
    <n v="9.5797998864443901E-3"/>
    <n v="67.69"/>
    <n v="34"/>
    <n v="1824.53"/>
    <n v="0"/>
    <n v="1824.53"/>
  </r>
  <r>
    <x v="95"/>
    <x v="8"/>
    <s v="K5"/>
    <x v="0"/>
    <x v="0"/>
    <x v="7"/>
    <s v="Y"/>
    <x v="1"/>
    <n v="1480"/>
    <n v="271839.84000000003"/>
    <n v="0.84337501605528398"/>
    <n v="322323.8"/>
    <n v="8.9246050888386001E-3"/>
    <n v="58.75"/>
    <n v="13"/>
    <n v="605.48"/>
    <n v="0"/>
    <n v="605.48"/>
  </r>
  <r>
    <x v="95"/>
    <x v="8"/>
    <s v="KH"/>
    <x v="4"/>
    <x v="0"/>
    <x v="7"/>
    <s v="Y"/>
    <x v="1"/>
    <n v="2052"/>
    <n v="271839.84000000003"/>
    <n v="0.84337501605528398"/>
    <n v="322323.8"/>
    <n v="8.9605080303073702E-3"/>
    <n v="58.69"/>
    <n v="18"/>
    <n v="837.5"/>
    <n v="0"/>
    <n v="837.5"/>
  </r>
  <r>
    <x v="96"/>
    <x v="0"/>
    <s v="90"/>
    <x v="0"/>
    <x v="1"/>
    <x v="0"/>
    <s v="Y"/>
    <x v="1"/>
    <n v="311691"/>
    <n v="280478.81"/>
    <n v="0.86821322860085104"/>
    <n v="323052.90999999997"/>
    <n v="1.6630008504689899E-3"/>
    <n v="33.78"/>
    <n v="518"/>
    <n v="14318.49"/>
    <n v="82.93"/>
    <n v="14401.42"/>
  </r>
  <r>
    <x v="96"/>
    <x v="0"/>
    <s v="93"/>
    <x v="9"/>
    <x v="1"/>
    <x v="0"/>
    <s v="N"/>
    <x v="1"/>
    <n v="224013"/>
    <n v="280478.81"/>
    <n v="0.86821322860085104"/>
    <n v="323052.90999999997"/>
    <m/>
    <n v="10.98"/>
    <m/>
    <n v="0"/>
    <n v="0"/>
    <n v="0"/>
  </r>
  <r>
    <x v="27"/>
    <x v="4"/>
    <s v="31"/>
    <x v="10"/>
    <x v="1"/>
    <x v="4"/>
    <s v="Y"/>
    <x v="2"/>
    <n v="5607"/>
    <n v="4424884.4400000004"/>
    <n v="0.75540122782485908"/>
    <n v="5857661.1699999999"/>
    <n v="0.38786656700148547"/>
    <n v="4.97"/>
    <n v="2174"/>
    <n v="7692.63"/>
    <n v="95.53"/>
    <n v="7788.16"/>
  </r>
  <r>
    <x v="27"/>
    <x v="4"/>
    <s v="33"/>
    <x v="10"/>
    <x v="2"/>
    <x v="4"/>
    <s v="Y"/>
    <x v="2"/>
    <n v="3342"/>
    <n v="4424884.4400000004"/>
    <n v="0.75540122782485908"/>
    <n v="5857661.1699999999"/>
    <n v="0.38786656700148547"/>
    <n v="57.63"/>
    <n v="1296"/>
    <n v="53034.58"/>
    <n v="163.66999999999999"/>
    <n v="53198.25"/>
  </r>
  <r>
    <x v="27"/>
    <x v="4"/>
    <s v="34"/>
    <x v="0"/>
    <x v="2"/>
    <x v="4"/>
    <s v="Y"/>
    <x v="2"/>
    <n v="4442"/>
    <n v="4424884.4400000004"/>
    <n v="0.75540122782485908"/>
    <n v="5857661.1699999999"/>
    <n v="0.38786656700148542"/>
    <n v="57.63"/>
    <n v="1722"/>
    <n v="70467.25"/>
    <n v="40.909999999999997"/>
    <n v="70508.160000000003"/>
  </r>
  <r>
    <x v="27"/>
    <x v="4"/>
    <s v="36"/>
    <x v="4"/>
    <x v="1"/>
    <x v="4"/>
    <s v="Y"/>
    <x v="2"/>
    <n v="65003"/>
    <n v="4424884.4400000004"/>
    <n v="0.75540122782485908"/>
    <n v="5857661.1699999999"/>
    <n v="0.38786656700148547"/>
    <n v="4.97"/>
    <n v="25212"/>
    <n v="89211.89"/>
    <n v="760.78"/>
    <n v="89972.67"/>
  </r>
  <r>
    <x v="27"/>
    <x v="4"/>
    <s v="37"/>
    <x v="8"/>
    <x v="1"/>
    <x v="4"/>
    <s v="Y"/>
    <x v="2"/>
    <n v="93362"/>
    <n v="4424884.4400000004"/>
    <n v="0.75540122782485908"/>
    <n v="5857661.1699999999"/>
    <n v="0.38786656700148542"/>
    <n v="4.97"/>
    <n v="36211"/>
    <n v="128131.51"/>
    <n v="1411.85"/>
    <n v="129543.36"/>
  </r>
  <r>
    <x v="27"/>
    <x v="4"/>
    <s v="K3"/>
    <x v="0"/>
    <x v="0"/>
    <x v="4"/>
    <s v="Y"/>
    <x v="2"/>
    <n v="1422"/>
    <n v="4424884.4400000004"/>
    <n v="0.75540122782485908"/>
    <n v="5857661.1699999999"/>
    <n v="0.38786656700148547"/>
    <n v="27.46"/>
    <n v="551"/>
    <n v="10743.79"/>
    <n v="19.5"/>
    <n v="10763.29"/>
  </r>
  <r>
    <x v="27"/>
    <x v="4"/>
    <s v="KF"/>
    <x v="4"/>
    <x v="0"/>
    <x v="4"/>
    <s v="Y"/>
    <x v="2"/>
    <n v="3599"/>
    <n v="4424884.4400000004"/>
    <n v="0.75540122782485908"/>
    <n v="5857661.1699999999"/>
    <n v="0.38786656700148547"/>
    <n v="27.46"/>
    <n v="1395"/>
    <n v="27200.71"/>
    <n v="39"/>
    <n v="27239.71"/>
  </r>
  <r>
    <x v="30"/>
    <x v="9"/>
    <s v="50"/>
    <x v="13"/>
    <x v="1"/>
    <x v="7"/>
    <s v="Y"/>
    <x v="2"/>
    <n v="50321"/>
    <n v="1893088.01"/>
    <n v="0.8270293884751494"/>
    <n v="2289021.4500000002"/>
    <n v="6.337916244822972E-2"/>
    <n v="26.16"/>
    <n v="3189"/>
    <n v="65027.13"/>
    <n v="774.87"/>
    <n v="65802"/>
  </r>
  <r>
    <x v="30"/>
    <x v="9"/>
    <s v="52"/>
    <x v="4"/>
    <x v="1"/>
    <x v="7"/>
    <s v="Y"/>
    <x v="2"/>
    <n v="48505"/>
    <n v="1893088.01"/>
    <n v="0.8270293884751494"/>
    <n v="2289021.4500000002"/>
    <n v="6.8032107547685822E-2"/>
    <n v="24.2"/>
    <n v="3299"/>
    <n v="62230.03"/>
    <n v="584.77"/>
    <n v="62814.799999999996"/>
  </r>
  <r>
    <x v="30"/>
    <x v="9"/>
    <s v="53"/>
    <x v="0"/>
    <x v="1"/>
    <x v="7"/>
    <s v="Y"/>
    <x v="2"/>
    <n v="13542"/>
    <n v="1893088.01"/>
    <n v="0.8270293884751494"/>
    <n v="2289021.4500000002"/>
    <n v="6.3379162448229706E-2"/>
    <n v="26.16"/>
    <n v="858"/>
    <n v="17495.54"/>
    <n v="183.51"/>
    <n v="17679.05"/>
  </r>
  <r>
    <x v="30"/>
    <x v="9"/>
    <s v="5A"/>
    <x v="0"/>
    <x v="2"/>
    <x v="7"/>
    <s v="Y"/>
    <x v="2"/>
    <n v="2518"/>
    <n v="1893088.01"/>
    <n v="0.8270293884751494"/>
    <n v="2289021.4500000002"/>
    <n v="6.337916244822972E-2"/>
    <n v="107.29"/>
    <n v="159"/>
    <n v="13261.88"/>
    <n v="0"/>
    <n v="13261.88"/>
  </r>
  <r>
    <x v="30"/>
    <x v="9"/>
    <s v="5B"/>
    <x v="4"/>
    <x v="2"/>
    <x v="7"/>
    <s v="Y"/>
    <x v="2"/>
    <n v="3595"/>
    <n v="1893088.01"/>
    <n v="0.8270293884751494"/>
    <n v="2289021.4500000002"/>
    <n v="6.8032107547685822E-2"/>
    <n v="67.69"/>
    <n v="244"/>
    <n v="12839.94"/>
    <n v="-52.62"/>
    <n v="12787.32"/>
  </r>
  <r>
    <x v="30"/>
    <x v="9"/>
    <s v="K5"/>
    <x v="0"/>
    <x v="0"/>
    <x v="7"/>
    <s v="Y"/>
    <x v="2"/>
    <n v="1481"/>
    <n v="1893088.01"/>
    <n v="0.8270293884751494"/>
    <n v="2289021.4500000002"/>
    <n v="6.337916244822972E-2"/>
    <n v="58.75"/>
    <n v="93"/>
    <n v="4247.5600000000004"/>
    <n v="0"/>
    <n v="4247.5600000000004"/>
  </r>
  <r>
    <x v="30"/>
    <x v="9"/>
    <s v="KH"/>
    <x v="4"/>
    <x v="0"/>
    <x v="7"/>
    <s v="Y"/>
    <x v="2"/>
    <n v="2055"/>
    <n v="1893088.01"/>
    <n v="0.8270293884751494"/>
    <n v="2289021.4500000002"/>
    <n v="6.3634131529445914E-2"/>
    <n v="58.69"/>
    <n v="130"/>
    <n v="5931.39"/>
    <n v="0"/>
    <n v="5931.39"/>
  </r>
  <r>
    <x v="64"/>
    <x v="9"/>
    <s v="50"/>
    <x v="13"/>
    <x v="1"/>
    <x v="7"/>
    <s v="Y"/>
    <x v="2"/>
    <n v="50321"/>
    <n v="319066.25"/>
    <n v="0.71511240532779463"/>
    <n v="446176.36"/>
    <n v="1.2353874622275742E-2"/>
    <n v="26.16"/>
    <n v="621"/>
    <n v="10949.27"/>
    <n v="123.42"/>
    <n v="11072.69"/>
  </r>
  <r>
    <x v="64"/>
    <x v="9"/>
    <s v="52"/>
    <x v="4"/>
    <x v="1"/>
    <x v="7"/>
    <s v="Y"/>
    <x v="2"/>
    <n v="48505"/>
    <n v="319066.25"/>
    <n v="0.71511240532779463"/>
    <n v="446176.36"/>
    <n v="1.3260827288776601E-2"/>
    <n v="24.2"/>
    <n v="643"/>
    <n v="10487.74"/>
    <n v="97.86"/>
    <n v="10585.6"/>
  </r>
  <r>
    <x v="64"/>
    <x v="9"/>
    <s v="53"/>
    <x v="0"/>
    <x v="1"/>
    <x v="7"/>
    <s v="Y"/>
    <x v="2"/>
    <n v="13542"/>
    <n v="319066.25"/>
    <n v="0.71511240532779463"/>
    <n v="446176.36"/>
    <n v="1.2353874622275739E-2"/>
    <n v="26.16"/>
    <n v="167"/>
    <n v="2944.49"/>
    <n v="35.26"/>
    <n v="2979.75"/>
  </r>
  <r>
    <x v="64"/>
    <x v="9"/>
    <s v="5A"/>
    <x v="0"/>
    <x v="2"/>
    <x v="7"/>
    <s v="Y"/>
    <x v="2"/>
    <n v="2518"/>
    <n v="319066.25"/>
    <n v="0.71511240532779463"/>
    <n v="446176.36"/>
    <n v="1.2353874622275742E-2"/>
    <n v="107.29"/>
    <n v="31"/>
    <n v="2235.75"/>
    <n v="0"/>
    <n v="2235.75"/>
  </r>
  <r>
    <x v="64"/>
    <x v="9"/>
    <s v="5B"/>
    <x v="4"/>
    <x v="2"/>
    <x v="7"/>
    <s v="Y"/>
    <x v="2"/>
    <n v="3595"/>
    <n v="319066.25"/>
    <n v="0.71511240532779463"/>
    <n v="446176.36"/>
    <n v="1.3260827288776601E-2"/>
    <n v="67.69"/>
    <n v="47"/>
    <n v="2138.58"/>
    <n v="0"/>
    <n v="2138.58"/>
  </r>
  <r>
    <x v="64"/>
    <x v="9"/>
    <s v="K5"/>
    <x v="0"/>
    <x v="0"/>
    <x v="7"/>
    <s v="Y"/>
    <x v="2"/>
    <n v="1481"/>
    <n v="319066.25"/>
    <n v="0.71511240532779463"/>
    <n v="446176.36"/>
    <n v="1.2353874622275742E-2"/>
    <n v="58.75"/>
    <n v="18"/>
    <n v="710.86"/>
    <n v="0"/>
    <n v="710.86"/>
  </r>
  <r>
    <x v="64"/>
    <x v="9"/>
    <s v="KH"/>
    <x v="4"/>
    <x v="0"/>
    <x v="7"/>
    <s v="Y"/>
    <x v="2"/>
    <n v="2055"/>
    <n v="319066.25"/>
    <n v="0.71511240532779463"/>
    <n v="446176.36"/>
    <n v="1.240357322888757E-2"/>
    <n v="58.69"/>
    <n v="25"/>
    <n v="986.29"/>
    <n v="0"/>
    <n v="986.29"/>
  </r>
  <r>
    <x v="65"/>
    <x v="5"/>
    <s v="71"/>
    <x v="0"/>
    <x v="1"/>
    <x v="5"/>
    <s v="Y"/>
    <x v="2"/>
    <n v="111590"/>
    <n v="47249449.369999997"/>
    <n v="0.60779022768621482"/>
    <n v="77739731.929999992"/>
    <n v="0.53362302731854749"/>
    <n v="10.74"/>
    <n v="59546"/>
    <n v="366346.42"/>
    <n v="4238.9399999999996"/>
    <n v="370585.36"/>
  </r>
  <r>
    <x v="65"/>
    <x v="5"/>
    <s v="72"/>
    <x v="2"/>
    <x v="1"/>
    <x v="5"/>
    <s v="Y"/>
    <x v="2"/>
    <n v="475095"/>
    <n v="47249449.369999997"/>
    <n v="0.60779022768621482"/>
    <n v="77739731.929999992"/>
    <n v="0.5063108832258103"/>
    <n v="10.86"/>
    <n v="240545"/>
    <n v="1496446.63"/>
    <n v="11857.35"/>
    <n v="1508303.98"/>
  </r>
  <r>
    <x v="65"/>
    <x v="5"/>
    <s v="79"/>
    <x v="11"/>
    <x v="1"/>
    <x v="5"/>
    <s v="Y"/>
    <x v="2"/>
    <n v="344789"/>
    <n v="47249449.369999997"/>
    <n v="0.60779022768621482"/>
    <n v="77739731.929999992"/>
    <n v="0.55100475595568932"/>
    <n v="10.15"/>
    <n v="189980"/>
    <n v="1104610.07"/>
    <n v="11797.29"/>
    <n v="1116407.3600000001"/>
  </r>
  <r>
    <x v="65"/>
    <x v="5"/>
    <s v="7G"/>
    <x v="10"/>
    <x v="1"/>
    <x v="5"/>
    <s v="Y"/>
    <x v="2"/>
    <n v="16709"/>
    <n v="47249449.369999997"/>
    <n v="0.60779022768621482"/>
    <n v="77739731.929999992"/>
    <n v="0.50490047051960496"/>
    <n v="10.9"/>
    <n v="8436"/>
    <n v="52674.22"/>
    <n v="899.15"/>
    <n v="53573.37"/>
  </r>
  <r>
    <x v="65"/>
    <x v="5"/>
    <s v="7H"/>
    <x v="3"/>
    <x v="1"/>
    <x v="5"/>
    <s v="Y"/>
    <x v="2"/>
    <n v="131116"/>
    <n v="47249449.369999997"/>
    <n v="0.60779022768621482"/>
    <n v="77739731.929999992"/>
    <n v="0.50490047051960485"/>
    <n v="10.9"/>
    <n v="66200"/>
    <n v="413351.54"/>
    <n v="6094.12"/>
    <n v="419445.66"/>
  </r>
  <r>
    <x v="65"/>
    <x v="5"/>
    <s v="7P"/>
    <x v="0"/>
    <x v="2"/>
    <x v="5"/>
    <s v="Y"/>
    <x v="2"/>
    <n v="17875"/>
    <n v="47249449.369999997"/>
    <n v="0.60779022768621482"/>
    <n v="77739731.929999992"/>
    <n v="0.5336230273185476"/>
    <n v="48.11"/>
    <n v="9538"/>
    <n v="262164.71999999997"/>
    <n v="192.41"/>
    <n v="262357.12999999995"/>
  </r>
  <r>
    <x v="65"/>
    <x v="5"/>
    <s v="7R"/>
    <x v="3"/>
    <x v="2"/>
    <x v="5"/>
    <s v="Y"/>
    <x v="2"/>
    <n v="30712"/>
    <n v="47249449.369999997"/>
    <n v="0.60779022768621482"/>
    <n v="77739731.929999992"/>
    <n v="0.50490047051960485"/>
    <n v="65.03"/>
    <n v="15506"/>
    <n v="576096.31999999995"/>
    <n v="-1114.5999999999999"/>
    <n v="574981.72"/>
  </r>
  <r>
    <x v="65"/>
    <x v="5"/>
    <s v="7S"/>
    <x v="10"/>
    <x v="2"/>
    <x v="5"/>
    <s v="Y"/>
    <x v="2"/>
    <n v="5365"/>
    <n v="47249449.369999997"/>
    <n v="0.60779022768621482"/>
    <n v="77739731.929999992"/>
    <n v="0.51867040119121011"/>
    <n v="61.83"/>
    <n v="2782"/>
    <n v="98273.84"/>
    <n v="-883.11"/>
    <n v="97390.73"/>
  </r>
  <r>
    <x v="65"/>
    <x v="5"/>
    <s v="K4"/>
    <x v="0"/>
    <x v="0"/>
    <x v="5"/>
    <s v="Y"/>
    <x v="2"/>
    <n v="7100"/>
    <n v="47249449.369999997"/>
    <n v="0.60779022768621482"/>
    <n v="77739731.929999992"/>
    <n v="0.5336230273185476"/>
    <n v="22.74"/>
    <n v="3788"/>
    <n v="49213.24"/>
    <n v="64.959999999999994"/>
    <n v="49278.2"/>
  </r>
  <r>
    <x v="65"/>
    <x v="5"/>
    <s v="KM"/>
    <x v="2"/>
    <x v="0"/>
    <x v="5"/>
    <s v="Y"/>
    <x v="2"/>
    <n v="21901"/>
    <n v="47249449.369999997"/>
    <n v="0.60779022768621482"/>
    <n v="77739731.929999992"/>
    <n v="0.5063108832258103"/>
    <n v="23.79"/>
    <n v="11088"/>
    <n v="150705.54"/>
    <n v="244.64"/>
    <n v="150950.18000000002"/>
  </r>
  <r>
    <x v="65"/>
    <x v="5"/>
    <s v="KQ"/>
    <x v="3"/>
    <x v="0"/>
    <x v="5"/>
    <s v="Y"/>
    <x v="2"/>
    <n v="10078"/>
    <n v="47249449.369999997"/>
    <n v="0.60779022768621482"/>
    <n v="77739731.929999992"/>
    <n v="0.50490047051960485"/>
    <n v="23.86"/>
    <n v="5088"/>
    <n v="69358.41"/>
    <n v="136.32"/>
    <n v="69494.73000000001"/>
  </r>
  <r>
    <x v="66"/>
    <x v="9"/>
    <s v="50"/>
    <x v="13"/>
    <x v="1"/>
    <x v="7"/>
    <s v="Y"/>
    <x v="2"/>
    <n v="50321"/>
    <n v="1428311"/>
    <n v="0.5881391525118026"/>
    <n v="2428525.62"/>
    <n v="6.724179879558044E-2"/>
    <n v="26.16"/>
    <n v="3383"/>
    <n v="49057.02"/>
    <n v="565.54"/>
    <n v="49622.559999999998"/>
  </r>
  <r>
    <x v="66"/>
    <x v="9"/>
    <s v="52"/>
    <x v="4"/>
    <x v="1"/>
    <x v="7"/>
    <s v="Y"/>
    <x v="2"/>
    <n v="48505"/>
    <n v="1428311"/>
    <n v="0.5881391525118026"/>
    <n v="2428525.62"/>
    <n v="7.2178317141654735E-2"/>
    <n v="24.2"/>
    <n v="3501"/>
    <n v="46964.42"/>
    <n v="442.66"/>
    <n v="47407.08"/>
  </r>
  <r>
    <x v="66"/>
    <x v="9"/>
    <s v="53"/>
    <x v="0"/>
    <x v="1"/>
    <x v="7"/>
    <s v="Y"/>
    <x v="2"/>
    <n v="13542"/>
    <n v="1428311"/>
    <n v="0.5881391525118026"/>
    <n v="2428525.62"/>
    <n v="6.7241798795580426E-2"/>
    <n v="26.16"/>
    <n v="910"/>
    <n v="13195.95"/>
    <n v="188.5"/>
    <n v="13384.45"/>
  </r>
  <r>
    <x v="66"/>
    <x v="9"/>
    <s v="5A"/>
    <x v="0"/>
    <x v="2"/>
    <x v="7"/>
    <s v="Y"/>
    <x v="2"/>
    <n v="2518"/>
    <n v="1428311"/>
    <n v="0.5881391525118026"/>
    <n v="2428525.62"/>
    <n v="6.724179879558044E-2"/>
    <n v="107.29"/>
    <n v="169"/>
    <n v="10024.299999999999"/>
    <n v="-118.62"/>
    <n v="9905.6799999999985"/>
  </r>
  <r>
    <x v="66"/>
    <x v="9"/>
    <s v="5B"/>
    <x v="4"/>
    <x v="2"/>
    <x v="7"/>
    <s v="Y"/>
    <x v="2"/>
    <n v="3595"/>
    <n v="1428311"/>
    <n v="0.5881391525118026"/>
    <n v="2428525.62"/>
    <n v="7.2178317141654735E-2"/>
    <n v="67.69"/>
    <n v="259"/>
    <n v="9692.42"/>
    <n v="0.01"/>
    <n v="9692.43"/>
  </r>
  <r>
    <x v="66"/>
    <x v="9"/>
    <s v="K5"/>
    <x v="0"/>
    <x v="0"/>
    <x v="7"/>
    <s v="Y"/>
    <x v="2"/>
    <n v="1481"/>
    <n v="1428311"/>
    <n v="0.5881391525118026"/>
    <n v="2428525.62"/>
    <n v="6.724179879558044E-2"/>
    <n v="58.75"/>
    <n v="99"/>
    <n v="3215.52"/>
    <n v="0"/>
    <n v="3215.52"/>
  </r>
  <r>
    <x v="66"/>
    <x v="9"/>
    <s v="KH"/>
    <x v="4"/>
    <x v="0"/>
    <x v="7"/>
    <s v="Y"/>
    <x v="2"/>
    <n v="2055"/>
    <n v="1428311"/>
    <n v="0.5881391525118026"/>
    <n v="2428525.62"/>
    <n v="6.7512306940465394E-2"/>
    <n v="58.69"/>
    <n v="138"/>
    <n v="4477.66"/>
    <n v="0"/>
    <n v="4477.66"/>
  </r>
  <r>
    <x v="67"/>
    <x v="12"/>
    <s v="71"/>
    <x v="0"/>
    <x v="1"/>
    <x v="5"/>
    <s v="Y"/>
    <x v="2"/>
    <n v="111590"/>
    <n v="9669895.8399999999"/>
    <n v="0.75058275985741263"/>
    <n v="12883184.050000001"/>
    <n v="8.8433076672470926E-2"/>
    <n v="10.74"/>
    <n v="9868"/>
    <n v="74974.460000000006"/>
    <n v="873.77"/>
    <n v="75848.23000000001"/>
  </r>
  <r>
    <x v="67"/>
    <x v="12"/>
    <s v="72"/>
    <x v="2"/>
    <x v="1"/>
    <x v="5"/>
    <s v="Y"/>
    <x v="2"/>
    <n v="475095"/>
    <n v="9669895.8399999999"/>
    <n v="0.75058275985741263"/>
    <n v="12883184.050000001"/>
    <n v="8.3906853460591457E-2"/>
    <n v="10.86"/>
    <n v="39863"/>
    <n v="306252.57"/>
    <n v="2412.35"/>
    <n v="308664.92"/>
  </r>
  <r>
    <x v="67"/>
    <x v="12"/>
    <s v="79"/>
    <x v="11"/>
    <x v="1"/>
    <x v="5"/>
    <s v="N"/>
    <x v="2"/>
    <n v="344789"/>
    <n v="9669895.8399999999"/>
    <n v="0.75058275985741263"/>
    <n v="12883184.050000001"/>
    <m/>
    <n v="10.15"/>
    <m/>
    <n v="0"/>
    <n v="0"/>
    <n v="0"/>
  </r>
  <r>
    <x v="67"/>
    <x v="12"/>
    <s v="7G"/>
    <x v="10"/>
    <x v="1"/>
    <x v="5"/>
    <s v="Y"/>
    <x v="2"/>
    <n v="16709"/>
    <n v="9669895.8399999999"/>
    <n v="0.75058275985741263"/>
    <n v="12883184.050000001"/>
    <n v="8.3673117042554118E-2"/>
    <n v="10.9"/>
    <n v="1398"/>
    <n v="10779.87"/>
    <n v="185.06"/>
    <n v="10964.93"/>
  </r>
  <r>
    <x v="67"/>
    <x v="12"/>
    <s v="7H"/>
    <x v="3"/>
    <x v="1"/>
    <x v="5"/>
    <s v="Y"/>
    <x v="2"/>
    <n v="131116"/>
    <n v="9669895.8399999999"/>
    <n v="0.75058275985741263"/>
    <n v="12883184.050000001"/>
    <n v="8.367311704255409E-2"/>
    <n v="10.9"/>
    <n v="10970"/>
    <n v="84588.84"/>
    <n v="1256.8800000000001"/>
    <n v="85845.72"/>
  </r>
  <r>
    <x v="67"/>
    <x v="12"/>
    <s v="7P"/>
    <x v="0"/>
    <x v="2"/>
    <x v="5"/>
    <s v="Y"/>
    <x v="2"/>
    <n v="17875"/>
    <n v="9669895.8399999999"/>
    <n v="0.75058275985741263"/>
    <n v="12883184.050000001"/>
    <n v="8.8433076672470939E-2"/>
    <n v="48.11"/>
    <n v="1580"/>
    <n v="53631.37"/>
    <n v="67.900000000000006"/>
    <n v="53699.270000000004"/>
  </r>
  <r>
    <x v="67"/>
    <x v="12"/>
    <s v="7R"/>
    <x v="3"/>
    <x v="2"/>
    <x v="5"/>
    <s v="Y"/>
    <x v="2"/>
    <n v="30712"/>
    <n v="9669895.8399999999"/>
    <n v="0.75058275985741263"/>
    <n v="12883184.050000001"/>
    <n v="8.367311704255409E-2"/>
    <n v="65.03"/>
    <n v="2569"/>
    <n v="117870.27"/>
    <n v="-229.41"/>
    <n v="117640.86"/>
  </r>
  <r>
    <x v="67"/>
    <x v="12"/>
    <s v="7S"/>
    <x v="10"/>
    <x v="2"/>
    <x v="5"/>
    <s v="Y"/>
    <x v="2"/>
    <n v="5365"/>
    <n v="9669895.8399999999"/>
    <n v="0.75058275985741263"/>
    <n v="12883184.050000001"/>
    <n v="8.5955097527871033E-2"/>
    <n v="61.83"/>
    <n v="461"/>
    <n v="20110.669999999998"/>
    <n v="-174.5"/>
    <n v="19936.169999999998"/>
  </r>
  <r>
    <x v="67"/>
    <x v="12"/>
    <s v="K4"/>
    <x v="0"/>
    <x v="0"/>
    <x v="5"/>
    <s v="Y"/>
    <x v="2"/>
    <n v="7100"/>
    <n v="9669895.8399999999"/>
    <n v="0.75058275985741263"/>
    <n v="12883184.050000001"/>
    <n v="8.8433076672470939E-2"/>
    <n v="22.74"/>
    <n v="627"/>
    <n v="10059.69"/>
    <n v="16.05"/>
    <n v="10075.74"/>
  </r>
  <r>
    <x v="67"/>
    <x v="12"/>
    <s v="KM"/>
    <x v="2"/>
    <x v="0"/>
    <x v="5"/>
    <s v="Y"/>
    <x v="2"/>
    <n v="21901"/>
    <n v="9669895.8399999999"/>
    <n v="0.75058275985741263"/>
    <n v="12883184.050000001"/>
    <n v="8.3906853460591457E-2"/>
    <n v="23.79"/>
    <n v="1837"/>
    <n v="30834.01"/>
    <n v="16.78"/>
    <n v="30850.789999999997"/>
  </r>
  <r>
    <x v="67"/>
    <x v="12"/>
    <s v="KQ"/>
    <x v="3"/>
    <x v="0"/>
    <x v="5"/>
    <s v="Y"/>
    <x v="2"/>
    <n v="10078"/>
    <n v="9669895.8399999999"/>
    <n v="0.75058275985741263"/>
    <n v="12883184.050000001"/>
    <n v="8.367311704255409E-2"/>
    <n v="23.86"/>
    <n v="843"/>
    <n v="14191.37"/>
    <n v="33.68"/>
    <n v="14225.050000000001"/>
  </r>
  <r>
    <x v="41"/>
    <x v="3"/>
    <s v="63"/>
    <x v="0"/>
    <x v="1"/>
    <x v="3"/>
    <s v="Y"/>
    <x v="2"/>
    <n v="176872"/>
    <n v="733161.25"/>
    <n v="0.74452287001764417"/>
    <n v="984739.73"/>
    <n v="0.11805010222064657"/>
    <n v="0.97"/>
    <n v="20879"/>
    <n v="14211.53"/>
    <n v="149.72"/>
    <n v="14361.25"/>
  </r>
  <r>
    <x v="41"/>
    <x v="3"/>
    <s v="66"/>
    <x v="7"/>
    <x v="1"/>
    <x v="3"/>
    <s v="Y"/>
    <x v="2"/>
    <n v="157204"/>
    <n v="733161.25"/>
    <n v="0.74452287001764417"/>
    <n v="984739.73"/>
    <n v="9.3715122901387587E-2"/>
    <n v="2.06"/>
    <n v="14732"/>
    <n v="21295.52"/>
    <n v="198.03"/>
    <n v="21493.55"/>
  </r>
  <r>
    <x v="41"/>
    <x v="3"/>
    <s v="67"/>
    <x v="1"/>
    <x v="1"/>
    <x v="3"/>
    <s v="Y"/>
    <x v="2"/>
    <n v="89594"/>
    <n v="733161.25"/>
    <n v="0.74452287001764417"/>
    <n v="984739.73"/>
    <n v="8.9486001188310141E-2"/>
    <n v="2.09"/>
    <n v="8017"/>
    <n v="11757.57"/>
    <n v="217.05"/>
    <n v="11974.619999999999"/>
  </r>
  <r>
    <x v="41"/>
    <x v="3"/>
    <s v="69"/>
    <x v="0"/>
    <x v="2"/>
    <x v="3"/>
    <s v="Y"/>
    <x v="2"/>
    <n v="16907"/>
    <n v="733161.25"/>
    <n v="0.74452287001764417"/>
    <n v="984739.73"/>
    <n v="0.11805010222064656"/>
    <n v="22.13"/>
    <n v="1995"/>
    <n v="30897.99"/>
    <n v="77.42"/>
    <n v="30975.41"/>
  </r>
  <r>
    <x v="41"/>
    <x v="3"/>
    <s v="6C"/>
    <x v="5"/>
    <x v="2"/>
    <x v="3"/>
    <s v="N"/>
    <x v="2"/>
    <n v="0"/>
    <n v="733161.25"/>
    <n v="0.74452287001764417"/>
    <n v="984739.73"/>
    <m/>
    <n v="5.93"/>
    <m/>
    <n v="0"/>
    <n v="0"/>
    <n v="0"/>
  </r>
  <r>
    <x v="41"/>
    <x v="3"/>
    <s v="K1"/>
    <x v="1"/>
    <x v="0"/>
    <x v="3"/>
    <s v="Y"/>
    <x v="2"/>
    <n v="5720"/>
    <n v="733161.25"/>
    <n v="0.74452287001764417"/>
    <n v="984739.73"/>
    <n v="8.9486001188310169E-2"/>
    <n v="2.58"/>
    <n v="511"/>
    <n v="922.67"/>
    <n v="0"/>
    <n v="922.67"/>
  </r>
  <r>
    <x v="41"/>
    <x v="3"/>
    <s v="KB"/>
    <x v="7"/>
    <x v="0"/>
    <x v="3"/>
    <s v="Y"/>
    <x v="2"/>
    <n v="9773"/>
    <n v="733161.25"/>
    <n v="0.74452287001764417"/>
    <n v="984739.73"/>
    <n v="9.3715122901387587E-2"/>
    <n v="2.54"/>
    <n v="915"/>
    <n v="1626.52"/>
    <n v="3.56"/>
    <n v="1630.08"/>
  </r>
  <r>
    <x v="68"/>
    <x v="0"/>
    <s v="90"/>
    <x v="0"/>
    <x v="1"/>
    <x v="0"/>
    <s v="Y"/>
    <x v="2"/>
    <n v="312757"/>
    <n v="294301.18"/>
    <n v="0.87229746700413935"/>
    <n v="337386.26"/>
    <n v="1.7367855851122104E-3"/>
    <n v="33.78"/>
    <n v="543"/>
    <n v="15080.14"/>
    <n v="138.86000000000001"/>
    <n v="15219"/>
  </r>
  <r>
    <x v="68"/>
    <x v="0"/>
    <s v="93"/>
    <x v="9"/>
    <x v="1"/>
    <x v="0"/>
    <s v="N"/>
    <x v="2"/>
    <n v="224694"/>
    <n v="294301.18"/>
    <n v="0.87229746700413935"/>
    <n v="337386.26"/>
    <m/>
    <n v="10.98"/>
    <m/>
    <n v="0"/>
    <n v="0"/>
    <n v="0"/>
  </r>
  <r>
    <x v="68"/>
    <x v="0"/>
    <s v="95"/>
    <x v="10"/>
    <x v="1"/>
    <x v="0"/>
    <s v="Y"/>
    <x v="2"/>
    <n v="45141"/>
    <n v="294301.18"/>
    <n v="0.87229746700413935"/>
    <n v="337386.26"/>
    <n v="1.7365490840945191E-3"/>
    <n v="33.78"/>
    <n v="78"/>
    <n v="2166.21"/>
    <n v="0"/>
    <n v="2166.21"/>
  </r>
  <r>
    <x v="68"/>
    <x v="0"/>
    <s v="9F"/>
    <x v="10"/>
    <x v="2"/>
    <x v="0"/>
    <s v="Y"/>
    <x v="2"/>
    <n v="17989"/>
    <n v="294301.18"/>
    <n v="0.87229746700413935"/>
    <n v="337386.26"/>
    <n v="1.7365490840945195E-3"/>
    <n v="135.6"/>
    <n v="31"/>
    <n v="3446.78"/>
    <n v="0"/>
    <n v="3446.78"/>
  </r>
  <r>
    <x v="68"/>
    <x v="0"/>
    <s v="9H"/>
    <x v="4"/>
    <x v="2"/>
    <x v="0"/>
    <s v="N"/>
    <x v="2"/>
    <n v="15914"/>
    <n v="294301.18"/>
    <n v="0.87229746700413935"/>
    <n v="337386.26"/>
    <m/>
    <n v="30.27"/>
    <m/>
    <n v="0"/>
    <n v="0"/>
    <n v="0"/>
  </r>
  <r>
    <x v="68"/>
    <x v="0"/>
    <s v="K2"/>
    <x v="0"/>
    <x v="0"/>
    <x v="0"/>
    <s v="Y"/>
    <x v="2"/>
    <n v="15486"/>
    <n v="294301.18"/>
    <n v="0.87229746700413935"/>
    <n v="337386.26"/>
    <n v="1.7367855851122104E-3"/>
    <n v="90.79"/>
    <n v="26"/>
    <n v="1935.55"/>
    <n v="0"/>
    <n v="1935.55"/>
  </r>
  <r>
    <x v="68"/>
    <x v="0"/>
    <s v="KW"/>
    <x v="1"/>
    <x v="0"/>
    <x v="0"/>
    <s v="Y"/>
    <x v="2"/>
    <n v="7102"/>
    <n v="294301.18"/>
    <n v="0.87229746700413935"/>
    <n v="337386.26"/>
    <n v="1.8283492281820869E-3"/>
    <n v="90.77"/>
    <n v="12"/>
    <n v="893.13"/>
    <n v="74.430000000000007"/>
    <n v="967.56"/>
  </r>
  <r>
    <x v="38"/>
    <x v="11"/>
    <s v="KP"/>
    <x v="2"/>
    <x v="0"/>
    <x v="1"/>
    <s v="Y"/>
    <x v="2"/>
    <n v="5597"/>
    <n v="3536221.59"/>
    <n v="0.80970739821185267"/>
    <n v="4367283.29"/>
    <n v="0.24421750494259664"/>
    <n v="6.65"/>
    <n v="1366"/>
    <n v="6913.98"/>
    <n v="10.119999999999999"/>
    <n v="6924.0999999999995"/>
  </r>
  <r>
    <x v="38"/>
    <x v="11"/>
    <s v="KU"/>
    <x v="3"/>
    <x v="0"/>
    <x v="1"/>
    <s v="Y"/>
    <x v="2"/>
    <n v="5680"/>
    <n v="3536221.59"/>
    <n v="0.80970739821185267"/>
    <n v="4367283.29"/>
    <n v="0.24421750494259664"/>
    <n v="6.65"/>
    <n v="1387"/>
    <n v="7020.27"/>
    <n v="10.119999999999999"/>
    <n v="7030.39"/>
  </r>
  <r>
    <x v="38"/>
    <x v="11"/>
    <s v="N1"/>
    <x v="0"/>
    <x v="1"/>
    <x v="1"/>
    <s v="Y"/>
    <x v="2"/>
    <n v="96857"/>
    <n v="3536221.59"/>
    <n v="0.80970739821185267"/>
    <n v="4367283.29"/>
    <n v="0.24422306917312478"/>
    <n v="3.92"/>
    <n v="23654"/>
    <n v="70762"/>
    <n v="679.1"/>
    <n v="71441.100000000006"/>
  </r>
  <r>
    <x v="38"/>
    <x v="11"/>
    <s v="N2"/>
    <x v="4"/>
    <x v="1"/>
    <x v="1"/>
    <s v="Y"/>
    <x v="2"/>
    <n v="158342"/>
    <n v="3536221.59"/>
    <n v="0.80970739821185267"/>
    <n v="4367283.29"/>
    <n v="0.24421750494259664"/>
    <n v="3.92"/>
    <n v="38669"/>
    <n v="115680.05"/>
    <n v="1507.73"/>
    <n v="117187.78"/>
  </r>
  <r>
    <x v="38"/>
    <x v="11"/>
    <s v="N3"/>
    <x v="5"/>
    <x v="2"/>
    <x v="1"/>
    <s v="Y"/>
    <x v="2"/>
    <n v="0"/>
    <n v="3536221.59"/>
    <n v="0.80970739821185267"/>
    <n v="4367283.29"/>
    <n v="0.24421750494259664"/>
    <n v="30.45"/>
    <n v="0"/>
    <n v="0"/>
    <n v="0"/>
    <n v="0"/>
  </r>
  <r>
    <x v="38"/>
    <x v="11"/>
    <s v="N4"/>
    <x v="3"/>
    <x v="2"/>
    <x v="1"/>
    <s v="Y"/>
    <x v="2"/>
    <n v="13632"/>
    <n v="3536221.59"/>
    <n v="0.80970739821185267"/>
    <n v="4367283.29"/>
    <n v="0.24421750494259664"/>
    <n v="30.45"/>
    <n v="3329"/>
    <n v="77153.75"/>
    <n v="-185.4"/>
    <n v="76968.350000000006"/>
  </r>
  <r>
    <x v="75"/>
    <x v="17"/>
    <s v="50"/>
    <x v="13"/>
    <x v="1"/>
    <x v="7"/>
    <s v="Y"/>
    <x v="2"/>
    <n v="50321"/>
    <n v="2217018.42"/>
    <n v="0.95339007945358756"/>
    <n v="2325405.38"/>
    <n v="6.4386572409361797E-2"/>
    <n v="26.16"/>
    <n v="3239"/>
    <n v="76137.86"/>
    <n v="846.24"/>
    <n v="76984.100000000006"/>
  </r>
  <r>
    <x v="75"/>
    <x v="17"/>
    <s v="52"/>
    <x v="4"/>
    <x v="1"/>
    <x v="7"/>
    <s v="N"/>
    <x v="2"/>
    <n v="48505"/>
    <n v="2217018.42"/>
    <n v="0.95339007945358756"/>
    <n v="2325405.38"/>
    <m/>
    <n v="24.2"/>
    <m/>
    <n v="0"/>
    <n v="0"/>
    <n v="0"/>
  </r>
  <r>
    <x v="75"/>
    <x v="17"/>
    <s v="53"/>
    <x v="0"/>
    <x v="1"/>
    <x v="7"/>
    <s v="Y"/>
    <x v="2"/>
    <n v="13542"/>
    <n v="2217018.42"/>
    <n v="0.95339007945358756"/>
    <n v="2325405.38"/>
    <n v="6.4386572409361784E-2"/>
    <n v="26.16"/>
    <n v="871"/>
    <n v="20474.240000000002"/>
    <n v="282.08999999999997"/>
    <n v="20756.330000000002"/>
  </r>
  <r>
    <x v="75"/>
    <x v="17"/>
    <s v="5A"/>
    <x v="0"/>
    <x v="2"/>
    <x v="7"/>
    <s v="Y"/>
    <x v="2"/>
    <n v="2518"/>
    <n v="2217018.42"/>
    <n v="0.95339007945358756"/>
    <n v="2325405.38"/>
    <n v="6.4386572409361797E-2"/>
    <n v="107.29"/>
    <n v="162"/>
    <n v="15576.6"/>
    <n v="0"/>
    <n v="15576.6"/>
  </r>
  <r>
    <x v="75"/>
    <x v="17"/>
    <s v="5B"/>
    <x v="4"/>
    <x v="2"/>
    <x v="7"/>
    <s v="N"/>
    <x v="2"/>
    <n v="3595"/>
    <n v="2217018.42"/>
    <n v="0.95339007945358756"/>
    <n v="2325405.38"/>
    <m/>
    <n v="67.69"/>
    <m/>
    <n v="0"/>
    <n v="0"/>
    <n v="0"/>
  </r>
  <r>
    <x v="75"/>
    <x v="17"/>
    <s v="K5"/>
    <x v="0"/>
    <x v="0"/>
    <x v="7"/>
    <s v="Y"/>
    <x v="2"/>
    <n v="1481"/>
    <n v="2217018.42"/>
    <n v="0.95339007945358756"/>
    <n v="2325405.38"/>
    <n v="6.4386572409361797E-2"/>
    <n v="58.75"/>
    <n v="95"/>
    <n v="5001.84"/>
    <n v="0"/>
    <n v="5001.84"/>
  </r>
  <r>
    <x v="75"/>
    <x v="17"/>
    <s v="KH"/>
    <x v="4"/>
    <x v="0"/>
    <x v="7"/>
    <s v="Y"/>
    <x v="2"/>
    <n v="2055"/>
    <n v="2217018.42"/>
    <n v="0.95339007945358756"/>
    <n v="2325405.38"/>
    <n v="6.4645594216778152E-2"/>
    <n v="58.69"/>
    <n v="132"/>
    <n v="6942.83"/>
    <n v="0"/>
    <n v="6942.83"/>
  </r>
  <r>
    <x v="76"/>
    <x v="18"/>
    <s v="C1"/>
    <x v="0"/>
    <x v="1"/>
    <x v="8"/>
    <s v="Y"/>
    <x v="2"/>
    <n v="27631"/>
    <n v="2269747.44"/>
    <n v="0.78808331820328548"/>
    <n v="2880085.63"/>
    <n v="1"/>
    <n v="1.1200000000000001"/>
    <n v="27631"/>
    <n v="22986.25"/>
    <n v="255.38"/>
    <n v="23241.63"/>
  </r>
  <r>
    <x v="76"/>
    <x v="18"/>
    <s v="C2"/>
    <x v="4"/>
    <x v="1"/>
    <x v="8"/>
    <s v="Y"/>
    <x v="2"/>
    <n v="117310"/>
    <n v="2269747.44"/>
    <n v="0.78808331820328548"/>
    <n v="2880085.63"/>
    <n v="1"/>
    <n v="1.1200000000000001"/>
    <n v="117310"/>
    <n v="97590.28"/>
    <n v="986.64"/>
    <n v="98576.92"/>
  </r>
  <r>
    <x v="76"/>
    <x v="18"/>
    <s v="C3"/>
    <x v="14"/>
    <x v="1"/>
    <x v="8"/>
    <s v="Y"/>
    <x v="2"/>
    <n v="63304"/>
    <n v="2269747.44"/>
    <n v="0.78808331820328548"/>
    <n v="2880085.63"/>
    <n v="1"/>
    <n v="1.1200000000000001"/>
    <n v="63304"/>
    <n v="52662.65"/>
    <n v="620.59"/>
    <n v="53283.24"/>
  </r>
  <r>
    <x v="76"/>
    <x v="18"/>
    <s v="C4"/>
    <x v="4"/>
    <x v="2"/>
    <x v="8"/>
    <s v="Y"/>
    <x v="2"/>
    <n v="8198"/>
    <n v="2269747.44"/>
    <n v="0.78808331820328548"/>
    <n v="2880085.63"/>
    <n v="1"/>
    <n v="2.58"/>
    <n v="8198"/>
    <n v="15668.51"/>
    <n v="-21.03"/>
    <n v="15647.48"/>
  </r>
  <r>
    <x v="76"/>
    <x v="18"/>
    <s v="C5"/>
    <x v="3"/>
    <x v="2"/>
    <x v="8"/>
    <s v="Y"/>
    <x v="2"/>
    <n v="6506"/>
    <n v="2269747.44"/>
    <n v="0.78808331820328548"/>
    <n v="2880085.63"/>
    <n v="1"/>
    <n v="2.58"/>
    <n v="6506"/>
    <n v="12434.66"/>
    <n v="9.5500000000000007"/>
    <n v="12444.21"/>
  </r>
  <r>
    <x v="76"/>
    <x v="18"/>
    <s v="K7"/>
    <x v="15"/>
    <x v="0"/>
    <x v="8"/>
    <s v="Y"/>
    <x v="2"/>
    <n v="4799"/>
    <n v="2269747.44"/>
    <n v="0.78808331820328548"/>
    <n v="2880085.63"/>
    <n v="1"/>
    <n v="1.42"/>
    <n v="4799"/>
    <n v="5048.2299999999996"/>
    <n v="5.26"/>
    <n v="5053.49"/>
  </r>
  <r>
    <x v="76"/>
    <x v="18"/>
    <s v="KT"/>
    <x v="3"/>
    <x v="0"/>
    <x v="8"/>
    <s v="Y"/>
    <x v="2"/>
    <n v="4698"/>
    <n v="2269747.44"/>
    <n v="0.78808331820328548"/>
    <n v="2880085.63"/>
    <n v="1"/>
    <n v="1.42"/>
    <n v="4698"/>
    <n v="4941.9799999999996"/>
    <n v="15.79"/>
    <n v="4957.7699999999995"/>
  </r>
  <r>
    <x v="77"/>
    <x v="8"/>
    <s v="50"/>
    <x v="13"/>
    <x v="1"/>
    <x v="7"/>
    <s v="Y"/>
    <x v="2"/>
    <n v="50321"/>
    <n v="1398362.54"/>
    <n v="0.76426174586970197"/>
    <n v="1829690.61"/>
    <n v="5.0661062350984318E-2"/>
    <n v="26.16"/>
    <n v="2549"/>
    <n v="48032.04"/>
    <n v="584.14"/>
    <n v="48616.18"/>
  </r>
  <r>
    <x v="77"/>
    <x v="8"/>
    <s v="52"/>
    <x v="4"/>
    <x v="1"/>
    <x v="7"/>
    <s v="Y"/>
    <x v="2"/>
    <n v="48505"/>
    <n v="1398362.54"/>
    <n v="0.76426174586970197"/>
    <n v="1829690.61"/>
    <n v="5.438031537822019E-2"/>
    <n v="24.2"/>
    <n v="2637"/>
    <n v="45967.3"/>
    <n v="435.78"/>
    <n v="46403.08"/>
  </r>
  <r>
    <x v="77"/>
    <x v="8"/>
    <s v="53"/>
    <x v="0"/>
    <x v="1"/>
    <x v="7"/>
    <s v="Y"/>
    <x v="2"/>
    <n v="13542"/>
    <n v="1398362.54"/>
    <n v="0.76426174586970197"/>
    <n v="1829690.61"/>
    <n v="5.0661062350984304E-2"/>
    <n v="26.16"/>
    <n v="686"/>
    <n v="12926.63"/>
    <n v="169.61"/>
    <n v="13096.24"/>
  </r>
  <r>
    <x v="77"/>
    <x v="8"/>
    <s v="5A"/>
    <x v="0"/>
    <x v="2"/>
    <x v="7"/>
    <s v="Y"/>
    <x v="2"/>
    <n v="2518"/>
    <n v="1398362.54"/>
    <n v="0.76426174586970197"/>
    <n v="1829690.61"/>
    <n v="5.0661062350984318E-2"/>
    <n v="107.29"/>
    <n v="127"/>
    <n v="9788.8799999999992"/>
    <n v="-77.08"/>
    <n v="9711.7999999999993"/>
  </r>
  <r>
    <x v="77"/>
    <x v="8"/>
    <s v="5B"/>
    <x v="4"/>
    <x v="2"/>
    <x v="7"/>
    <s v="Y"/>
    <x v="2"/>
    <n v="3595"/>
    <n v="1398362.54"/>
    <n v="0.76426174586970197"/>
    <n v="1829690.61"/>
    <n v="5.438031537822019E-2"/>
    <n v="67.69"/>
    <n v="195"/>
    <n v="9482.64"/>
    <n v="0"/>
    <n v="9482.64"/>
  </r>
  <r>
    <x v="77"/>
    <x v="8"/>
    <s v="K5"/>
    <x v="0"/>
    <x v="0"/>
    <x v="7"/>
    <s v="Y"/>
    <x v="2"/>
    <n v="1481"/>
    <n v="1398362.54"/>
    <n v="0.76426174586970197"/>
    <n v="1829690.61"/>
    <n v="5.0661062350984318E-2"/>
    <n v="58.75"/>
    <n v="75"/>
    <n v="3165.48"/>
    <n v="0"/>
    <n v="3165.48"/>
  </r>
  <r>
    <x v="77"/>
    <x v="8"/>
    <s v="KH"/>
    <x v="4"/>
    <x v="0"/>
    <x v="7"/>
    <s v="Y"/>
    <x v="2"/>
    <n v="2055"/>
    <n v="1398362.54"/>
    <n v="0.76426174586970197"/>
    <n v="1829690.61"/>
    <n v="5.0864867576899342E-2"/>
    <n v="58.69"/>
    <n v="104"/>
    <n v="4384.9799999999996"/>
    <n v="0"/>
    <n v="4384.9799999999996"/>
  </r>
  <r>
    <x v="78"/>
    <x v="0"/>
    <s v="90"/>
    <x v="0"/>
    <x v="1"/>
    <x v="0"/>
    <s v="Y"/>
    <x v="2"/>
    <n v="312757"/>
    <n v="1108668.82"/>
    <n v="0.70250810875696579"/>
    <n v="1578158.04"/>
    <n v="8.1239886144176092E-3"/>
    <n v="33.78"/>
    <n v="2540"/>
    <n v="56810.17"/>
    <n v="581.52"/>
    <n v="57391.689999999995"/>
  </r>
  <r>
    <x v="78"/>
    <x v="0"/>
    <s v="93"/>
    <x v="9"/>
    <x v="1"/>
    <x v="0"/>
    <s v="N"/>
    <x v="2"/>
    <n v="224694"/>
    <n v="1108668.82"/>
    <n v="0.70250810875696579"/>
    <n v="1578158.04"/>
    <m/>
    <n v="10.98"/>
    <m/>
    <n v="0"/>
    <n v="0"/>
    <n v="0"/>
  </r>
  <r>
    <x v="78"/>
    <x v="0"/>
    <s v="95"/>
    <x v="10"/>
    <x v="1"/>
    <x v="0"/>
    <s v="Y"/>
    <x v="2"/>
    <n v="45141"/>
    <n v="1108668.82"/>
    <n v="0.70250810875696579"/>
    <n v="1578158.04"/>
    <n v="8.1228823572080302E-3"/>
    <n v="33.78"/>
    <n v="366"/>
    <n v="8186.03"/>
    <n v="89.46"/>
    <n v="8275.49"/>
  </r>
  <r>
    <x v="78"/>
    <x v="0"/>
    <s v="9F"/>
    <x v="10"/>
    <x v="2"/>
    <x v="0"/>
    <s v="Y"/>
    <x v="2"/>
    <n v="17989"/>
    <n v="1108668.82"/>
    <n v="0.70250810875696579"/>
    <n v="1578158.04"/>
    <n v="8.1228823572080319E-3"/>
    <n v="135.6"/>
    <n v="146"/>
    <n v="13073.5"/>
    <n v="0"/>
    <n v="13073.5"/>
  </r>
  <r>
    <x v="78"/>
    <x v="0"/>
    <s v="9H"/>
    <x v="4"/>
    <x v="2"/>
    <x v="0"/>
    <s v="N"/>
    <x v="2"/>
    <n v="15914"/>
    <n v="1108668.82"/>
    <n v="0.70250810875696579"/>
    <n v="1578158.04"/>
    <m/>
    <n v="30.27"/>
    <m/>
    <n v="0"/>
    <n v="0"/>
    <n v="0"/>
  </r>
  <r>
    <x v="78"/>
    <x v="0"/>
    <s v="K2"/>
    <x v="0"/>
    <x v="0"/>
    <x v="0"/>
    <s v="Y"/>
    <x v="2"/>
    <n v="15486"/>
    <n v="1108668.82"/>
    <n v="0.70250810875696579"/>
    <n v="1578158.04"/>
    <n v="8.1239886144176092E-3"/>
    <n v="90.79"/>
    <n v="125"/>
    <n v="7494.23"/>
    <n v="0"/>
    <n v="7494.23"/>
  </r>
  <r>
    <x v="78"/>
    <x v="0"/>
    <s v="KW"/>
    <x v="1"/>
    <x v="0"/>
    <x v="0"/>
    <s v="Y"/>
    <x v="2"/>
    <n v="7102"/>
    <n v="1108668.82"/>
    <n v="0.70250810875696579"/>
    <n v="1578158.04"/>
    <n v="8.5522867302994347E-3"/>
    <n v="90.77"/>
    <n v="60"/>
    <n v="3596.44"/>
    <n v="0"/>
    <n v="3596.44"/>
  </r>
  <r>
    <x v="79"/>
    <x v="0"/>
    <s v="90"/>
    <x v="0"/>
    <x v="1"/>
    <x v="0"/>
    <s v="Y"/>
    <x v="2"/>
    <n v="312757"/>
    <n v="4139222.24"/>
    <n v="0.88134970811196789"/>
    <n v="4696458.4000000004"/>
    <n v="2.4176269804820016E-2"/>
    <n v="33.78"/>
    <n v="7561"/>
    <n v="212162.44"/>
    <n v="2216.7399999999998"/>
    <n v="214379.18"/>
  </r>
  <r>
    <x v="79"/>
    <x v="0"/>
    <s v="93"/>
    <x v="9"/>
    <x v="1"/>
    <x v="0"/>
    <s v="N"/>
    <x v="2"/>
    <n v="224694"/>
    <n v="4139222.24"/>
    <n v="0.88134970811196789"/>
    <n v="4696458.4000000004"/>
    <m/>
    <n v="10.98"/>
    <m/>
    <n v="0"/>
    <n v="0"/>
    <n v="0"/>
  </r>
  <r>
    <x v="79"/>
    <x v="0"/>
    <s v="95"/>
    <x v="10"/>
    <x v="1"/>
    <x v="0"/>
    <s v="Y"/>
    <x v="2"/>
    <n v="45141"/>
    <n v="4139222.24"/>
    <n v="0.88134970811196789"/>
    <n v="4696458.4000000004"/>
    <n v="2.417297768145037E-2"/>
    <n v="33.78"/>
    <n v="1091"/>
    <n v="30613.57"/>
    <n v="477.02"/>
    <n v="31090.59"/>
  </r>
  <r>
    <x v="79"/>
    <x v="0"/>
    <s v="9F"/>
    <x v="10"/>
    <x v="2"/>
    <x v="0"/>
    <s v="Y"/>
    <x v="2"/>
    <n v="17989"/>
    <n v="4139222.24"/>
    <n v="0.88134970811196789"/>
    <n v="4696458.4000000004"/>
    <n v="2.4172977681450374E-2"/>
    <n v="135.6"/>
    <n v="434"/>
    <n v="48755.72"/>
    <n v="0"/>
    <n v="48755.72"/>
  </r>
  <r>
    <x v="79"/>
    <x v="0"/>
    <s v="9H"/>
    <x v="4"/>
    <x v="2"/>
    <x v="0"/>
    <s v="N"/>
    <x v="2"/>
    <n v="15914"/>
    <n v="4139222.24"/>
    <n v="0.88134970811196789"/>
    <n v="4696458.4000000004"/>
    <m/>
    <n v="30.27"/>
    <m/>
    <n v="0"/>
    <n v="0"/>
    <n v="0"/>
  </r>
  <r>
    <x v="80"/>
    <x v="0"/>
    <s v="KW"/>
    <x v="1"/>
    <x v="0"/>
    <x v="0"/>
    <s v="Y"/>
    <x v="2"/>
    <n v="7102"/>
    <n v="4031.52"/>
    <n v="0.96671718237449411"/>
    <n v="4170.32"/>
    <n v="2.259962024912431E-5"/>
    <n v="90.77"/>
    <n v="0"/>
    <n v="0"/>
    <n v="0"/>
    <n v="0"/>
  </r>
  <r>
    <x v="81"/>
    <x v="4"/>
    <s v="31"/>
    <x v="10"/>
    <x v="1"/>
    <x v="4"/>
    <s v="Y"/>
    <x v="2"/>
    <n v="5607"/>
    <n v="414095"/>
    <n v="0.84150019369369577"/>
    <n v="492091.39"/>
    <n v="3.2583960142284762E-2"/>
    <n v="4.97"/>
    <n v="182"/>
    <n v="717.4"/>
    <n v="7.88"/>
    <n v="725.28"/>
  </r>
  <r>
    <x v="81"/>
    <x v="4"/>
    <s v="33"/>
    <x v="10"/>
    <x v="2"/>
    <x v="4"/>
    <s v="Y"/>
    <x v="2"/>
    <n v="3342"/>
    <n v="414095"/>
    <n v="0.84150019369369577"/>
    <n v="492091.39"/>
    <n v="3.2583960142284762E-2"/>
    <n v="57.63"/>
    <n v="108"/>
    <n v="4923.28"/>
    <n v="0"/>
    <n v="4923.28"/>
  </r>
  <r>
    <x v="81"/>
    <x v="4"/>
    <s v="34"/>
    <x v="0"/>
    <x v="2"/>
    <x v="4"/>
    <s v="Y"/>
    <x v="2"/>
    <n v="4442"/>
    <n v="414095"/>
    <n v="0.84150019369369577"/>
    <n v="492091.39"/>
    <n v="3.2583960142284756E-2"/>
    <n v="57.63"/>
    <n v="144"/>
    <n v="6564.37"/>
    <n v="0"/>
    <n v="6564.37"/>
  </r>
  <r>
    <x v="81"/>
    <x v="4"/>
    <s v="36"/>
    <x v="4"/>
    <x v="1"/>
    <x v="4"/>
    <s v="Y"/>
    <x v="2"/>
    <n v="65003"/>
    <n v="414095"/>
    <n v="0.84150019369369577"/>
    <n v="492091.39"/>
    <n v="3.2583960142284762E-2"/>
    <n v="4.97"/>
    <n v="2118"/>
    <n v="8348.68"/>
    <n v="70.959999999999994"/>
    <n v="8419.64"/>
  </r>
  <r>
    <x v="81"/>
    <x v="4"/>
    <s v="37"/>
    <x v="8"/>
    <x v="1"/>
    <x v="4"/>
    <s v="Y"/>
    <x v="2"/>
    <n v="93362"/>
    <n v="414095"/>
    <n v="0.84150019369369577"/>
    <n v="492091.39"/>
    <n v="3.2583960142284756E-2"/>
    <n v="4.97"/>
    <n v="3042"/>
    <n v="11990.88"/>
    <n v="130.08000000000001"/>
    <n v="12120.96"/>
  </r>
  <r>
    <x v="81"/>
    <x v="4"/>
    <s v="K3"/>
    <x v="0"/>
    <x v="0"/>
    <x v="4"/>
    <s v="Y"/>
    <x v="2"/>
    <n v="1422"/>
    <n v="414095"/>
    <n v="0.84150019369369577"/>
    <n v="492091.39"/>
    <n v="3.2583960142284762E-2"/>
    <n v="27.46"/>
    <n v="46"/>
    <n v="999.17"/>
    <n v="0"/>
    <n v="999.17"/>
  </r>
  <r>
    <x v="81"/>
    <x v="4"/>
    <s v="KF"/>
    <x v="4"/>
    <x v="0"/>
    <x v="4"/>
    <s v="Y"/>
    <x v="2"/>
    <n v="3599"/>
    <n v="414095"/>
    <n v="0.84150019369369577"/>
    <n v="492091.39"/>
    <n v="3.2583960142284762E-2"/>
    <n v="27.46"/>
    <n v="117"/>
    <n v="2541.37"/>
    <n v="0"/>
    <n v="2541.37"/>
  </r>
  <r>
    <x v="82"/>
    <x v="4"/>
    <s v="31"/>
    <x v="10"/>
    <x v="1"/>
    <x v="4"/>
    <s v="Y"/>
    <x v="2"/>
    <n v="5607"/>
    <n v="1548104.83"/>
    <n v="0.85341709404045452"/>
    <n v="1814007.29"/>
    <n v="0.1201149673339621"/>
    <n v="4.97"/>
    <n v="673"/>
    <n v="2690.38"/>
    <n v="31.98"/>
    <n v="2722.36"/>
  </r>
  <r>
    <x v="82"/>
    <x v="4"/>
    <s v="33"/>
    <x v="10"/>
    <x v="2"/>
    <x v="4"/>
    <s v="Y"/>
    <x v="2"/>
    <n v="3342"/>
    <n v="1548104.83"/>
    <n v="0.85341709404045452"/>
    <n v="1814007.29"/>
    <n v="0.12011496733396207"/>
    <n v="57.63"/>
    <n v="401"/>
    <n v="18538.82"/>
    <n v="92.46"/>
    <n v="18631.28"/>
  </r>
  <r>
    <x v="82"/>
    <x v="4"/>
    <s v="34"/>
    <x v="0"/>
    <x v="2"/>
    <x v="4"/>
    <s v="Y"/>
    <x v="2"/>
    <n v="4442"/>
    <n v="1548104.83"/>
    <n v="0.85341709404045452"/>
    <n v="1814007.29"/>
    <n v="0.12011496733396206"/>
    <n v="57.63"/>
    <n v="533"/>
    <n v="24641.38"/>
    <n v="-46.23"/>
    <n v="24595.15"/>
  </r>
  <r>
    <x v="82"/>
    <x v="4"/>
    <s v="36"/>
    <x v="4"/>
    <x v="1"/>
    <x v="4"/>
    <s v="Y"/>
    <x v="2"/>
    <n v="65003"/>
    <n v="1548104.83"/>
    <n v="0.85341709404045452"/>
    <n v="1814007.29"/>
    <n v="0.12011496733396207"/>
    <n v="4.97"/>
    <n v="7807"/>
    <n v="31209.25"/>
    <n v="259.86"/>
    <n v="31469.11"/>
  </r>
  <r>
    <x v="82"/>
    <x v="4"/>
    <s v="37"/>
    <x v="8"/>
    <x v="1"/>
    <x v="4"/>
    <s v="Y"/>
    <x v="2"/>
    <n v="93362"/>
    <n v="1548104.83"/>
    <n v="0.85341709404045452"/>
    <n v="1814007.29"/>
    <n v="0.12011496733396206"/>
    <n v="4.97"/>
    <n v="11214"/>
    <n v="44829.06"/>
    <n v="495.71"/>
    <n v="45324.77"/>
  </r>
  <r>
    <x v="82"/>
    <x v="4"/>
    <s v="K3"/>
    <x v="0"/>
    <x v="0"/>
    <x v="4"/>
    <s v="Y"/>
    <x v="2"/>
    <n v="1422"/>
    <n v="1548104.83"/>
    <n v="0.85341709404045452"/>
    <n v="1814007.29"/>
    <n v="0.12011496733396207"/>
    <n v="27.46"/>
    <n v="170"/>
    <n v="3744.89"/>
    <n v="22.03"/>
    <n v="3766.92"/>
  </r>
  <r>
    <x v="82"/>
    <x v="4"/>
    <s v="KF"/>
    <x v="4"/>
    <x v="0"/>
    <x v="4"/>
    <s v="Y"/>
    <x v="2"/>
    <n v="3599"/>
    <n v="1548104.83"/>
    <n v="0.85341709404045452"/>
    <n v="1814007.29"/>
    <n v="0.12011496733396207"/>
    <n v="27.46"/>
    <n v="432"/>
    <n v="9516.42"/>
    <n v="22.03"/>
    <n v="9538.4500000000007"/>
  </r>
  <r>
    <x v="39"/>
    <x v="1"/>
    <s v="KP"/>
    <x v="2"/>
    <x v="0"/>
    <x v="1"/>
    <s v="Y"/>
    <x v="2"/>
    <n v="5597"/>
    <n v="29728.12"/>
    <n v="0.73835074350139474"/>
    <n v="40262.869999999995"/>
    <n v="2.2514906866112926E-3"/>
    <n v="6.65"/>
    <n v="12"/>
    <n v="55.39"/>
    <n v="0"/>
    <n v="55.39"/>
  </r>
  <r>
    <x v="39"/>
    <x v="1"/>
    <s v="KU"/>
    <x v="3"/>
    <x v="0"/>
    <x v="1"/>
    <s v="Y"/>
    <x v="2"/>
    <n v="5680"/>
    <n v="29728.12"/>
    <n v="0.73835074350139474"/>
    <n v="40262.869999999995"/>
    <n v="2.2514906866112926E-3"/>
    <n v="6.65"/>
    <n v="12"/>
    <n v="55.39"/>
    <n v="0"/>
    <n v="55.39"/>
  </r>
  <r>
    <x v="39"/>
    <x v="1"/>
    <s v="N1"/>
    <x v="0"/>
    <x v="1"/>
    <x v="1"/>
    <s v="Y"/>
    <x v="2"/>
    <n v="96857"/>
    <n v="29728.12"/>
    <n v="0.73835074350139474"/>
    <n v="40262.869999999995"/>
    <n v="2.2515419843805299E-3"/>
    <n v="3.92"/>
    <n v="218"/>
    <n v="594.67999999999995"/>
    <n v="8.19"/>
    <n v="602.87"/>
  </r>
  <r>
    <x v="39"/>
    <x v="1"/>
    <s v="N2"/>
    <x v="4"/>
    <x v="1"/>
    <x v="1"/>
    <s v="Y"/>
    <x v="2"/>
    <n v="158342"/>
    <n v="29728.12"/>
    <n v="0.73835074350139474"/>
    <n v="40262.869999999995"/>
    <n v="2.2514906866112926E-3"/>
    <n v="3.92"/>
    <n v="356"/>
    <n v="971.14"/>
    <n v="10.91"/>
    <n v="982.05"/>
  </r>
  <r>
    <x v="39"/>
    <x v="1"/>
    <s v="N3"/>
    <x v="5"/>
    <x v="2"/>
    <x v="1"/>
    <s v="Y"/>
    <x v="2"/>
    <n v="0"/>
    <n v="29728.12"/>
    <n v="0.73835074350139474"/>
    <n v="40262.869999999995"/>
    <n v="2.2514906866112926E-3"/>
    <n v="30.45"/>
    <n v="0"/>
    <n v="0"/>
    <n v="0"/>
    <n v="0"/>
  </r>
  <r>
    <x v="84"/>
    <x v="4"/>
    <s v="31"/>
    <x v="10"/>
    <x v="1"/>
    <x v="4"/>
    <s v="Y"/>
    <x v="2"/>
    <n v="5607"/>
    <n v="544255.6"/>
    <n v="0.76131262906948893"/>
    <n v="714891.07"/>
    <n v="4.7336699247989902E-2"/>
    <n v="4.97"/>
    <n v="265"/>
    <n v="945.03"/>
    <n v="10.7"/>
    <n v="955.73"/>
  </r>
  <r>
    <x v="84"/>
    <x v="4"/>
    <s v="33"/>
    <x v="10"/>
    <x v="2"/>
    <x v="4"/>
    <s v="Y"/>
    <x v="2"/>
    <n v="3342"/>
    <n v="544255.6"/>
    <n v="0.76131262906948893"/>
    <n v="714891.07"/>
    <n v="4.7336699247989895E-2"/>
    <n v="57.63"/>
    <n v="158"/>
    <n v="6516.23"/>
    <n v="0"/>
    <n v="6516.23"/>
  </r>
  <r>
    <x v="84"/>
    <x v="4"/>
    <s v="34"/>
    <x v="0"/>
    <x v="2"/>
    <x v="4"/>
    <s v="Y"/>
    <x v="2"/>
    <n v="4442"/>
    <n v="544255.6"/>
    <n v="0.76131262906948893"/>
    <n v="714891.07"/>
    <n v="4.7336699247989888E-2"/>
    <n v="57.63"/>
    <n v="210"/>
    <n v="8660.82"/>
    <n v="41.24"/>
    <n v="8702.06"/>
  </r>
  <r>
    <x v="84"/>
    <x v="4"/>
    <s v="36"/>
    <x v="4"/>
    <x v="1"/>
    <x v="4"/>
    <s v="Y"/>
    <x v="2"/>
    <n v="65003"/>
    <n v="544255.6"/>
    <n v="0.76131262906948893"/>
    <n v="714891.07"/>
    <n v="4.7336699247989895E-2"/>
    <n v="4.97"/>
    <n v="3077"/>
    <n v="10973.07"/>
    <n v="89.15"/>
    <n v="11062.22"/>
  </r>
  <r>
    <x v="84"/>
    <x v="4"/>
    <s v="37"/>
    <x v="8"/>
    <x v="1"/>
    <x v="4"/>
    <s v="Y"/>
    <x v="2"/>
    <n v="93362"/>
    <n v="544255.6"/>
    <n v="0.76131262906948893"/>
    <n v="714891.07"/>
    <n v="4.7336699247989888E-2"/>
    <n v="4.97"/>
    <n v="4419"/>
    <n v="15758.86"/>
    <n v="174.75"/>
    <n v="15933.61"/>
  </r>
  <r>
    <x v="84"/>
    <x v="4"/>
    <s v="K3"/>
    <x v="0"/>
    <x v="0"/>
    <x v="4"/>
    <s v="Y"/>
    <x v="2"/>
    <n v="1422"/>
    <n v="544255.6"/>
    <n v="0.76131262906948893"/>
    <n v="714891.07"/>
    <n v="4.7336699247989895E-2"/>
    <n v="27.46"/>
    <n v="67"/>
    <n v="1316.64"/>
    <n v="0"/>
    <n v="1316.64"/>
  </r>
  <r>
    <x v="84"/>
    <x v="4"/>
    <s v="KF"/>
    <x v="4"/>
    <x v="0"/>
    <x v="4"/>
    <s v="Y"/>
    <x v="2"/>
    <n v="3599"/>
    <n v="544255.6"/>
    <n v="0.76131262906948893"/>
    <n v="714891.07"/>
    <n v="4.7336699247989895E-2"/>
    <n v="27.46"/>
    <n v="170"/>
    <n v="3340.72"/>
    <n v="0"/>
    <n v="3340.72"/>
  </r>
  <r>
    <x v="42"/>
    <x v="3"/>
    <s v="63"/>
    <x v="0"/>
    <x v="1"/>
    <x v="3"/>
    <s v="N"/>
    <x v="2"/>
    <n v="176872"/>
    <n v="12670.5"/>
    <n v="0.84708879038889662"/>
    <n v="14957.7"/>
    <m/>
    <n v="0.97"/>
    <m/>
    <n v="0"/>
    <n v="0"/>
    <n v="0"/>
  </r>
  <r>
    <x v="42"/>
    <x v="3"/>
    <s v="66"/>
    <x v="7"/>
    <x v="1"/>
    <x v="3"/>
    <s v="Y"/>
    <x v="2"/>
    <n v="157204"/>
    <n v="12670.5"/>
    <n v="0.84708879038889662"/>
    <n v="14957.7"/>
    <n v="1.423485466380122E-3"/>
    <n v="2.06"/>
    <n v="223"/>
    <n v="366.76"/>
    <n v="4.93"/>
    <n v="371.69"/>
  </r>
  <r>
    <x v="42"/>
    <x v="3"/>
    <s v="67"/>
    <x v="1"/>
    <x v="1"/>
    <x v="3"/>
    <s v="Y"/>
    <x v="2"/>
    <n v="89594"/>
    <n v="12670.5"/>
    <n v="0.84708879038889662"/>
    <n v="14957.7"/>
    <n v="1.3592472398512719E-3"/>
    <n v="2.09"/>
    <n v="121"/>
    <n v="201.9"/>
    <n v="5"/>
    <n v="206.9"/>
  </r>
  <r>
    <x v="42"/>
    <x v="3"/>
    <s v="69"/>
    <x v="0"/>
    <x v="2"/>
    <x v="3"/>
    <s v="N"/>
    <x v="2"/>
    <n v="16907"/>
    <n v="12670.5"/>
    <n v="0.84708879038889662"/>
    <n v="14957.7"/>
    <m/>
    <n v="22.13"/>
    <m/>
    <n v="0"/>
    <n v="0"/>
    <n v="0"/>
  </r>
  <r>
    <x v="42"/>
    <x v="3"/>
    <s v="6C"/>
    <x v="5"/>
    <x v="2"/>
    <x v="3"/>
    <s v="N"/>
    <x v="2"/>
    <n v="0"/>
    <n v="12670.5"/>
    <n v="0.84708879038889662"/>
    <n v="14957.7"/>
    <m/>
    <n v="5.93"/>
    <m/>
    <n v="0"/>
    <n v="0"/>
    <n v="0"/>
  </r>
  <r>
    <x v="42"/>
    <x v="3"/>
    <s v="K1"/>
    <x v="1"/>
    <x v="0"/>
    <x v="3"/>
    <s v="Y"/>
    <x v="2"/>
    <n v="5720"/>
    <n v="12670.5"/>
    <n v="0.84708879038889662"/>
    <n v="14957.7"/>
    <n v="1.3592472398512724E-3"/>
    <n v="2.58"/>
    <n v="7"/>
    <n v="14.38"/>
    <n v="0"/>
    <n v="14.38"/>
  </r>
  <r>
    <x v="42"/>
    <x v="3"/>
    <s v="KB"/>
    <x v="7"/>
    <x v="0"/>
    <x v="3"/>
    <s v="Y"/>
    <x v="2"/>
    <n v="9773"/>
    <n v="12670.5"/>
    <n v="0.84708879038889662"/>
    <n v="14957.7"/>
    <n v="1.423485466380122E-3"/>
    <n v="2.54"/>
    <n v="13"/>
    <n v="26.29"/>
    <n v="0"/>
    <n v="26.29"/>
  </r>
  <r>
    <x v="97"/>
    <x v="21"/>
    <s v="90"/>
    <x v="0"/>
    <x v="1"/>
    <x v="0"/>
    <s v="Y"/>
    <x v="2"/>
    <n v="312757"/>
    <n v="19030695.649999999"/>
    <n v="0.67563102550580678"/>
    <n v="28167290.919999998"/>
    <n v="0.14499862810512212"/>
    <n v="33.78"/>
    <n v="45349"/>
    <n v="975479.85"/>
    <n v="10131.450000000001"/>
    <n v="985611.29999999993"/>
  </r>
  <r>
    <x v="97"/>
    <x v="21"/>
    <s v="93"/>
    <x v="9"/>
    <x v="1"/>
    <x v="0"/>
    <s v="Y"/>
    <x v="2"/>
    <n v="224694"/>
    <n v="19030695.649999999"/>
    <n v="0.67563102550580678"/>
    <n v="28167290.919999998"/>
    <n v="0.33743830128767316"/>
    <n v="10.98"/>
    <n v="75820"/>
    <n v="530123.51"/>
    <n v="6502.44"/>
    <n v="536625.94999999995"/>
  </r>
  <r>
    <x v="97"/>
    <x v="21"/>
    <s v="95"/>
    <x v="10"/>
    <x v="1"/>
    <x v="0"/>
    <s v="Y"/>
    <x v="2"/>
    <n v="45141"/>
    <n v="19030695.649999999"/>
    <n v="0.67563102550580678"/>
    <n v="28167290.919999998"/>
    <n v="0.14497888339777043"/>
    <n v="33.78"/>
    <n v="6544"/>
    <n v="140764.74"/>
    <n v="1892.91"/>
    <n v="142657.65"/>
  </r>
  <r>
    <x v="97"/>
    <x v="21"/>
    <s v="9F"/>
    <x v="10"/>
    <x v="2"/>
    <x v="0"/>
    <s v="Y"/>
    <x v="2"/>
    <n v="17989"/>
    <n v="19030695.649999999"/>
    <n v="0.67563102550580678"/>
    <n v="28167290.919999998"/>
    <n v="0.14497888339777046"/>
    <n v="135.6"/>
    <n v="2608"/>
    <n v="224597.39"/>
    <n v="0"/>
    <n v="224597.39"/>
  </r>
  <r>
    <x v="97"/>
    <x v="21"/>
    <s v="9H"/>
    <x v="4"/>
    <x v="2"/>
    <x v="0"/>
    <s v="N"/>
    <x v="2"/>
    <n v="15914"/>
    <n v="19030695.649999999"/>
    <n v="0.67563102550580678"/>
    <n v="28167290.919999998"/>
    <m/>
    <n v="30.27"/>
    <m/>
    <n v="0"/>
    <n v="0"/>
    <n v="0"/>
  </r>
  <r>
    <x v="97"/>
    <x v="21"/>
    <s v="K2"/>
    <x v="0"/>
    <x v="0"/>
    <x v="0"/>
    <s v="Y"/>
    <x v="2"/>
    <n v="15486"/>
    <n v="19030695.649999999"/>
    <n v="0.67563102550580678"/>
    <n v="28167290.919999998"/>
    <n v="0.14499862810512212"/>
    <n v="90.79"/>
    <n v="2245"/>
    <n v="129446.94"/>
    <n v="345.96"/>
    <n v="129792.90000000001"/>
  </r>
  <r>
    <x v="97"/>
    <x v="21"/>
    <s v="KW"/>
    <x v="1"/>
    <x v="0"/>
    <x v="0"/>
    <s v="Y"/>
    <x v="2"/>
    <n v="7102"/>
    <n v="19030695.649999999"/>
    <n v="0.67563102550580678"/>
    <n v="28167290.919999998"/>
    <n v="0.15264298141116445"/>
    <n v="90.77"/>
    <n v="1084"/>
    <n v="62489.79"/>
    <n v="115.3"/>
    <n v="62605.090000000004"/>
  </r>
  <r>
    <x v="24"/>
    <x v="0"/>
    <s v="90"/>
    <x v="0"/>
    <x v="1"/>
    <x v="0"/>
    <s v="Y"/>
    <x v="2"/>
    <n v="312757"/>
    <n v="805152.73"/>
    <n v="0.80072734219064157"/>
    <n v="1005526.71"/>
    <n v="5.1762164095636425E-3"/>
    <n v="33.78"/>
    <n v="1618"/>
    <n v="41248.120000000003"/>
    <n v="407.88"/>
    <n v="41656"/>
  </r>
  <r>
    <x v="24"/>
    <x v="0"/>
    <s v="93"/>
    <x v="9"/>
    <x v="1"/>
    <x v="0"/>
    <s v="N"/>
    <x v="2"/>
    <n v="224694"/>
    <n v="805152.73"/>
    <n v="0.80072734219064157"/>
    <n v="1005526.71"/>
    <m/>
    <n v="10.98"/>
    <m/>
    <n v="0"/>
    <n v="0"/>
    <n v="0"/>
  </r>
  <r>
    <x v="24"/>
    <x v="0"/>
    <s v="95"/>
    <x v="10"/>
    <x v="1"/>
    <x v="0"/>
    <s v="Y"/>
    <x v="2"/>
    <n v="45141"/>
    <n v="805152.73"/>
    <n v="0.80072734219064157"/>
    <n v="1005526.71"/>
    <n v="5.1755115554589426E-3"/>
    <n v="33.78"/>
    <n v="233"/>
    <n v="5939.93"/>
    <n v="127.47"/>
    <n v="6067.4000000000005"/>
  </r>
  <r>
    <x v="24"/>
    <x v="0"/>
    <s v="9F"/>
    <x v="10"/>
    <x v="2"/>
    <x v="0"/>
    <s v="Y"/>
    <x v="2"/>
    <n v="17989"/>
    <n v="805152.73"/>
    <n v="0.80072734219064157"/>
    <n v="1005526.71"/>
    <n v="5.1755115554589426E-3"/>
    <n v="135.6"/>
    <n v="93"/>
    <n v="9491.94"/>
    <n v="0"/>
    <n v="9491.94"/>
  </r>
  <r>
    <x v="24"/>
    <x v="0"/>
    <s v="9H"/>
    <x v="4"/>
    <x v="2"/>
    <x v="0"/>
    <s v="N"/>
    <x v="2"/>
    <n v="15914"/>
    <n v="805152.73"/>
    <n v="0.80072734219064157"/>
    <n v="1005526.71"/>
    <m/>
    <n v="30.27"/>
    <m/>
    <n v="0"/>
    <n v="0"/>
    <n v="0"/>
  </r>
  <r>
    <x v="24"/>
    <x v="0"/>
    <s v="K2"/>
    <x v="0"/>
    <x v="0"/>
    <x v="0"/>
    <s v="Y"/>
    <x v="2"/>
    <n v="15486"/>
    <n v="805152.73"/>
    <n v="0.80072734219064157"/>
    <n v="1005526.71"/>
    <n v="5.1762164095636425E-3"/>
    <n v="90.79"/>
    <n v="80"/>
    <n v="5466.89"/>
    <n v="0"/>
    <n v="5466.89"/>
  </r>
  <r>
    <x v="24"/>
    <x v="0"/>
    <s v="KW"/>
    <x v="1"/>
    <x v="0"/>
    <x v="0"/>
    <s v="Y"/>
    <x v="2"/>
    <n v="7102"/>
    <n v="805152.73"/>
    <n v="0.80072734219064157"/>
    <n v="1005526.71"/>
    <n v="5.4491074537089115E-3"/>
    <n v="90.77"/>
    <n v="38"/>
    <n v="2596.1999999999998"/>
    <n v="0"/>
    <n v="2596.1999999999998"/>
  </r>
  <r>
    <x v="25"/>
    <x v="8"/>
    <s v="50"/>
    <x v="13"/>
    <x v="1"/>
    <x v="7"/>
    <s v="Y"/>
    <x v="2"/>
    <n v="50321"/>
    <n v="590330.15"/>
    <n v="0.86445085192603377"/>
    <n v="682896.14"/>
    <n v="1.8908248060466634E-2"/>
    <n v="26.16"/>
    <n v="951"/>
    <n v="20269.349999999999"/>
    <n v="255.77"/>
    <n v="20525.12"/>
  </r>
  <r>
    <x v="25"/>
    <x v="8"/>
    <s v="52"/>
    <x v="4"/>
    <x v="1"/>
    <x v="7"/>
    <s v="Y"/>
    <x v="2"/>
    <n v="48505"/>
    <n v="590330.15"/>
    <n v="0.86445085192603377"/>
    <n v="682896.14"/>
    <n v="2.0296386318432932E-2"/>
    <n v="24.2"/>
    <n v="984"/>
    <n v="19401.36"/>
    <n v="197.17"/>
    <n v="19598.53"/>
  </r>
  <r>
    <x v="25"/>
    <x v="8"/>
    <s v="53"/>
    <x v="0"/>
    <x v="1"/>
    <x v="7"/>
    <s v="Y"/>
    <x v="2"/>
    <n v="13542"/>
    <n v="590330.15"/>
    <n v="0.86445085192603377"/>
    <n v="682896.14"/>
    <n v="1.8908248060466631E-2"/>
    <n v="26.16"/>
    <n v="256"/>
    <n v="5456.31"/>
    <n v="63.94"/>
    <n v="5520.25"/>
  </r>
  <r>
    <x v="25"/>
    <x v="8"/>
    <s v="5A"/>
    <x v="0"/>
    <x v="2"/>
    <x v="7"/>
    <s v="Y"/>
    <x v="2"/>
    <n v="2518"/>
    <n v="590330.15"/>
    <n v="0.86445085192603377"/>
    <n v="682896.14"/>
    <n v="1.8908248060466634E-2"/>
    <n v="107.29"/>
    <n v="47"/>
    <n v="4097.5600000000004"/>
    <n v="0"/>
    <n v="4097.5600000000004"/>
  </r>
  <r>
    <x v="25"/>
    <x v="8"/>
    <s v="5B"/>
    <x v="4"/>
    <x v="2"/>
    <x v="7"/>
    <s v="Y"/>
    <x v="2"/>
    <n v="3595"/>
    <n v="590330.15"/>
    <n v="0.86445085192603377"/>
    <n v="682896.14"/>
    <n v="2.0296386318432932E-2"/>
    <n v="67.69"/>
    <n v="72"/>
    <n v="3960.27"/>
    <n v="0"/>
    <n v="3960.27"/>
  </r>
  <r>
    <x v="25"/>
    <x v="8"/>
    <s v="K5"/>
    <x v="0"/>
    <x v="0"/>
    <x v="7"/>
    <s v="Y"/>
    <x v="2"/>
    <n v="1481"/>
    <n v="590330.15"/>
    <n v="0.86445085192603377"/>
    <n v="682896.14"/>
    <n v="1.8908248060466634E-2"/>
    <n v="58.75"/>
    <n v="28"/>
    <n v="1336.7"/>
    <n v="0"/>
    <n v="1336.7"/>
  </r>
  <r>
    <x v="25"/>
    <x v="8"/>
    <s v="KH"/>
    <x v="4"/>
    <x v="0"/>
    <x v="7"/>
    <s v="Y"/>
    <x v="2"/>
    <n v="2055"/>
    <n v="590330.15"/>
    <n v="0.86445085192603377"/>
    <n v="682896.14"/>
    <n v="1.8984314364424548E-2"/>
    <n v="58.69"/>
    <n v="39"/>
    <n v="1859.93"/>
    <n v="-47.69"/>
    <n v="1812.24"/>
  </r>
  <r>
    <x v="26"/>
    <x v="5"/>
    <s v="71"/>
    <x v="0"/>
    <x v="1"/>
    <x v="5"/>
    <s v="Y"/>
    <x v="2"/>
    <n v="111590"/>
    <n v="3479204.34"/>
    <n v="0.85114271111753115"/>
    <n v="4087686.23"/>
    <n v="2.8058798848767018E-2"/>
    <n v="10.74"/>
    <n v="3131"/>
    <n v="26975.599999999999"/>
    <n v="310.16000000000003"/>
    <n v="27285.759999999998"/>
  </r>
  <r>
    <x v="26"/>
    <x v="5"/>
    <s v="72"/>
    <x v="2"/>
    <x v="1"/>
    <x v="5"/>
    <s v="Y"/>
    <x v="2"/>
    <n v="475095"/>
    <n v="3479204.34"/>
    <n v="0.85114271111753115"/>
    <n v="4087686.23"/>
    <n v="2.6622680244445279E-2"/>
    <n v="10.86"/>
    <n v="12648"/>
    <n v="110188.29"/>
    <n v="879.9"/>
    <n v="111068.18999999999"/>
  </r>
  <r>
    <x v="26"/>
    <x v="5"/>
    <s v="79"/>
    <x v="11"/>
    <x v="1"/>
    <x v="5"/>
    <s v="Y"/>
    <x v="2"/>
    <n v="344789"/>
    <n v="3479204.34"/>
    <n v="0.85114271111753115"/>
    <n v="4087686.23"/>
    <n v="2.8972759458608308E-2"/>
    <n v="10.15"/>
    <n v="9989"/>
    <n v="81333.94"/>
    <n v="871.23"/>
    <n v="82205.17"/>
  </r>
  <r>
    <x v="26"/>
    <x v="5"/>
    <s v="7G"/>
    <x v="10"/>
    <x v="1"/>
    <x v="5"/>
    <s v="Y"/>
    <x v="2"/>
    <n v="16709"/>
    <n v="3479204.34"/>
    <n v="0.85114271111753115"/>
    <n v="4087686.23"/>
    <n v="2.6548518365382412E-2"/>
    <n v="10.9"/>
    <n v="443"/>
    <n v="3873.59"/>
    <n v="43.71"/>
    <n v="3917.3"/>
  </r>
  <r>
    <x v="26"/>
    <x v="5"/>
    <s v="7H"/>
    <x v="3"/>
    <x v="1"/>
    <x v="5"/>
    <s v="Y"/>
    <x v="2"/>
    <n v="131116"/>
    <n v="3479204.34"/>
    <n v="0.85114271111753115"/>
    <n v="4087686.23"/>
    <n v="2.6548518365382405E-2"/>
    <n v="10.9"/>
    <n v="3480"/>
    <n v="30429.13"/>
    <n v="454.69"/>
    <n v="30883.82"/>
  </r>
  <r>
    <x v="26"/>
    <x v="5"/>
    <s v="7P"/>
    <x v="0"/>
    <x v="2"/>
    <x v="5"/>
    <s v="Y"/>
    <x v="2"/>
    <n v="17875"/>
    <n v="3479204.34"/>
    <n v="0.85114271111753115"/>
    <n v="4087686.23"/>
    <n v="2.8058798848767025E-2"/>
    <n v="48.11"/>
    <n v="501"/>
    <n v="19284.28"/>
    <n v="38.479999999999997"/>
    <n v="19322.759999999998"/>
  </r>
  <r>
    <x v="26"/>
    <x v="5"/>
    <s v="7R"/>
    <x v="3"/>
    <x v="2"/>
    <x v="5"/>
    <s v="Y"/>
    <x v="2"/>
    <n v="30712"/>
    <n v="3479204.34"/>
    <n v="0.85114271111753115"/>
    <n v="4087686.23"/>
    <n v="2.6548518365382405E-2"/>
    <n v="65.03"/>
    <n v="815"/>
    <n v="42403.49"/>
    <n v="-156.08000000000001"/>
    <n v="42247.409999999996"/>
  </r>
  <r>
    <x v="26"/>
    <x v="5"/>
    <s v="7S"/>
    <x v="10"/>
    <x v="2"/>
    <x v="5"/>
    <s v="N"/>
    <x v="2"/>
    <n v="5365"/>
    <n v="3479204.34"/>
    <n v="0.85114271111753115"/>
    <n v="4087686.23"/>
    <m/>
    <n v="61.83"/>
    <m/>
    <n v="0"/>
    <n v="0"/>
    <n v="0"/>
  </r>
  <r>
    <x v="79"/>
    <x v="0"/>
    <s v="K2"/>
    <x v="0"/>
    <x v="0"/>
    <x v="0"/>
    <s v="Y"/>
    <x v="2"/>
    <n v="15486"/>
    <n v="4139222.24"/>
    <n v="0.88134970811196789"/>
    <n v="4696458.4000000004"/>
    <n v="2.4176269804820016E-2"/>
    <n v="90.79"/>
    <n v="374"/>
    <n v="28131.040000000001"/>
    <n v="0"/>
    <n v="28131.040000000001"/>
  </r>
  <r>
    <x v="79"/>
    <x v="0"/>
    <s v="KW"/>
    <x v="1"/>
    <x v="0"/>
    <x v="0"/>
    <s v="Y"/>
    <x v="2"/>
    <n v="7102"/>
    <n v="4139222.24"/>
    <n v="0.88134970811196789"/>
    <n v="4696458.4000000004"/>
    <n v="2.5450847022724869E-2"/>
    <n v="90.77"/>
    <n v="180"/>
    <n v="13536.02"/>
    <n v="75.2"/>
    <n v="13611.220000000001"/>
  </r>
  <r>
    <x v="80"/>
    <x v="0"/>
    <s v="90"/>
    <x v="0"/>
    <x v="1"/>
    <x v="0"/>
    <s v="Y"/>
    <x v="2"/>
    <n v="312757"/>
    <n v="4031.52"/>
    <n v="0.96671718237449411"/>
    <n v="4170.32"/>
    <n v="2.1467832333495596E-5"/>
    <n v="33.78"/>
    <n v="6"/>
    <n v="184.67"/>
    <n v="0"/>
    <n v="184.67"/>
  </r>
  <r>
    <x v="80"/>
    <x v="0"/>
    <s v="93"/>
    <x v="9"/>
    <x v="1"/>
    <x v="0"/>
    <s v="N"/>
    <x v="2"/>
    <n v="224694"/>
    <n v="4031.52"/>
    <n v="0.96671718237449411"/>
    <n v="4170.32"/>
    <m/>
    <n v="10.98"/>
    <m/>
    <n v="0"/>
    <n v="0"/>
    <n v="0"/>
  </r>
  <r>
    <x v="80"/>
    <x v="0"/>
    <s v="95"/>
    <x v="10"/>
    <x v="1"/>
    <x v="0"/>
    <s v="Y"/>
    <x v="2"/>
    <n v="45141"/>
    <n v="4031.52"/>
    <n v="0.96671718237449411"/>
    <n v="4170.32"/>
    <n v="2.1464909022617148E-5"/>
    <n v="33.78"/>
    <n v="0"/>
    <n v="0"/>
    <n v="0"/>
    <n v="0"/>
  </r>
  <r>
    <x v="80"/>
    <x v="0"/>
    <s v="9F"/>
    <x v="10"/>
    <x v="2"/>
    <x v="0"/>
    <s v="Y"/>
    <x v="2"/>
    <n v="17989"/>
    <n v="4031.52"/>
    <n v="0.96671718237449411"/>
    <n v="4170.32"/>
    <n v="2.1464909022617148E-5"/>
    <n v="135.6"/>
    <n v="0"/>
    <n v="0"/>
    <n v="0"/>
    <n v="0"/>
  </r>
  <r>
    <x v="80"/>
    <x v="0"/>
    <s v="9H"/>
    <x v="4"/>
    <x v="2"/>
    <x v="0"/>
    <s v="N"/>
    <x v="2"/>
    <n v="15914"/>
    <n v="4031.52"/>
    <n v="0.96671718237449411"/>
    <n v="4170.32"/>
    <m/>
    <n v="30.27"/>
    <m/>
    <n v="0"/>
    <n v="0"/>
    <n v="0"/>
  </r>
  <r>
    <x v="80"/>
    <x v="0"/>
    <s v="K2"/>
    <x v="0"/>
    <x v="0"/>
    <x v="0"/>
    <s v="Y"/>
    <x v="2"/>
    <n v="15486"/>
    <n v="4031.52"/>
    <n v="0.96671718237449411"/>
    <n v="4170.32"/>
    <n v="2.1467832333495596E-5"/>
    <n v="90.79"/>
    <n v="0"/>
    <n v="0"/>
    <n v="0"/>
    <n v="0"/>
  </r>
  <r>
    <x v="72"/>
    <x v="15"/>
    <s v="95"/>
    <x v="10"/>
    <x v="1"/>
    <x v="0"/>
    <s v="Y"/>
    <x v="2"/>
    <n v="45141"/>
    <n v="5456684.2400000002"/>
    <n v="0.55787568512685648"/>
    <n v="9781183.129999999"/>
    <n v="5.0344387485614442E-2"/>
    <n v="33.78"/>
    <n v="2272"/>
    <n v="40354.019999999997"/>
    <n v="586.14"/>
    <n v="40940.159999999996"/>
  </r>
  <r>
    <x v="72"/>
    <x v="15"/>
    <s v="9F"/>
    <x v="10"/>
    <x v="2"/>
    <x v="0"/>
    <s v="Y"/>
    <x v="2"/>
    <n v="17989"/>
    <n v="5456684.2400000002"/>
    <n v="0.55787568512685648"/>
    <n v="9781183.129999999"/>
    <n v="5.0344387485614449E-2"/>
    <n v="135.6"/>
    <n v="905"/>
    <n v="64353.71"/>
    <n v="0"/>
    <n v="64353.71"/>
  </r>
  <r>
    <x v="72"/>
    <x v="15"/>
    <s v="9H"/>
    <x v="4"/>
    <x v="2"/>
    <x v="0"/>
    <s v="Y"/>
    <x v="2"/>
    <n v="15914"/>
    <n v="5456684.2400000002"/>
    <n v="0.55787568512685648"/>
    <n v="9781183.129999999"/>
    <n v="0.24993094384765949"/>
    <n v="30.27"/>
    <n v="3977"/>
    <n v="63129.64"/>
    <n v="-63.47"/>
    <n v="63066.17"/>
  </r>
  <r>
    <x v="72"/>
    <x v="15"/>
    <s v="K2"/>
    <x v="0"/>
    <x v="0"/>
    <x v="0"/>
    <s v="Y"/>
    <x v="2"/>
    <n v="15486"/>
    <n v="5456684.2400000002"/>
    <n v="0.55787568512685648"/>
    <n v="9781183.129999999"/>
    <n v="5.0351243899282465E-2"/>
    <n v="90.79"/>
    <n v="779"/>
    <n v="37088.629999999997"/>
    <n v="47.61"/>
    <n v="37136.239999999998"/>
  </r>
  <r>
    <x v="72"/>
    <x v="15"/>
    <s v="KW"/>
    <x v="1"/>
    <x v="0"/>
    <x v="0"/>
    <s v="N"/>
    <x v="2"/>
    <n v="7102"/>
    <n v="5456684.2400000002"/>
    <n v="0.55787568512685648"/>
    <n v="9781183.129999999"/>
    <m/>
    <n v="90.77"/>
    <m/>
    <n v="0"/>
    <n v="0"/>
    <n v="0"/>
  </r>
  <r>
    <x v="73"/>
    <x v="0"/>
    <s v="90"/>
    <x v="0"/>
    <x v="1"/>
    <x v="0"/>
    <s v="Y"/>
    <x v="2"/>
    <n v="312757"/>
    <n v="1204849.44"/>
    <n v="0.80363874935009683"/>
    <n v="1499242.5899999999"/>
    <n v="7.7177503283574599E-3"/>
    <n v="33.78"/>
    <n v="2413"/>
    <n v="61738.94"/>
    <n v="665.22"/>
    <n v="62404.160000000003"/>
  </r>
  <r>
    <x v="73"/>
    <x v="0"/>
    <s v="93"/>
    <x v="9"/>
    <x v="1"/>
    <x v="0"/>
    <s v="N"/>
    <x v="2"/>
    <n v="224694"/>
    <n v="1204849.44"/>
    <n v="0.80363874935009683"/>
    <n v="1499242.5899999999"/>
    <m/>
    <n v="10.98"/>
    <m/>
    <n v="0"/>
    <n v="0"/>
    <n v="0"/>
  </r>
  <r>
    <x v="73"/>
    <x v="0"/>
    <s v="95"/>
    <x v="10"/>
    <x v="1"/>
    <x v="0"/>
    <s v="Y"/>
    <x v="2"/>
    <n v="45141"/>
    <n v="1204849.44"/>
    <n v="0.80363874935009683"/>
    <n v="1499242.5899999999"/>
    <n v="7.716699389299358E-3"/>
    <n v="33.78"/>
    <n v="348"/>
    <n v="8903.92"/>
    <n v="102.35"/>
    <n v="9006.27"/>
  </r>
  <r>
    <x v="73"/>
    <x v="0"/>
    <s v="9F"/>
    <x v="10"/>
    <x v="2"/>
    <x v="0"/>
    <s v="Y"/>
    <x v="2"/>
    <n v="17989"/>
    <n v="1204849.44"/>
    <n v="0.80363874935009683"/>
    <n v="1499242.5899999999"/>
    <n v="7.7166993892993588E-3"/>
    <n v="135.6"/>
    <n v="138"/>
    <n v="14136.03"/>
    <n v="0"/>
    <n v="14136.03"/>
  </r>
  <r>
    <x v="73"/>
    <x v="0"/>
    <s v="9H"/>
    <x v="4"/>
    <x v="2"/>
    <x v="0"/>
    <s v="N"/>
    <x v="2"/>
    <n v="15914"/>
    <n v="1204849.44"/>
    <n v="0.80363874935009683"/>
    <n v="1499242.5899999999"/>
    <m/>
    <n v="30.27"/>
    <m/>
    <n v="0"/>
    <n v="0"/>
    <n v="0"/>
  </r>
  <r>
    <x v="73"/>
    <x v="0"/>
    <s v="K2"/>
    <x v="0"/>
    <x v="0"/>
    <x v="0"/>
    <s v="Y"/>
    <x v="2"/>
    <n v="15486"/>
    <n v="1204849.44"/>
    <n v="0.80363874935009683"/>
    <n v="1499242.5899999999"/>
    <n v="7.7177503283574599E-3"/>
    <n v="90.79"/>
    <n v="119"/>
    <n v="8161.57"/>
    <n v="0"/>
    <n v="8161.57"/>
  </r>
  <r>
    <x v="73"/>
    <x v="0"/>
    <s v="KW"/>
    <x v="1"/>
    <x v="0"/>
    <x v="0"/>
    <s v="Y"/>
    <x v="2"/>
    <n v="7102"/>
    <n v="1204849.44"/>
    <n v="0.80363874935009683"/>
    <n v="1499242.5899999999"/>
    <n v="8.1246314899848394E-3"/>
    <n v="90.77"/>
    <n v="57"/>
    <n v="3908.46"/>
    <n v="0"/>
    <n v="3908.46"/>
  </r>
  <r>
    <x v="74"/>
    <x v="16"/>
    <s v="71"/>
    <x v="0"/>
    <x v="1"/>
    <x v="5"/>
    <s v="Y"/>
    <x v="2"/>
    <n v="111590"/>
    <n v="35365671.479999997"/>
    <n v="0.69970963392928709"/>
    <n v="50543353.649999999"/>
    <n v="0.34694096205310854"/>
    <n v="10.74"/>
    <n v="38715"/>
    <n v="274209.65999999997"/>
    <n v="3173.08"/>
    <n v="277382.74"/>
  </r>
  <r>
    <x v="74"/>
    <x v="16"/>
    <s v="72"/>
    <x v="2"/>
    <x v="1"/>
    <x v="5"/>
    <s v="Y"/>
    <x v="2"/>
    <n v="475095"/>
    <n v="35365671.479999997"/>
    <n v="0.69970963392928709"/>
    <n v="50543353.649999999"/>
    <n v="0.32918366699243112"/>
    <n v="10.86"/>
    <n v="156393"/>
    <n v="1120073.05"/>
    <n v="8880.76"/>
    <n v="1128953.81"/>
  </r>
  <r>
    <x v="74"/>
    <x v="16"/>
    <s v="79"/>
    <x v="11"/>
    <x v="1"/>
    <x v="5"/>
    <s v="Y"/>
    <x v="2"/>
    <n v="344789"/>
    <n v="35365671.479999997"/>
    <n v="0.69970963392928709"/>
    <n v="50543353.649999999"/>
    <n v="0.35824188676360863"/>
    <n v="10.15"/>
    <n v="123517"/>
    <n v="826783.86"/>
    <n v="8828.98"/>
    <n v="835612.84"/>
  </r>
  <r>
    <x v="74"/>
    <x v="16"/>
    <s v="7G"/>
    <x v="10"/>
    <x v="1"/>
    <x v="5"/>
    <s v="Y"/>
    <x v="2"/>
    <n v="16709"/>
    <n v="35365671.479999997"/>
    <n v="0.69970963392928709"/>
    <n v="50543353.649999999"/>
    <n v="0.32826667144289179"/>
    <n v="10.9"/>
    <n v="5485"/>
    <n v="39427.78"/>
    <n v="682.9"/>
    <n v="40110.68"/>
  </r>
  <r>
    <x v="74"/>
    <x v="16"/>
    <s v="7H"/>
    <x v="3"/>
    <x v="1"/>
    <x v="5"/>
    <s v="Y"/>
    <x v="2"/>
    <n v="131116"/>
    <n v="35365671.479999997"/>
    <n v="0.69970963392928709"/>
    <n v="50543353.649999999"/>
    <n v="0.32826667144289173"/>
    <n v="10.9"/>
    <n v="43041"/>
    <n v="309391.28000000003"/>
    <n v="4564.5600000000004"/>
    <n v="313955.84000000003"/>
  </r>
  <r>
    <x v="74"/>
    <x v="16"/>
    <s v="7P"/>
    <x v="0"/>
    <x v="2"/>
    <x v="5"/>
    <s v="Y"/>
    <x v="2"/>
    <n v="17875"/>
    <n v="35365671.479999997"/>
    <n v="0.69970963392928709"/>
    <n v="50543353.649999999"/>
    <n v="0.34694096205310859"/>
    <n v="48.11"/>
    <n v="6201"/>
    <n v="196219.78"/>
    <n v="221.52"/>
    <n v="196441.3"/>
  </r>
  <r>
    <x v="74"/>
    <x v="16"/>
    <s v="7R"/>
    <x v="3"/>
    <x v="2"/>
    <x v="5"/>
    <s v="Y"/>
    <x v="2"/>
    <n v="30712"/>
    <n v="35365671.479999997"/>
    <n v="0.69970963392928709"/>
    <n v="50543353.649999999"/>
    <n v="0.32826667144289173"/>
    <n v="65.03"/>
    <n v="10081"/>
    <n v="431184.44"/>
    <n v="-769.88"/>
    <n v="430414.56"/>
  </r>
  <r>
    <x v="74"/>
    <x v="16"/>
    <s v="7S"/>
    <x v="10"/>
    <x v="2"/>
    <x v="5"/>
    <s v="Y"/>
    <x v="2"/>
    <n v="5365"/>
    <n v="35365671.479999997"/>
    <n v="0.69970963392928709"/>
    <n v="50543353.649999999"/>
    <n v="0.33721934542815335"/>
    <n v="61.83"/>
    <n v="1809"/>
    <n v="73567.08"/>
    <n v="-691.35"/>
    <n v="72875.73"/>
  </r>
  <r>
    <x v="74"/>
    <x v="16"/>
    <s v="K4"/>
    <x v="0"/>
    <x v="0"/>
    <x v="5"/>
    <s v="Y"/>
    <x v="2"/>
    <n v="7100"/>
    <n v="35365671.479999997"/>
    <n v="0.69970963392928709"/>
    <n v="50543353.649999999"/>
    <n v="0.34694096205310859"/>
    <n v="22.74"/>
    <n v="2463"/>
    <n v="36838.379999999997"/>
    <n v="44.87"/>
    <n v="36883.25"/>
  </r>
  <r>
    <x v="74"/>
    <x v="16"/>
    <s v="KM"/>
    <x v="2"/>
    <x v="0"/>
    <x v="5"/>
    <s v="Y"/>
    <x v="2"/>
    <n v="21901"/>
    <n v="35365671.479999997"/>
    <n v="0.69970963392928709"/>
    <n v="50543353.649999999"/>
    <n v="0.32918366699243112"/>
    <n v="23.79"/>
    <n v="7209"/>
    <n v="112801.58"/>
    <n v="187.76"/>
    <n v="112989.34"/>
  </r>
  <r>
    <x v="39"/>
    <x v="1"/>
    <s v="N4"/>
    <x v="3"/>
    <x v="2"/>
    <x v="1"/>
    <s v="Y"/>
    <x v="2"/>
    <n v="13632"/>
    <n v="29728.12"/>
    <n v="0.73835074350139474"/>
    <n v="40262.869999999995"/>
    <n v="2.2514906866112926E-3"/>
    <n v="30.45"/>
    <n v="30"/>
    <n v="634.01"/>
    <n v="0"/>
    <n v="634.01"/>
  </r>
  <r>
    <x v="83"/>
    <x v="0"/>
    <s v="90"/>
    <x v="0"/>
    <x v="1"/>
    <x v="0"/>
    <s v="Y"/>
    <x v="2"/>
    <n v="312757"/>
    <n v="124977.21"/>
    <n v="0.73070243013971004"/>
    <n v="171037.08000000002"/>
    <n v="8.8045889913739809E-4"/>
    <n v="33.78"/>
    <n v="275"/>
    <n v="6397.56"/>
    <n v="69.790000000000006"/>
    <n v="6467.35"/>
  </r>
  <r>
    <x v="83"/>
    <x v="0"/>
    <s v="93"/>
    <x v="9"/>
    <x v="1"/>
    <x v="0"/>
    <s v="N"/>
    <x v="2"/>
    <n v="224694"/>
    <n v="124977.21"/>
    <n v="0.73070243013971004"/>
    <n v="171037.08000000002"/>
    <m/>
    <n v="10.98"/>
    <m/>
    <n v="0"/>
    <n v="0"/>
    <n v="0"/>
  </r>
  <r>
    <x v="83"/>
    <x v="0"/>
    <s v="95"/>
    <x v="10"/>
    <x v="1"/>
    <x v="0"/>
    <s v="Y"/>
    <x v="2"/>
    <n v="45141"/>
    <n v="124977.21"/>
    <n v="0.73070243013971004"/>
    <n v="171037.08000000002"/>
    <n v="8.803390055665012E-4"/>
    <n v="33.78"/>
    <n v="39"/>
    <n v="907.29"/>
    <n v="23.26"/>
    <n v="930.55"/>
  </r>
  <r>
    <x v="83"/>
    <x v="0"/>
    <s v="9F"/>
    <x v="10"/>
    <x v="2"/>
    <x v="0"/>
    <s v="Y"/>
    <x v="2"/>
    <n v="17989"/>
    <n v="124977.21"/>
    <n v="0.73070243013971004"/>
    <n v="171037.08000000002"/>
    <n v="8.8033900556650131E-4"/>
    <n v="135.6"/>
    <n v="15"/>
    <n v="1397.07"/>
    <n v="0"/>
    <n v="1397.07"/>
  </r>
  <r>
    <x v="83"/>
    <x v="0"/>
    <s v="9H"/>
    <x v="4"/>
    <x v="2"/>
    <x v="0"/>
    <s v="N"/>
    <x v="2"/>
    <n v="15914"/>
    <n v="124977.21"/>
    <n v="0.73070243013971004"/>
    <n v="171037.08000000002"/>
    <m/>
    <n v="30.27"/>
    <m/>
    <n v="0"/>
    <n v="0"/>
    <n v="0"/>
  </r>
  <r>
    <x v="83"/>
    <x v="0"/>
    <s v="K2"/>
    <x v="0"/>
    <x v="0"/>
    <x v="0"/>
    <s v="Y"/>
    <x v="2"/>
    <n v="15486"/>
    <n v="124977.21"/>
    <n v="0.73070243013971004"/>
    <n v="171037.08000000002"/>
    <n v="8.8045889913739809E-4"/>
    <n v="90.79"/>
    <n v="13"/>
    <n v="810.68"/>
    <n v="0"/>
    <n v="810.68"/>
  </r>
  <r>
    <x v="83"/>
    <x v="0"/>
    <s v="KW"/>
    <x v="1"/>
    <x v="0"/>
    <x v="0"/>
    <s v="Y"/>
    <x v="2"/>
    <n v="7102"/>
    <n v="124977.21"/>
    <n v="0.73070243013971004"/>
    <n v="171037.08000000002"/>
    <n v="9.2687684794430525E-4"/>
    <n v="90.77"/>
    <n v="6"/>
    <n v="374.08"/>
    <n v="0"/>
    <n v="374.08"/>
  </r>
  <r>
    <x v="98"/>
    <x v="2"/>
    <s v="40"/>
    <x v="4"/>
    <x v="1"/>
    <x v="6"/>
    <s v="Y"/>
    <x v="2"/>
    <n v="172707"/>
    <n v="1748.71"/>
    <n v="0.84147843744887263"/>
    <n v="2078.14"/>
    <n v="3.0555739965696662E-5"/>
    <n v="12.15"/>
    <n v="5"/>
    <n v="48.18"/>
    <n v="0"/>
    <n v="48.18"/>
  </r>
  <r>
    <x v="98"/>
    <x v="2"/>
    <s v="42"/>
    <x v="12"/>
    <x v="1"/>
    <x v="6"/>
    <s v="Y"/>
    <x v="2"/>
    <n v="162076"/>
    <n v="1748.71"/>
    <n v="0.84147843744887263"/>
    <n v="2078.14"/>
    <n v="3.0555739965696669E-5"/>
    <n v="12.15"/>
    <n v="4"/>
    <n v="38.54"/>
    <n v="0"/>
    <n v="38.54"/>
  </r>
  <r>
    <x v="98"/>
    <x v="2"/>
    <s v="43"/>
    <x v="1"/>
    <x v="1"/>
    <x v="6"/>
    <s v="Y"/>
    <x v="2"/>
    <n v="36252"/>
    <n v="1748.71"/>
    <n v="0.84147843744887263"/>
    <n v="2078.14"/>
    <n v="3.0555739965696662E-5"/>
    <n v="12.15"/>
    <n v="1"/>
    <n v="9.64"/>
    <n v="0"/>
    <n v="9.64"/>
  </r>
  <r>
    <x v="98"/>
    <x v="2"/>
    <s v="44"/>
    <x v="0"/>
    <x v="1"/>
    <x v="6"/>
    <s v="N"/>
    <x v="2"/>
    <n v="15591"/>
    <n v="1748.71"/>
    <n v="0.84147843744887263"/>
    <n v="2078.14"/>
    <m/>
    <n v="11.3"/>
    <m/>
    <n v="0"/>
    <n v="0"/>
    <n v="0"/>
  </r>
  <r>
    <x v="98"/>
    <x v="2"/>
    <s v="45"/>
    <x v="0"/>
    <x v="2"/>
    <x v="6"/>
    <s v="N"/>
    <x v="2"/>
    <n v="4941"/>
    <n v="1748.71"/>
    <n v="0.84147843744887263"/>
    <n v="2078.14"/>
    <m/>
    <n v="49.27"/>
    <m/>
    <n v="0"/>
    <n v="0"/>
    <n v="0"/>
  </r>
  <r>
    <x v="98"/>
    <x v="2"/>
    <s v="46"/>
    <x v="10"/>
    <x v="2"/>
    <x v="6"/>
    <s v="Y"/>
    <x v="2"/>
    <n v="3109"/>
    <n v="1748.71"/>
    <n v="0.84147843744887263"/>
    <n v="2078.14"/>
    <n v="3.0555739965696669E-5"/>
    <n v="50"/>
    <n v="0"/>
    <n v="0"/>
    <n v="0"/>
    <n v="0"/>
  </r>
  <r>
    <x v="98"/>
    <x v="2"/>
    <s v="47"/>
    <x v="4"/>
    <x v="2"/>
    <x v="6"/>
    <s v="Y"/>
    <x v="2"/>
    <n v="16699"/>
    <n v="1748.71"/>
    <n v="0.84147843744887263"/>
    <n v="2078.14"/>
    <n v="3.0555739965696662E-5"/>
    <n v="50"/>
    <n v="0"/>
    <n v="0"/>
    <n v="0"/>
    <n v="0"/>
  </r>
  <r>
    <x v="98"/>
    <x v="2"/>
    <s v="KA"/>
    <x v="12"/>
    <x v="0"/>
    <x v="6"/>
    <s v="Y"/>
    <x v="2"/>
    <n v="7796"/>
    <n v="1748.71"/>
    <n v="0.84147843744887263"/>
    <n v="2078.14"/>
    <n v="3.0555739965696669E-5"/>
    <n v="51.02"/>
    <n v="0"/>
    <n v="0"/>
    <n v="0"/>
    <n v="0"/>
  </r>
  <r>
    <x v="98"/>
    <x v="2"/>
    <s v="KE"/>
    <x v="4"/>
    <x v="0"/>
    <x v="6"/>
    <s v="Y"/>
    <x v="2"/>
    <n v="7071"/>
    <n v="1748.71"/>
    <n v="0.84147843744887263"/>
    <n v="2078.14"/>
    <n v="3.0555739965696669E-5"/>
    <n v="51.02"/>
    <n v="0"/>
    <n v="0"/>
    <n v="0"/>
    <n v="0"/>
  </r>
  <r>
    <x v="50"/>
    <x v="0"/>
    <s v="90"/>
    <x v="0"/>
    <x v="1"/>
    <x v="0"/>
    <s v="Y"/>
    <x v="2"/>
    <n v="312757"/>
    <n v="8212212.3200000003"/>
    <n v="0.8630894872543361"/>
    <n v="9514902.5"/>
    <n v="4.898049347281698E-2"/>
    <n v="33.78"/>
    <n v="15318"/>
    <n v="420919.35"/>
    <n v="4396.62"/>
    <n v="425315.97"/>
  </r>
  <r>
    <x v="50"/>
    <x v="0"/>
    <s v="93"/>
    <x v="9"/>
    <x v="1"/>
    <x v="0"/>
    <s v="N"/>
    <x v="2"/>
    <n v="224694"/>
    <n v="8212212.3200000003"/>
    <n v="0.8630894872543361"/>
    <n v="9514902.5"/>
    <m/>
    <n v="10.98"/>
    <m/>
    <n v="0"/>
    <n v="0"/>
    <n v="0"/>
  </r>
  <r>
    <x v="50"/>
    <x v="0"/>
    <s v="95"/>
    <x v="10"/>
    <x v="1"/>
    <x v="0"/>
    <s v="Y"/>
    <x v="2"/>
    <n v="45141"/>
    <n v="8212212.3200000003"/>
    <n v="0.8630894872543361"/>
    <n v="9514902.5"/>
    <n v="4.8973823716542728E-2"/>
    <n v="33.78"/>
    <n v="2210"/>
    <n v="60728.02"/>
    <n v="824.37"/>
    <n v="61552.39"/>
  </r>
  <r>
    <x v="50"/>
    <x v="0"/>
    <s v="9F"/>
    <x v="10"/>
    <x v="2"/>
    <x v="0"/>
    <s v="Y"/>
    <x v="2"/>
    <n v="17989"/>
    <n v="8212212.3200000003"/>
    <n v="0.8630894872543361"/>
    <n v="9514902.5"/>
    <n v="4.8973823716542735E-2"/>
    <n v="135.6"/>
    <n v="880"/>
    <n v="96811.3"/>
    <n v="110"/>
    <n v="96921.3"/>
  </r>
  <r>
    <x v="50"/>
    <x v="0"/>
    <s v="9H"/>
    <x v="4"/>
    <x v="2"/>
    <x v="0"/>
    <s v="N"/>
    <x v="2"/>
    <n v="15914"/>
    <n v="8212212.3200000003"/>
    <n v="0.8630894872543361"/>
    <n v="9514902.5"/>
    <m/>
    <n v="30.27"/>
    <m/>
    <n v="0"/>
    <n v="0"/>
    <n v="0"/>
  </r>
  <r>
    <x v="50"/>
    <x v="0"/>
    <s v="K2"/>
    <x v="0"/>
    <x v="0"/>
    <x v="0"/>
    <s v="Y"/>
    <x v="2"/>
    <n v="15486"/>
    <n v="8212212.3200000003"/>
    <n v="0.8630894872543361"/>
    <n v="9514902.5"/>
    <n v="4.898049347281698E-2"/>
    <n v="90.79"/>
    <n v="758"/>
    <n v="55832.99"/>
    <n v="73.66"/>
    <n v="55906.65"/>
  </r>
  <r>
    <x v="50"/>
    <x v="0"/>
    <s v="KW"/>
    <x v="1"/>
    <x v="0"/>
    <x v="0"/>
    <s v="Y"/>
    <x v="2"/>
    <n v="7102"/>
    <n v="8212212.3200000003"/>
    <n v="0.8630894872543361"/>
    <n v="9514902.5"/>
    <n v="5.1562753747300814E-2"/>
    <n v="90.77"/>
    <n v="366"/>
    <n v="26953"/>
    <n v="0"/>
    <n v="26953"/>
  </r>
  <r>
    <x v="51"/>
    <x v="4"/>
    <s v="31"/>
    <x v="10"/>
    <x v="1"/>
    <x v="4"/>
    <s v="Y"/>
    <x v="2"/>
    <n v="5607"/>
    <n v="203303.94"/>
    <n v="0.85071051990921132"/>
    <n v="238981.34"/>
    <n v="1.5824211956461592E-2"/>
    <n v="4.97"/>
    <n v="88"/>
    <n v="350.67"/>
    <n v="0"/>
    <n v="350.67"/>
  </r>
  <r>
    <x v="51"/>
    <x v="4"/>
    <s v="33"/>
    <x v="10"/>
    <x v="2"/>
    <x v="4"/>
    <s v="Y"/>
    <x v="2"/>
    <n v="3342"/>
    <n v="203303.94"/>
    <n v="0.85071051990921132"/>
    <n v="238981.34"/>
    <n v="1.5824211956461588E-2"/>
    <n v="57.63"/>
    <n v="52"/>
    <n v="2396.41"/>
    <n v="0"/>
    <n v="2396.41"/>
  </r>
  <r>
    <x v="51"/>
    <x v="4"/>
    <s v="34"/>
    <x v="0"/>
    <x v="2"/>
    <x v="4"/>
    <s v="Y"/>
    <x v="2"/>
    <n v="4442"/>
    <n v="203303.94"/>
    <n v="0.85071051990921132"/>
    <n v="238981.34"/>
    <n v="1.5824211956461585E-2"/>
    <n v="57.63"/>
    <n v="70"/>
    <n v="3225.94"/>
    <n v="0"/>
    <n v="3225.94"/>
  </r>
  <r>
    <x v="51"/>
    <x v="4"/>
    <s v="36"/>
    <x v="4"/>
    <x v="1"/>
    <x v="4"/>
    <s v="Y"/>
    <x v="2"/>
    <n v="65003"/>
    <n v="203303.94"/>
    <n v="0.85071051990921132"/>
    <n v="238981.34"/>
    <n v="1.5824211956461588E-2"/>
    <n v="4.97"/>
    <n v="1028"/>
    <n v="4096.5"/>
    <n v="43.84"/>
    <n v="4140.34"/>
  </r>
  <r>
    <x v="51"/>
    <x v="4"/>
    <s v="37"/>
    <x v="8"/>
    <x v="1"/>
    <x v="4"/>
    <s v="Y"/>
    <x v="2"/>
    <n v="93362"/>
    <n v="203303.94"/>
    <n v="0.85071051990921132"/>
    <n v="238981.34"/>
    <n v="1.5824211956461585E-2"/>
    <n v="4.97"/>
    <n v="1477"/>
    <n v="5885.73"/>
    <n v="63.77"/>
    <n v="5949.5"/>
  </r>
  <r>
    <x v="51"/>
    <x v="4"/>
    <s v="K3"/>
    <x v="0"/>
    <x v="0"/>
    <x v="4"/>
    <s v="Y"/>
    <x v="2"/>
    <n v="1422"/>
    <n v="203303.94"/>
    <n v="0.85071051990921132"/>
    <n v="238981.34"/>
    <n v="1.5824211956461588E-2"/>
    <n v="27.46"/>
    <n v="22"/>
    <n v="483.1"/>
    <n v="0"/>
    <n v="483.1"/>
  </r>
  <r>
    <x v="51"/>
    <x v="4"/>
    <s v="KF"/>
    <x v="4"/>
    <x v="0"/>
    <x v="4"/>
    <s v="Y"/>
    <x v="2"/>
    <n v="3599"/>
    <n v="203303.94"/>
    <n v="0.85071051990921132"/>
    <n v="238981.34"/>
    <n v="1.5824211956461588E-2"/>
    <n v="27.46"/>
    <n v="56"/>
    <n v="1229.7"/>
    <n v="21.96"/>
    <n v="1251.6600000000001"/>
  </r>
  <r>
    <x v="43"/>
    <x v="0"/>
    <s v="63"/>
    <x v="0"/>
    <x v="1"/>
    <x v="3"/>
    <s v="Y"/>
    <x v="2"/>
    <n v="176872"/>
    <n v="311003.2"/>
    <n v="0.77271632809575364"/>
    <n v="402480.43"/>
    <n v="4.8249150974450664E-2"/>
    <n v="0.97"/>
    <n v="8533"/>
    <n v="6028.02"/>
    <n v="62.17"/>
    <n v="6090.1900000000005"/>
  </r>
  <r>
    <x v="43"/>
    <x v="0"/>
    <s v="66"/>
    <x v="7"/>
    <x v="1"/>
    <x v="3"/>
    <s v="N"/>
    <x v="2"/>
    <n v="157204"/>
    <n v="311003.2"/>
    <n v="0.77271632809575364"/>
    <n v="402480.43"/>
    <m/>
    <n v="2.06"/>
    <m/>
    <n v="0"/>
    <n v="0"/>
    <n v="0"/>
  </r>
  <r>
    <x v="43"/>
    <x v="0"/>
    <s v="67"/>
    <x v="1"/>
    <x v="1"/>
    <x v="3"/>
    <s v="Y"/>
    <x v="2"/>
    <n v="89594"/>
    <n v="311003.2"/>
    <n v="0.77271632809575364"/>
    <n v="402480.43"/>
    <n v="3.6574500997590069E-2"/>
    <n v="2.09"/>
    <n v="3276"/>
    <n v="4986.45"/>
    <n v="92.84"/>
    <n v="5079.29"/>
  </r>
  <r>
    <x v="43"/>
    <x v="0"/>
    <s v="69"/>
    <x v="0"/>
    <x v="2"/>
    <x v="3"/>
    <s v="Y"/>
    <x v="2"/>
    <n v="16907"/>
    <n v="311003.2"/>
    <n v="0.77271632809575364"/>
    <n v="402480.43"/>
    <n v="4.8249150974450664E-2"/>
    <n v="22.13"/>
    <n v="815"/>
    <n v="13100.47"/>
    <n v="16.079999999999998"/>
    <n v="13116.55"/>
  </r>
  <r>
    <x v="43"/>
    <x v="0"/>
    <s v="6C"/>
    <x v="5"/>
    <x v="2"/>
    <x v="3"/>
    <s v="N"/>
    <x v="2"/>
    <n v="0"/>
    <n v="311003.2"/>
    <n v="0.77271632809575364"/>
    <n v="402480.43"/>
    <m/>
    <n v="5.93"/>
    <m/>
    <n v="0"/>
    <n v="0"/>
    <n v="0"/>
  </r>
  <r>
    <x v="43"/>
    <x v="0"/>
    <s v="K1"/>
    <x v="1"/>
    <x v="0"/>
    <x v="3"/>
    <s v="Y"/>
    <x v="2"/>
    <n v="5720"/>
    <n v="311003.2"/>
    <n v="0.77271632809575364"/>
    <n v="402480.43"/>
    <n v="3.6574500997590083E-2"/>
    <n v="2.58"/>
    <n v="209"/>
    <n v="391.66"/>
    <n v="0"/>
    <n v="391.66"/>
  </r>
  <r>
    <x v="43"/>
    <x v="0"/>
    <s v="KB"/>
    <x v="7"/>
    <x v="0"/>
    <x v="3"/>
    <s v="N"/>
    <x v="2"/>
    <n v="9773"/>
    <n v="311003.2"/>
    <n v="0.77271632809575364"/>
    <n v="402480.43"/>
    <m/>
    <n v="2.54"/>
    <m/>
    <n v="0"/>
    <n v="0"/>
    <n v="0"/>
  </r>
  <r>
    <x v="52"/>
    <x v="0"/>
    <s v="90"/>
    <x v="0"/>
    <x v="1"/>
    <x v="0"/>
    <s v="Y"/>
    <x v="2"/>
    <n v="312757"/>
    <n v="216550.38"/>
    <n v="0.82214912555453679"/>
    <n v="263395.5"/>
    <n v="1.3558984517728233E-3"/>
    <n v="33.78"/>
    <n v="424"/>
    <n v="11098.33"/>
    <n v="78.53"/>
    <n v="11176.86"/>
  </r>
  <r>
    <x v="52"/>
    <x v="0"/>
    <s v="93"/>
    <x v="9"/>
    <x v="1"/>
    <x v="0"/>
    <s v="N"/>
    <x v="2"/>
    <n v="224694"/>
    <n v="216550.38"/>
    <n v="0.82214912555453679"/>
    <n v="263395.5"/>
    <m/>
    <n v="10.98"/>
    <m/>
    <n v="0"/>
    <n v="0"/>
    <n v="0"/>
  </r>
  <r>
    <x v="52"/>
    <x v="0"/>
    <s v="95"/>
    <x v="10"/>
    <x v="1"/>
    <x v="0"/>
    <s v="Y"/>
    <x v="2"/>
    <n v="45141"/>
    <n v="216550.38"/>
    <n v="0.82214912555453679"/>
    <n v="263395.5"/>
    <n v="1.3557138167974532E-3"/>
    <n v="33.78"/>
    <n v="61"/>
    <n v="1596.69"/>
    <n v="26.18"/>
    <n v="1622.8700000000001"/>
  </r>
  <r>
    <x v="52"/>
    <x v="0"/>
    <s v="9F"/>
    <x v="10"/>
    <x v="2"/>
    <x v="0"/>
    <s v="Y"/>
    <x v="2"/>
    <n v="17989"/>
    <n v="216550.38"/>
    <n v="0.82214912555453679"/>
    <n v="263395.5"/>
    <n v="1.3557138167974534E-3"/>
    <n v="135.6"/>
    <n v="24"/>
    <n v="2515.0700000000002"/>
    <n v="0"/>
    <n v="2515.0700000000002"/>
  </r>
  <r>
    <x v="52"/>
    <x v="0"/>
    <s v="9H"/>
    <x v="4"/>
    <x v="2"/>
    <x v="0"/>
    <s v="N"/>
    <x v="2"/>
    <n v="15914"/>
    <n v="216550.38"/>
    <n v="0.82214912555453679"/>
    <n v="263395.5"/>
    <m/>
    <n v="30.27"/>
    <m/>
    <n v="0"/>
    <n v="0"/>
    <n v="0"/>
  </r>
  <r>
    <x v="52"/>
    <x v="0"/>
    <s v="K2"/>
    <x v="0"/>
    <x v="0"/>
    <x v="0"/>
    <s v="Y"/>
    <x v="2"/>
    <n v="15486"/>
    <n v="216550.38"/>
    <n v="0.82214912555453679"/>
    <n v="263395.5"/>
    <n v="1.3558984517728233E-3"/>
    <n v="90.79"/>
    <n v="20"/>
    <n v="1403.29"/>
    <n v="0"/>
    <n v="1403.29"/>
  </r>
  <r>
    <x v="52"/>
    <x v="0"/>
    <s v="KW"/>
    <x v="1"/>
    <x v="0"/>
    <x v="0"/>
    <s v="Y"/>
    <x v="2"/>
    <n v="7102"/>
    <n v="216550.38"/>
    <n v="0.82214912555453679"/>
    <n v="263395.5"/>
    <n v="1.4273816578411784E-3"/>
    <n v="90.77"/>
    <n v="10"/>
    <n v="701.49"/>
    <n v="0"/>
    <n v="701.49"/>
  </r>
  <r>
    <x v="53"/>
    <x v="8"/>
    <s v="50"/>
    <x v="13"/>
    <x v="1"/>
    <x v="7"/>
    <s v="Y"/>
    <x v="2"/>
    <n v="50321"/>
    <n v="1058562.75"/>
    <n v="0.7146250096419714"/>
    <n v="1481284.22"/>
    <n v="4.1014274117605685E-2"/>
    <n v="26.16"/>
    <n v="2063"/>
    <n v="36349.339999999997"/>
    <n v="405.25"/>
    <n v="36754.589999999997"/>
  </r>
  <r>
    <x v="53"/>
    <x v="8"/>
    <s v="52"/>
    <x v="4"/>
    <x v="1"/>
    <x v="7"/>
    <s v="Y"/>
    <x v="2"/>
    <n v="48505"/>
    <n v="1058562.75"/>
    <n v="0.7146250096419714"/>
    <n v="1481284.22"/>
    <n v="4.4025313683159192E-2"/>
    <n v="24.2"/>
    <n v="2135"/>
    <n v="34799.480000000003"/>
    <n v="358.6"/>
    <n v="35158.080000000002"/>
  </r>
  <r>
    <x v="53"/>
    <x v="8"/>
    <s v="53"/>
    <x v="0"/>
    <x v="1"/>
    <x v="7"/>
    <s v="Y"/>
    <x v="2"/>
    <n v="13542"/>
    <n v="1058562.75"/>
    <n v="0.7146250096419714"/>
    <n v="1481284.22"/>
    <n v="4.1014274117605679E-2"/>
    <n v="26.16"/>
    <n v="555"/>
    <n v="9778.91"/>
    <n v="88.1"/>
    <n v="9867.01"/>
  </r>
  <r>
    <x v="53"/>
    <x v="8"/>
    <s v="5A"/>
    <x v="0"/>
    <x v="2"/>
    <x v="7"/>
    <s v="Y"/>
    <x v="2"/>
    <n v="2518"/>
    <n v="1058562.75"/>
    <n v="0.7146250096419714"/>
    <n v="1481284.22"/>
    <n v="4.1014274117605685E-2"/>
    <n v="107.29"/>
    <n v="103"/>
    <n v="7423.39"/>
    <n v="0"/>
    <n v="7423.39"/>
  </r>
  <r>
    <x v="53"/>
    <x v="8"/>
    <s v="5B"/>
    <x v="4"/>
    <x v="2"/>
    <x v="7"/>
    <s v="Y"/>
    <x v="2"/>
    <n v="3595"/>
    <n v="1058562.75"/>
    <n v="0.7146250096419714"/>
    <n v="1481284.22"/>
    <n v="4.4025313683159192E-2"/>
    <n v="67.69"/>
    <n v="158"/>
    <n v="7184.35"/>
    <n v="0"/>
    <n v="7184.35"/>
  </r>
  <r>
    <x v="53"/>
    <x v="8"/>
    <s v="K5"/>
    <x v="0"/>
    <x v="0"/>
    <x v="7"/>
    <s v="Y"/>
    <x v="2"/>
    <n v="1481"/>
    <n v="1058562.75"/>
    <n v="0.7146250096419714"/>
    <n v="1481284.22"/>
    <n v="4.1014274117605685E-2"/>
    <n v="58.75"/>
    <n v="60"/>
    <n v="2367.91"/>
    <n v="0"/>
    <n v="2367.91"/>
  </r>
  <r>
    <x v="53"/>
    <x v="8"/>
    <s v="KH"/>
    <x v="4"/>
    <x v="0"/>
    <x v="7"/>
    <s v="Y"/>
    <x v="2"/>
    <n v="2055"/>
    <n v="1058562.75"/>
    <n v="0.7146250096419714"/>
    <n v="1481284.22"/>
    <n v="4.1179271119531312E-2"/>
    <n v="58.69"/>
    <n v="84"/>
    <n v="3311.69"/>
    <n v="0"/>
    <n v="3311.69"/>
  </r>
  <r>
    <x v="54"/>
    <x v="9"/>
    <s v="50"/>
    <x v="13"/>
    <x v="1"/>
    <x v="7"/>
    <s v="Y"/>
    <x v="2"/>
    <n v="50321"/>
    <n v="42618.96"/>
    <n v="0.85065712970662188"/>
    <n v="50101.22"/>
    <n v="1.3872187004776628E-3"/>
    <n v="26.16"/>
    <n v="69"/>
    <n v="1447.18"/>
    <n v="20.97"/>
    <n v="1468.15"/>
  </r>
  <r>
    <x v="54"/>
    <x v="9"/>
    <s v="52"/>
    <x v="4"/>
    <x v="1"/>
    <x v="7"/>
    <s v="Y"/>
    <x v="2"/>
    <n v="48505"/>
    <n v="42618.96"/>
    <n v="0.85065712970662188"/>
    <n v="50101.22"/>
    <n v="1.4890605709746703E-3"/>
    <n v="24.2"/>
    <n v="72"/>
    <n v="1396.96"/>
    <n v="19.399999999999999"/>
    <n v="1416.3600000000001"/>
  </r>
  <r>
    <x v="54"/>
    <x v="9"/>
    <s v="53"/>
    <x v="0"/>
    <x v="1"/>
    <x v="7"/>
    <s v="Y"/>
    <x v="2"/>
    <n v="13542"/>
    <n v="42618.96"/>
    <n v="0.85065712970662188"/>
    <n v="50101.22"/>
    <n v="1.3872187004776626E-3"/>
    <n v="26.16"/>
    <n v="18"/>
    <n v="377.53"/>
    <n v="0"/>
    <n v="377.53"/>
  </r>
  <r>
    <x v="54"/>
    <x v="9"/>
    <s v="5A"/>
    <x v="0"/>
    <x v="2"/>
    <x v="7"/>
    <s v="Y"/>
    <x v="2"/>
    <n v="2518"/>
    <n v="42618.96"/>
    <n v="0.85065712970662188"/>
    <n v="50101.22"/>
    <n v="1.3872187004776628E-3"/>
    <n v="107.29"/>
    <n v="3"/>
    <n v="257.37"/>
    <n v="0"/>
    <n v="257.37"/>
  </r>
  <r>
    <x v="54"/>
    <x v="9"/>
    <s v="5B"/>
    <x v="4"/>
    <x v="2"/>
    <x v="7"/>
    <s v="Y"/>
    <x v="2"/>
    <n v="3595"/>
    <n v="42618.96"/>
    <n v="0.85065712970662188"/>
    <n v="50101.22"/>
    <n v="1.4890605709746703E-3"/>
    <n v="67.69"/>
    <n v="5"/>
    <n v="270.63"/>
    <n v="0"/>
    <n v="270.63"/>
  </r>
  <r>
    <x v="54"/>
    <x v="9"/>
    <s v="K5"/>
    <x v="0"/>
    <x v="0"/>
    <x v="7"/>
    <s v="Y"/>
    <x v="2"/>
    <n v="1481"/>
    <n v="42618.96"/>
    <n v="0.85065712970662188"/>
    <n v="50101.22"/>
    <n v="1.3872187004776628E-3"/>
    <n v="58.75"/>
    <n v="2"/>
    <n v="93.96"/>
    <n v="0"/>
    <n v="93.96"/>
  </r>
  <r>
    <x v="54"/>
    <x v="9"/>
    <s v="KH"/>
    <x v="4"/>
    <x v="0"/>
    <x v="7"/>
    <s v="Y"/>
    <x v="2"/>
    <n v="2055"/>
    <n v="42618.96"/>
    <n v="0.85065712970662188"/>
    <n v="50101.22"/>
    <n v="1.3927993655392377E-3"/>
    <n v="58.69"/>
    <n v="2"/>
    <n v="93.86"/>
    <n v="0"/>
    <n v="93.86"/>
  </r>
  <r>
    <x v="44"/>
    <x v="0"/>
    <s v="63"/>
    <x v="0"/>
    <x v="1"/>
    <x v="3"/>
    <s v="Y"/>
    <x v="2"/>
    <n v="176872"/>
    <n v="92725.03"/>
    <n v="0.73499063992001779"/>
    <n v="126158.11"/>
    <n v="1.5123770604303307E-2"/>
    <n v="0.97"/>
    <n v="2674"/>
    <n v="1796.79"/>
    <n v="18.82"/>
    <n v="1815.61"/>
  </r>
  <r>
    <x v="44"/>
    <x v="0"/>
    <s v="66"/>
    <x v="7"/>
    <x v="1"/>
    <x v="3"/>
    <s v="N"/>
    <x v="2"/>
    <n v="157204"/>
    <n v="92725.03"/>
    <n v="0.73499063992001779"/>
    <n v="126158.11"/>
    <m/>
    <n v="2.06"/>
    <m/>
    <n v="0"/>
    <n v="0"/>
    <n v="0"/>
  </r>
  <r>
    <x v="44"/>
    <x v="0"/>
    <s v="67"/>
    <x v="1"/>
    <x v="1"/>
    <x v="3"/>
    <s v="Y"/>
    <x v="2"/>
    <n v="89594"/>
    <n v="92725.03"/>
    <n v="0.73499063992001779"/>
    <n v="126158.11"/>
    <n v="1.1464333607596966E-2"/>
    <n v="2.09"/>
    <n v="1027"/>
    <n v="1486.89"/>
    <n v="26.05"/>
    <n v="1512.94"/>
  </r>
  <r>
    <x v="44"/>
    <x v="0"/>
    <s v="69"/>
    <x v="0"/>
    <x v="2"/>
    <x v="3"/>
    <s v="Y"/>
    <x v="2"/>
    <n v="16907"/>
    <n v="92725.03"/>
    <n v="0.73499063992001779"/>
    <n v="126158.11"/>
    <n v="1.5123770604303305E-2"/>
    <n v="22.13"/>
    <n v="255"/>
    <n v="3898.8"/>
    <n v="0"/>
    <n v="3898.8"/>
  </r>
  <r>
    <x v="44"/>
    <x v="0"/>
    <s v="6C"/>
    <x v="5"/>
    <x v="2"/>
    <x v="3"/>
    <s v="N"/>
    <x v="2"/>
    <n v="0"/>
    <n v="92725.03"/>
    <n v="0.73499063992001779"/>
    <n v="126158.11"/>
    <m/>
    <n v="5.93"/>
    <m/>
    <n v="0"/>
    <n v="0"/>
    <n v="0"/>
  </r>
  <r>
    <x v="44"/>
    <x v="0"/>
    <s v="K1"/>
    <x v="1"/>
    <x v="0"/>
    <x v="3"/>
    <s v="Y"/>
    <x v="2"/>
    <n v="5720"/>
    <n v="92725.03"/>
    <n v="0.73499063992001779"/>
    <n v="126158.11"/>
    <n v="1.1464333607596969E-2"/>
    <n v="2.58"/>
    <n v="65"/>
    <n v="115.86"/>
    <n v="0"/>
    <n v="115.86"/>
  </r>
  <r>
    <x v="44"/>
    <x v="0"/>
    <s v="KB"/>
    <x v="7"/>
    <x v="0"/>
    <x v="3"/>
    <s v="N"/>
    <x v="2"/>
    <n v="9773"/>
    <n v="92725.03"/>
    <n v="0.73499063992001779"/>
    <n v="126158.11"/>
    <m/>
    <n v="2.54"/>
    <m/>
    <n v="0"/>
    <n v="0"/>
    <n v="0"/>
  </r>
  <r>
    <x v="55"/>
    <x v="12"/>
    <s v="40"/>
    <x v="4"/>
    <x v="1"/>
    <x v="6"/>
    <s v="Y"/>
    <x v="2"/>
    <n v="172707"/>
    <n v="26872404.420000002"/>
    <n v="0.80608117770484067"/>
    <n v="33337094.530000001"/>
    <n v="0.49016889702836602"/>
    <n v="12.15"/>
    <n v="84655"/>
    <n v="781428.11"/>
    <n v="8547.66"/>
    <n v="789975.77"/>
  </r>
  <r>
    <x v="55"/>
    <x v="12"/>
    <s v="42"/>
    <x v="12"/>
    <x v="1"/>
    <x v="6"/>
    <s v="Y"/>
    <x v="2"/>
    <n v="162076"/>
    <n v="26872404.420000002"/>
    <n v="0.80608117770484067"/>
    <n v="33337094.530000001"/>
    <n v="0.49016889702836614"/>
    <n v="12.15"/>
    <n v="79444"/>
    <n v="733326.74"/>
    <n v="7089.19"/>
    <n v="740415.92999999993"/>
  </r>
  <r>
    <x v="55"/>
    <x v="12"/>
    <s v="43"/>
    <x v="1"/>
    <x v="1"/>
    <x v="6"/>
    <s v="Y"/>
    <x v="2"/>
    <n v="36252"/>
    <n v="26872404.420000002"/>
    <n v="0.80608117770484067"/>
    <n v="33337094.530000001"/>
    <n v="0.49016889702836602"/>
    <n v="12.15"/>
    <n v="17769"/>
    <n v="164020.98000000001"/>
    <n v="2520"/>
    <n v="166540.98000000001"/>
  </r>
  <r>
    <x v="55"/>
    <x v="12"/>
    <s v="44"/>
    <x v="0"/>
    <x v="1"/>
    <x v="6"/>
    <s v="Y"/>
    <x v="2"/>
    <n v="15591"/>
    <n v="26872404.420000002"/>
    <n v="0.80608117770484067"/>
    <n v="33337094.530000001"/>
    <n v="0.51570717276903755"/>
    <n v="11.3"/>
    <n v="8040"/>
    <n v="69023.13"/>
    <n v="643.86"/>
    <n v="69666.990000000005"/>
  </r>
  <r>
    <x v="55"/>
    <x v="12"/>
    <s v="45"/>
    <x v="0"/>
    <x v="2"/>
    <x v="6"/>
    <s v="Y"/>
    <x v="2"/>
    <n v="4941"/>
    <n v="26872404.420000002"/>
    <n v="0.80608117770484067"/>
    <n v="33337094.530000001"/>
    <n v="0.51570717276903755"/>
    <n v="49.27"/>
    <n v="2548"/>
    <n v="95123.67"/>
    <n v="-112.01"/>
    <n v="95011.66"/>
  </r>
  <r>
    <x v="55"/>
    <x v="12"/>
    <s v="46"/>
    <x v="10"/>
    <x v="2"/>
    <x v="6"/>
    <s v="Y"/>
    <x v="2"/>
    <n v="3109"/>
    <n v="26872404.420000002"/>
    <n v="0.80608117770484067"/>
    <n v="33337094.530000001"/>
    <n v="0.49016889702836614"/>
    <n v="50"/>
    <n v="1523"/>
    <n v="57700.1"/>
    <n v="492.5"/>
    <n v="58192.6"/>
  </r>
  <r>
    <x v="55"/>
    <x v="12"/>
    <s v="47"/>
    <x v="4"/>
    <x v="2"/>
    <x v="6"/>
    <s v="Y"/>
    <x v="2"/>
    <n v="16699"/>
    <n v="26872404.420000002"/>
    <n v="0.80608117770484067"/>
    <n v="33337094.530000001"/>
    <n v="0.49016889702836602"/>
    <n v="50"/>
    <n v="8185"/>
    <n v="310095.40000000002"/>
    <n v="75.77"/>
    <n v="310171.17000000004"/>
  </r>
  <r>
    <x v="10"/>
    <x v="4"/>
    <s v="33"/>
    <x v="10"/>
    <x v="2"/>
    <x v="4"/>
    <s v="Y"/>
    <x v="2"/>
    <n v="3342"/>
    <n v="893270.31"/>
    <n v="0.80177313808791961"/>
    <n v="1114118.53"/>
    <n v="7.3771649967907152E-2"/>
    <n v="57.63"/>
    <n v="246"/>
    <n v="10684.72"/>
    <n v="86.88"/>
    <n v="10771.599999999999"/>
  </r>
  <r>
    <x v="10"/>
    <x v="4"/>
    <s v="34"/>
    <x v="0"/>
    <x v="2"/>
    <x v="4"/>
    <s v="Y"/>
    <x v="2"/>
    <n v="4442"/>
    <n v="893270.31"/>
    <n v="0.80177313808791961"/>
    <n v="1114118.53"/>
    <n v="7.3771649967907152E-2"/>
    <n v="57.63"/>
    <n v="327"/>
    <n v="14202.86"/>
    <n v="0.01"/>
    <n v="14202.87"/>
  </r>
  <r>
    <x v="10"/>
    <x v="4"/>
    <s v="36"/>
    <x v="4"/>
    <x v="1"/>
    <x v="4"/>
    <s v="Y"/>
    <x v="2"/>
    <n v="65003"/>
    <n v="893270.31"/>
    <n v="0.80177313808791961"/>
    <n v="1114118.53"/>
    <n v="7.3771649967907152E-2"/>
    <n v="4.97"/>
    <n v="4795"/>
    <n v="18008.509999999998"/>
    <n v="157.72"/>
    <n v="18166.23"/>
  </r>
  <r>
    <x v="10"/>
    <x v="4"/>
    <s v="37"/>
    <x v="8"/>
    <x v="1"/>
    <x v="4"/>
    <s v="Y"/>
    <x v="2"/>
    <n v="93362"/>
    <n v="893270.31"/>
    <n v="0.80177313808791961"/>
    <n v="1114118.53"/>
    <n v="7.3771649967907152E-2"/>
    <n v="4.97"/>
    <n v="6887"/>
    <n v="25865.41"/>
    <n v="281.67"/>
    <n v="26147.079999999998"/>
  </r>
  <r>
    <x v="10"/>
    <x v="4"/>
    <s v="K3"/>
    <x v="0"/>
    <x v="0"/>
    <x v="4"/>
    <s v="Y"/>
    <x v="2"/>
    <n v="1422"/>
    <n v="893270.31"/>
    <n v="0.80177313808791961"/>
    <n v="1114118.53"/>
    <n v="7.3771649967907152E-2"/>
    <n v="27.46"/>
    <n v="104"/>
    <n v="2152.35"/>
    <n v="20.7"/>
    <n v="2173.0499999999997"/>
  </r>
  <r>
    <x v="10"/>
    <x v="4"/>
    <s v="KF"/>
    <x v="4"/>
    <x v="0"/>
    <x v="4"/>
    <s v="Y"/>
    <x v="2"/>
    <n v="3599"/>
    <n v="893270.31"/>
    <n v="0.80177313808791961"/>
    <n v="1114118.53"/>
    <n v="7.3771649967907152E-2"/>
    <n v="27.46"/>
    <n v="265"/>
    <n v="5484.36"/>
    <n v="20.69"/>
    <n v="5505.0499999999993"/>
  </r>
  <r>
    <x v="11"/>
    <x v="0"/>
    <s v="90"/>
    <x v="0"/>
    <x v="1"/>
    <x v="0"/>
    <s v="Y"/>
    <x v="2"/>
    <n v="312757"/>
    <n v="8279596.3499999996"/>
    <n v="0.82555248164404993"/>
    <n v="10029158.09"/>
    <n v="5.1627761016478584E-2"/>
    <n v="33.78"/>
    <n v="16146"/>
    <n v="424375.83"/>
    <n v="4363.09"/>
    <n v="428738.92000000004"/>
  </r>
  <r>
    <x v="11"/>
    <x v="0"/>
    <s v="93"/>
    <x v="9"/>
    <x v="1"/>
    <x v="0"/>
    <s v="N"/>
    <x v="2"/>
    <n v="224694"/>
    <n v="8279596.3499999996"/>
    <n v="0.82555248164404993"/>
    <n v="10029158.09"/>
    <m/>
    <n v="10.98"/>
    <m/>
    <n v="0"/>
    <n v="0"/>
    <n v="0"/>
  </r>
  <r>
    <x v="11"/>
    <x v="0"/>
    <s v="95"/>
    <x v="10"/>
    <x v="1"/>
    <x v="0"/>
    <s v="Y"/>
    <x v="2"/>
    <n v="45141"/>
    <n v="8279596.3499999996"/>
    <n v="0.82555248164404993"/>
    <n v="10029158.09"/>
    <n v="5.1620730777325187E-2"/>
    <n v="33.78"/>
    <n v="2330"/>
    <n v="61240.91"/>
    <n v="867.37"/>
    <n v="62108.280000000006"/>
  </r>
  <r>
    <x v="11"/>
    <x v="0"/>
    <s v="9F"/>
    <x v="10"/>
    <x v="2"/>
    <x v="0"/>
    <s v="Y"/>
    <x v="2"/>
    <n v="17989"/>
    <n v="8279596.3499999996"/>
    <n v="0.82555248164404993"/>
    <n v="10029158.09"/>
    <n v="5.1620730777325194E-2"/>
    <n v="135.6"/>
    <n v="928"/>
    <n v="97651.79"/>
    <n v="0.01"/>
    <n v="97651.799999999988"/>
  </r>
  <r>
    <x v="11"/>
    <x v="0"/>
    <s v="9H"/>
    <x v="4"/>
    <x v="2"/>
    <x v="0"/>
    <s v="N"/>
    <x v="2"/>
    <n v="15914"/>
    <n v="8279596.3499999996"/>
    <n v="0.82555248164404993"/>
    <n v="10029158.09"/>
    <m/>
    <n v="30.27"/>
    <m/>
    <n v="0"/>
    <n v="0"/>
    <n v="0"/>
  </r>
  <r>
    <x v="11"/>
    <x v="0"/>
    <s v="K2"/>
    <x v="0"/>
    <x v="0"/>
    <x v="0"/>
    <s v="Y"/>
    <x v="2"/>
    <n v="15486"/>
    <n v="8279596.3499999996"/>
    <n v="0.82555248164404993"/>
    <n v="10029158.09"/>
    <n v="5.1627761016478584E-2"/>
    <n v="90.79"/>
    <n v="799"/>
    <n v="56293.38"/>
    <n v="70.459999999999994"/>
    <n v="56363.839999999997"/>
  </r>
  <r>
    <x v="11"/>
    <x v="0"/>
    <s v="KW"/>
    <x v="1"/>
    <x v="0"/>
    <x v="0"/>
    <s v="Y"/>
    <x v="2"/>
    <n v="7102"/>
    <n v="8279596.3499999996"/>
    <n v="0.82555248164404993"/>
    <n v="10029158.09"/>
    <n v="5.4349585703838771E-2"/>
    <n v="90.77"/>
    <n v="385"/>
    <n v="27119.119999999999"/>
    <n v="0"/>
    <n v="27119.119999999999"/>
  </r>
  <r>
    <x v="12"/>
    <x v="6"/>
    <s v="KP"/>
    <x v="2"/>
    <x v="0"/>
    <x v="1"/>
    <s v="Y"/>
    <x v="2"/>
    <n v="5597"/>
    <n v="6613425.4900000002"/>
    <n v="0.77347366240813098"/>
    <n v="8550291.7699999996"/>
    <n v="0.47813040371846782"/>
    <n v="6.65"/>
    <n v="2676"/>
    <n v="12938.42"/>
    <n v="19.34"/>
    <n v="12957.76"/>
  </r>
  <r>
    <x v="12"/>
    <x v="6"/>
    <s v="KU"/>
    <x v="3"/>
    <x v="0"/>
    <x v="1"/>
    <s v="Y"/>
    <x v="2"/>
    <n v="5680"/>
    <n v="6613425.4900000002"/>
    <n v="0.77347366240813098"/>
    <n v="8550291.7699999996"/>
    <n v="0.47813040371846782"/>
    <n v="6.65"/>
    <n v="2715"/>
    <n v="13126.98"/>
    <n v="48.34"/>
    <n v="13175.32"/>
  </r>
  <r>
    <x v="12"/>
    <x v="6"/>
    <s v="N1"/>
    <x v="0"/>
    <x v="1"/>
    <x v="1"/>
    <s v="Y"/>
    <x v="2"/>
    <n v="96857"/>
    <n v="6613425.4900000002"/>
    <n v="0.77347366240813098"/>
    <n v="8550291.7699999996"/>
    <n v="0.47814129740026767"/>
    <n v="3.92"/>
    <n v="46311"/>
    <n v="132341.82"/>
    <n v="1274.52"/>
    <n v="133616.34"/>
  </r>
  <r>
    <x v="12"/>
    <x v="6"/>
    <s v="N2"/>
    <x v="4"/>
    <x v="1"/>
    <x v="1"/>
    <s v="Y"/>
    <x v="2"/>
    <n v="158342"/>
    <n v="6613425.4900000002"/>
    <n v="0.77347366240813098"/>
    <n v="8550291.7699999996"/>
    <n v="0.47813040371846782"/>
    <n v="3.92"/>
    <n v="75708"/>
    <n v="216348.92"/>
    <n v="2809.09"/>
    <n v="219158.01"/>
  </r>
  <r>
    <x v="12"/>
    <x v="6"/>
    <s v="N3"/>
    <x v="5"/>
    <x v="2"/>
    <x v="1"/>
    <s v="Y"/>
    <x v="2"/>
    <n v="0"/>
    <n v="6613425.4900000002"/>
    <n v="0.77347366240813098"/>
    <n v="8550291.7699999996"/>
    <n v="0.47813040371846782"/>
    <n v="30.45"/>
    <n v="0"/>
    <n v="0"/>
    <n v="22.14"/>
    <n v="22.14"/>
  </r>
  <r>
    <x v="12"/>
    <x v="6"/>
    <s v="N4"/>
    <x v="3"/>
    <x v="2"/>
    <x v="1"/>
    <s v="Y"/>
    <x v="2"/>
    <n v="13632"/>
    <n v="6613425.4900000002"/>
    <n v="0.77347366240813098"/>
    <n v="8550291.7699999996"/>
    <n v="0.47813040371846782"/>
    <n v="30.45"/>
    <n v="6517"/>
    <n v="144280.75"/>
    <n v="-398.51"/>
    <n v="143882.23999999999"/>
  </r>
  <r>
    <x v="16"/>
    <x v="0"/>
    <s v="90"/>
    <x v="0"/>
    <x v="1"/>
    <x v="0"/>
    <s v="Y"/>
    <x v="2"/>
    <n v="312757"/>
    <n v="899029.63"/>
    <n v="0.68376050376292419"/>
    <n v="1314831.18"/>
    <n v="6.768443505316659E-3"/>
    <n v="33.78"/>
    <n v="2116"/>
    <n v="46063.9"/>
    <n v="522.46"/>
    <n v="46586.36"/>
  </r>
  <r>
    <x v="16"/>
    <x v="0"/>
    <s v="93"/>
    <x v="9"/>
    <x v="1"/>
    <x v="0"/>
    <s v="Y"/>
    <x v="2"/>
    <n v="224694"/>
    <n v="899029.63"/>
    <n v="0.68376050376292419"/>
    <n v="1314831.18"/>
    <n v="1.5751404745290531E-2"/>
    <n v="10.98"/>
    <n v="3539"/>
    <n v="25041.96"/>
    <n v="318.43"/>
    <n v="25360.39"/>
  </r>
  <r>
    <x v="16"/>
    <x v="0"/>
    <s v="95"/>
    <x v="10"/>
    <x v="1"/>
    <x v="0"/>
    <s v="Y"/>
    <x v="2"/>
    <n v="45141"/>
    <n v="899029.63"/>
    <n v="0.68376050376292419"/>
    <n v="1314831.18"/>
    <n v="6.7675218349671851E-3"/>
    <n v="33.78"/>
    <n v="305"/>
    <n v="6639.64"/>
    <n v="108.85"/>
    <n v="6748.4900000000007"/>
  </r>
  <r>
    <x v="16"/>
    <x v="0"/>
    <s v="9F"/>
    <x v="10"/>
    <x v="2"/>
    <x v="0"/>
    <s v="Y"/>
    <x v="2"/>
    <n v="17989"/>
    <n v="899029.63"/>
    <n v="0.68376050376292419"/>
    <n v="1314831.18"/>
    <n v="6.767521834967186E-3"/>
    <n v="135.6"/>
    <n v="121"/>
    <n v="10545.74"/>
    <n v="-87.15"/>
    <n v="10458.59"/>
  </r>
  <r>
    <x v="16"/>
    <x v="0"/>
    <s v="9H"/>
    <x v="4"/>
    <x v="2"/>
    <x v="0"/>
    <s v="N"/>
    <x v="2"/>
    <n v="15914"/>
    <n v="899029.63"/>
    <n v="0.68376050376292419"/>
    <n v="1314831.18"/>
    <m/>
    <n v="30.27"/>
    <m/>
    <n v="0"/>
    <n v="0"/>
    <n v="0"/>
  </r>
  <r>
    <x v="16"/>
    <x v="0"/>
    <s v="K2"/>
    <x v="0"/>
    <x v="0"/>
    <x v="0"/>
    <s v="Y"/>
    <x v="2"/>
    <n v="15486"/>
    <n v="899029.63"/>
    <n v="0.68376050376292419"/>
    <n v="1314831.18"/>
    <n v="6.768443505316659E-3"/>
    <n v="90.79"/>
    <n v="104"/>
    <n v="6068.81"/>
    <n v="58.36"/>
    <n v="6127.17"/>
  </r>
  <r>
    <x v="16"/>
    <x v="0"/>
    <s v="KW"/>
    <x v="1"/>
    <x v="0"/>
    <x v="0"/>
    <s v="Y"/>
    <x v="2"/>
    <n v="7102"/>
    <n v="899029.63"/>
    <n v="0.68376050376292419"/>
    <n v="1314831.18"/>
    <n v="7.1252770434182535E-3"/>
    <n v="90.77"/>
    <n v="50"/>
    <n v="2917.05"/>
    <n v="0"/>
    <n v="2917.05"/>
  </r>
  <r>
    <x v="17"/>
    <x v="3"/>
    <s v="63"/>
    <x v="0"/>
    <x v="1"/>
    <x v="3"/>
    <s v="N"/>
    <x v="2"/>
    <n v="176872"/>
    <n v="202728.01"/>
    <n v="0.90488217133859683"/>
    <n v="224038.02000000002"/>
    <m/>
    <n v="0.97"/>
    <m/>
    <n v="0"/>
    <n v="0"/>
    <n v="0"/>
  </r>
  <r>
    <x v="17"/>
    <x v="3"/>
    <s v="66"/>
    <x v="7"/>
    <x v="1"/>
    <x v="3"/>
    <s v="Y"/>
    <x v="2"/>
    <n v="157204"/>
    <n v="202728.01"/>
    <n v="0.90488217133859683"/>
    <n v="224038.02000000002"/>
    <n v="2.1321116574512064E-2"/>
    <n v="2.06"/>
    <n v="3351"/>
    <n v="5887.28"/>
    <n v="54.46"/>
    <n v="5941.74"/>
  </r>
  <r>
    <x v="17"/>
    <x v="3"/>
    <s v="67"/>
    <x v="1"/>
    <x v="1"/>
    <x v="3"/>
    <s v="Y"/>
    <x v="2"/>
    <n v="89594"/>
    <n v="202728.01"/>
    <n v="0.90488217133859683"/>
    <n v="224038.02000000002"/>
    <n v="2.0358949591631339E-2"/>
    <n v="2.09"/>
    <n v="1824"/>
    <n v="3251.21"/>
    <n v="60.61"/>
    <n v="3311.82"/>
  </r>
  <r>
    <x v="17"/>
    <x v="3"/>
    <s v="69"/>
    <x v="0"/>
    <x v="2"/>
    <x v="3"/>
    <s v="N"/>
    <x v="2"/>
    <n v="16907"/>
    <n v="202728.01"/>
    <n v="0.90488217133859683"/>
    <n v="224038.02000000002"/>
    <m/>
    <n v="22.13"/>
    <m/>
    <n v="0"/>
    <n v="0"/>
    <n v="0"/>
  </r>
  <r>
    <x v="17"/>
    <x v="3"/>
    <s v="6C"/>
    <x v="5"/>
    <x v="2"/>
    <x v="3"/>
    <s v="Y"/>
    <x v="2"/>
    <n v="0"/>
    <n v="202728.01"/>
    <n v="0.90488217133859683"/>
    <n v="224038.02000000002"/>
    <n v="5.0483028995349802E-2"/>
    <n v="5.93"/>
    <n v="0"/>
    <n v="0"/>
    <n v="0"/>
    <n v="0"/>
  </r>
  <r>
    <x v="17"/>
    <x v="3"/>
    <s v="K1"/>
    <x v="1"/>
    <x v="0"/>
    <x v="3"/>
    <s v="Y"/>
    <x v="2"/>
    <n v="5720"/>
    <n v="202728.01"/>
    <n v="0.90488217133859683"/>
    <n v="224038.02000000002"/>
    <n v="2.0358949591631346E-2"/>
    <n v="2.58"/>
    <n v="116"/>
    <n v="254.56"/>
    <n v="0"/>
    <n v="254.56"/>
  </r>
  <r>
    <x v="17"/>
    <x v="3"/>
    <s v="KB"/>
    <x v="7"/>
    <x v="0"/>
    <x v="3"/>
    <s v="Y"/>
    <x v="2"/>
    <n v="9773"/>
    <n v="202728.01"/>
    <n v="0.90488217133859683"/>
    <n v="224038.02000000002"/>
    <n v="2.1321116574512064E-2"/>
    <n v="2.54"/>
    <n v="208"/>
    <n v="449.38"/>
    <n v="0"/>
    <n v="449.38"/>
  </r>
  <r>
    <x v="0"/>
    <x v="0"/>
    <s v="90"/>
    <x v="0"/>
    <x v="1"/>
    <x v="0"/>
    <s v="Y"/>
    <x v="2"/>
    <n v="312757"/>
    <n v="2107910.59"/>
    <n v="0.92467003441273921"/>
    <n v="2279635.4499999997"/>
    <n v="1.173503031472232E-2"/>
    <n v="33.78"/>
    <n v="3670"/>
    <n v="108042.31"/>
    <n v="1089.25"/>
    <n v="109131.56"/>
  </r>
  <r>
    <x v="0"/>
    <x v="0"/>
    <s v="93"/>
    <x v="9"/>
    <x v="1"/>
    <x v="0"/>
    <s v="N"/>
    <x v="2"/>
    <n v="224694"/>
    <n v="2107910.59"/>
    <n v="0.92467003441273921"/>
    <n v="2279635.4499999997"/>
    <m/>
    <n v="10.98"/>
    <m/>
    <n v="0"/>
    <n v="0"/>
    <n v="0"/>
  </r>
  <r>
    <x v="0"/>
    <x v="0"/>
    <s v="95"/>
    <x v="10"/>
    <x v="1"/>
    <x v="0"/>
    <s v="Y"/>
    <x v="2"/>
    <n v="45141"/>
    <n v="2107910.59"/>
    <n v="0.92467003441273921"/>
    <n v="2279635.4499999997"/>
    <n v="1.1733432335883792E-2"/>
    <n v="33.78"/>
    <n v="529"/>
    <n v="15573.4"/>
    <n v="147.19999999999999"/>
    <n v="15720.6"/>
  </r>
  <r>
    <x v="0"/>
    <x v="0"/>
    <s v="9F"/>
    <x v="10"/>
    <x v="2"/>
    <x v="0"/>
    <s v="Y"/>
    <x v="2"/>
    <n v="17989"/>
    <n v="2107910.59"/>
    <n v="0.92467003441273921"/>
    <n v="2279635.4499999997"/>
    <n v="1.1733432335883793E-2"/>
    <n v="135.6"/>
    <n v="211"/>
    <n v="24868.91"/>
    <n v="0"/>
    <n v="24868.91"/>
  </r>
  <r>
    <x v="0"/>
    <x v="0"/>
    <s v="9H"/>
    <x v="4"/>
    <x v="2"/>
    <x v="0"/>
    <s v="N"/>
    <x v="2"/>
    <n v="15914"/>
    <n v="2107910.59"/>
    <n v="0.92467003441273921"/>
    <n v="2279635.4499999997"/>
    <m/>
    <n v="30.27"/>
    <m/>
    <n v="0"/>
    <n v="0"/>
    <n v="0"/>
  </r>
  <r>
    <x v="0"/>
    <x v="0"/>
    <s v="K2"/>
    <x v="0"/>
    <x v="0"/>
    <x v="0"/>
    <s v="Y"/>
    <x v="2"/>
    <n v="15486"/>
    <n v="2107910.59"/>
    <n v="0.92467003441273921"/>
    <n v="2279635.4499999997"/>
    <n v="1.173503031472232E-2"/>
    <n v="90.79"/>
    <n v="181"/>
    <n v="14283.39"/>
    <n v="0"/>
    <n v="14283.39"/>
  </r>
  <r>
    <x v="0"/>
    <x v="0"/>
    <s v="KW"/>
    <x v="1"/>
    <x v="0"/>
    <x v="0"/>
    <s v="Y"/>
    <x v="2"/>
    <n v="7102"/>
    <n v="2107910.59"/>
    <n v="0.92467003441273921"/>
    <n v="2279635.4499999997"/>
    <n v="1.235370318739128E-2"/>
    <n v="90.77"/>
    <n v="87"/>
    <n v="6863.98"/>
    <n v="0"/>
    <n v="6863.98"/>
  </r>
  <r>
    <x v="1"/>
    <x v="1"/>
    <s v="KP"/>
    <x v="2"/>
    <x v="0"/>
    <x v="1"/>
    <s v="Y"/>
    <x v="2"/>
    <n v="5597"/>
    <n v="4477754.67"/>
    <n v="0.90927817752864881"/>
    <n v="4924515.71"/>
    <n v="0.27537781725783578"/>
    <n v="6.65"/>
    <n v="1541"/>
    <n v="8758.89"/>
    <n v="11.37"/>
    <n v="8770.26"/>
  </r>
  <r>
    <x v="55"/>
    <x v="12"/>
    <s v="KA"/>
    <x v="12"/>
    <x v="0"/>
    <x v="6"/>
    <s v="Y"/>
    <x v="2"/>
    <n v="7796"/>
    <n v="26872404.420000002"/>
    <n v="0.80608117770484067"/>
    <n v="33337094.530000001"/>
    <n v="0.49016889702836614"/>
    <n v="51.02"/>
    <n v="3821"/>
    <n v="147714.84"/>
    <n v="309.26"/>
    <n v="148024.1"/>
  </r>
  <r>
    <x v="55"/>
    <x v="12"/>
    <s v="KE"/>
    <x v="4"/>
    <x v="0"/>
    <x v="6"/>
    <s v="Y"/>
    <x v="2"/>
    <n v="7071"/>
    <n v="26872404.420000002"/>
    <n v="0.80608117770484067"/>
    <n v="33337094.530000001"/>
    <n v="0.49016889702836614"/>
    <n v="51.02"/>
    <n v="3465"/>
    <n v="133952.35"/>
    <n v="154.63"/>
    <n v="134106.98000000001"/>
  </r>
  <r>
    <x v="40"/>
    <x v="1"/>
    <s v="KP"/>
    <x v="2"/>
    <x v="0"/>
    <x v="1"/>
    <s v="Y"/>
    <x v="2"/>
    <n v="5597"/>
    <n v="349.74"/>
    <n v="0.85840512480671527"/>
    <n v="407.43"/>
    <n v="2.2783394488421691E-5"/>
    <n v="6.65"/>
    <n v="0"/>
    <n v="0"/>
    <n v="0"/>
    <n v="0"/>
  </r>
  <r>
    <x v="40"/>
    <x v="1"/>
    <s v="KU"/>
    <x v="3"/>
    <x v="0"/>
    <x v="1"/>
    <s v="Y"/>
    <x v="2"/>
    <n v="5680"/>
    <n v="349.74"/>
    <n v="0.85840512480671527"/>
    <n v="407.43"/>
    <n v="2.2783394488421691E-5"/>
    <n v="6.65"/>
    <n v="0"/>
    <n v="0"/>
    <n v="0"/>
    <n v="0"/>
  </r>
  <r>
    <x v="40"/>
    <x v="1"/>
    <s v="N1"/>
    <x v="0"/>
    <x v="1"/>
    <x v="1"/>
    <s v="N"/>
    <x v="2"/>
    <n v="96857"/>
    <n v="349.74"/>
    <n v="0.85840512480671527"/>
    <n v="407.43"/>
    <m/>
    <n v="3.92"/>
    <m/>
    <n v="0"/>
    <n v="0"/>
    <n v="0"/>
  </r>
  <r>
    <x v="40"/>
    <x v="1"/>
    <s v="N2"/>
    <x v="4"/>
    <x v="1"/>
    <x v="1"/>
    <s v="Y"/>
    <x v="2"/>
    <n v="158342"/>
    <n v="349.74"/>
    <n v="0.85840512480671527"/>
    <n v="407.43"/>
    <n v="2.2783394488421691E-5"/>
    <n v="3.92"/>
    <n v="3"/>
    <n v="9.51"/>
    <n v="0"/>
    <n v="9.51"/>
  </r>
  <r>
    <x v="40"/>
    <x v="1"/>
    <s v="N3"/>
    <x v="5"/>
    <x v="2"/>
    <x v="1"/>
    <s v="Y"/>
    <x v="2"/>
    <n v="0"/>
    <n v="349.74"/>
    <n v="0.85840512480671527"/>
    <n v="407.43"/>
    <n v="2.2783394488421691E-5"/>
    <n v="30.45"/>
    <n v="0"/>
    <n v="0"/>
    <n v="0"/>
    <n v="0"/>
  </r>
  <r>
    <x v="40"/>
    <x v="1"/>
    <s v="N4"/>
    <x v="3"/>
    <x v="2"/>
    <x v="1"/>
    <s v="Y"/>
    <x v="2"/>
    <n v="13632"/>
    <n v="349.74"/>
    <n v="0.85840512480671527"/>
    <n v="407.43"/>
    <n v="2.2783394488421691E-5"/>
    <n v="30.45"/>
    <n v="0"/>
    <n v="0"/>
    <n v="0"/>
    <n v="0"/>
  </r>
  <r>
    <x v="57"/>
    <x v="0"/>
    <s v="90"/>
    <x v="0"/>
    <x v="1"/>
    <x v="0"/>
    <s v="Y"/>
    <x v="2"/>
    <n v="312757"/>
    <n v="2303.73"/>
    <n v="0.8756999007879942"/>
    <n v="2630.73"/>
    <n v="1.354238297173763E-5"/>
    <n v="33.78"/>
    <n v="4"/>
    <n v="111.52"/>
    <n v="0"/>
    <n v="111.52"/>
  </r>
  <r>
    <x v="57"/>
    <x v="0"/>
    <s v="93"/>
    <x v="9"/>
    <x v="1"/>
    <x v="0"/>
    <s v="N"/>
    <x v="2"/>
    <n v="224694"/>
    <n v="2303.73"/>
    <n v="0.8756999007879942"/>
    <n v="2630.73"/>
    <m/>
    <n v="10.98"/>
    <m/>
    <n v="0"/>
    <n v="0"/>
    <n v="0"/>
  </r>
  <r>
    <x v="57"/>
    <x v="0"/>
    <s v="95"/>
    <x v="10"/>
    <x v="1"/>
    <x v="0"/>
    <s v="Y"/>
    <x v="2"/>
    <n v="45141"/>
    <n v="2303.73"/>
    <n v="0.8756999007879942"/>
    <n v="2630.73"/>
    <n v="1.3540538882644404E-5"/>
    <n v="33.78"/>
    <n v="0"/>
    <n v="0"/>
    <n v="0"/>
    <n v="0"/>
  </r>
  <r>
    <x v="57"/>
    <x v="0"/>
    <s v="9F"/>
    <x v="10"/>
    <x v="2"/>
    <x v="0"/>
    <s v="Y"/>
    <x v="2"/>
    <n v="17989"/>
    <n v="2303.73"/>
    <n v="0.8756999007879942"/>
    <n v="2630.73"/>
    <n v="1.3540538882644405E-5"/>
    <n v="135.6"/>
    <n v="0"/>
    <n v="0"/>
    <n v="0"/>
    <n v="0"/>
  </r>
  <r>
    <x v="57"/>
    <x v="0"/>
    <s v="9H"/>
    <x v="4"/>
    <x v="2"/>
    <x v="0"/>
    <s v="N"/>
    <x v="2"/>
    <n v="15914"/>
    <n v="2303.73"/>
    <n v="0.8756999007879942"/>
    <n v="2630.73"/>
    <m/>
    <n v="30.27"/>
    <m/>
    <n v="0"/>
    <n v="0"/>
    <n v="0"/>
  </r>
  <r>
    <x v="57"/>
    <x v="0"/>
    <s v="K2"/>
    <x v="0"/>
    <x v="0"/>
    <x v="0"/>
    <s v="Y"/>
    <x v="2"/>
    <n v="15486"/>
    <n v="2303.73"/>
    <n v="0.8756999007879942"/>
    <n v="2630.73"/>
    <n v="1.354238297173763E-5"/>
    <n v="90.79"/>
    <n v="0"/>
    <n v="0"/>
    <n v="0"/>
    <n v="0"/>
  </r>
  <r>
    <x v="57"/>
    <x v="0"/>
    <s v="KW"/>
    <x v="1"/>
    <x v="0"/>
    <x v="0"/>
    <s v="Y"/>
    <x v="2"/>
    <n v="7102"/>
    <n v="2303.73"/>
    <n v="0.8756999007879942"/>
    <n v="2630.73"/>
    <n v="1.4256339795981795E-5"/>
    <n v="90.77"/>
    <n v="0"/>
    <n v="0"/>
    <n v="0"/>
    <n v="0"/>
  </r>
  <r>
    <x v="58"/>
    <x v="4"/>
    <s v="31"/>
    <x v="10"/>
    <x v="1"/>
    <x v="4"/>
    <s v="Y"/>
    <x v="2"/>
    <n v="5607"/>
    <n v="1902302.92"/>
    <n v="0.92355516078268141"/>
    <n v="2059761.02"/>
    <n v="0.13638761486623818"/>
    <n v="4.97"/>
    <n v="764"/>
    <n v="3305.17"/>
    <n v="38.93"/>
    <n v="3344.1"/>
  </r>
  <r>
    <x v="58"/>
    <x v="4"/>
    <s v="33"/>
    <x v="10"/>
    <x v="2"/>
    <x v="4"/>
    <s v="Y"/>
    <x v="2"/>
    <n v="3342"/>
    <n v="1902302.92"/>
    <n v="0.92355516078268141"/>
    <n v="2059761.02"/>
    <n v="0.13638761486623815"/>
    <n v="57.63"/>
    <n v="455"/>
    <n v="22764.11"/>
    <n v="0.01"/>
    <n v="22764.12"/>
  </r>
  <r>
    <x v="58"/>
    <x v="4"/>
    <s v="34"/>
    <x v="0"/>
    <x v="2"/>
    <x v="4"/>
    <s v="Y"/>
    <x v="2"/>
    <n v="4442"/>
    <n v="1902302.92"/>
    <n v="0.92355516078268141"/>
    <n v="2059761.02"/>
    <n v="0.13638761486623815"/>
    <n v="57.63"/>
    <n v="605"/>
    <n v="30268.76"/>
    <n v="100.06"/>
    <n v="30368.82"/>
  </r>
  <r>
    <x v="58"/>
    <x v="4"/>
    <s v="36"/>
    <x v="4"/>
    <x v="1"/>
    <x v="4"/>
    <s v="Y"/>
    <x v="2"/>
    <n v="65003"/>
    <n v="1902302.92"/>
    <n v="0.92355516078268141"/>
    <n v="2059761.02"/>
    <n v="0.13638761486623815"/>
    <n v="4.97"/>
    <n v="8865"/>
    <n v="38351.230000000003"/>
    <n v="337.45"/>
    <n v="38688.68"/>
  </r>
  <r>
    <x v="58"/>
    <x v="4"/>
    <s v="37"/>
    <x v="8"/>
    <x v="1"/>
    <x v="4"/>
    <s v="Y"/>
    <x v="2"/>
    <n v="93362"/>
    <n v="1902302.92"/>
    <n v="0.92355516078268141"/>
    <n v="2059761.02"/>
    <n v="0.13638761486623815"/>
    <n v="4.97"/>
    <n v="12733"/>
    <n v="55084.74"/>
    <n v="601.34"/>
    <n v="55686.079999999994"/>
  </r>
  <r>
    <x v="58"/>
    <x v="4"/>
    <s v="K3"/>
    <x v="0"/>
    <x v="0"/>
    <x v="4"/>
    <s v="Y"/>
    <x v="2"/>
    <n v="1422"/>
    <n v="1902302.92"/>
    <n v="0.92355516078268141"/>
    <n v="2059761.02"/>
    <n v="0.13638761486623815"/>
    <n v="27.46"/>
    <n v="193"/>
    <n v="4600.96"/>
    <n v="0"/>
    <n v="4600.96"/>
  </r>
  <r>
    <x v="58"/>
    <x v="4"/>
    <s v="KF"/>
    <x v="4"/>
    <x v="0"/>
    <x v="4"/>
    <s v="Y"/>
    <x v="2"/>
    <n v="3599"/>
    <n v="1902302.92"/>
    <n v="0.92355516078268141"/>
    <n v="2059761.02"/>
    <n v="0.13638761486623815"/>
    <n v="27.46"/>
    <n v="490"/>
    <n v="11681.2"/>
    <n v="23.83"/>
    <n v="11705.03"/>
  </r>
  <r>
    <x v="59"/>
    <x v="14"/>
    <s v="31"/>
    <x v="10"/>
    <x v="1"/>
    <x v="4"/>
    <s v="Y"/>
    <x v="2"/>
    <n v="5607"/>
    <n v="590715.27"/>
    <n v="0.93158937434579892"/>
    <n v="634094.04"/>
    <n v="4.198670276637094E-2"/>
    <n v="4.97"/>
    <n v="235"/>
    <n v="1025.49"/>
    <n v="8.73"/>
    <n v="1034.22"/>
  </r>
  <r>
    <x v="59"/>
    <x v="14"/>
    <s v="33"/>
    <x v="10"/>
    <x v="2"/>
    <x v="4"/>
    <s v="Y"/>
    <x v="2"/>
    <n v="3342"/>
    <n v="590715.27"/>
    <n v="0.93158937434579892"/>
    <n v="634094.04"/>
    <n v="4.1986702766370933E-2"/>
    <n v="57.63"/>
    <n v="140"/>
    <n v="7065.27"/>
    <n v="0"/>
    <n v="7065.27"/>
  </r>
  <r>
    <x v="59"/>
    <x v="14"/>
    <s v="34"/>
    <x v="0"/>
    <x v="2"/>
    <x v="4"/>
    <s v="Y"/>
    <x v="2"/>
    <n v="4442"/>
    <n v="590715.27"/>
    <n v="0.93158937434579892"/>
    <n v="634094.04"/>
    <n v="4.1986702766370933E-2"/>
    <n v="57.63"/>
    <n v="186"/>
    <n v="9386.7199999999993"/>
    <n v="50.47"/>
    <n v="9437.1899999999987"/>
  </r>
  <r>
    <x v="59"/>
    <x v="14"/>
    <s v="36"/>
    <x v="4"/>
    <x v="1"/>
    <x v="4"/>
    <s v="Y"/>
    <x v="2"/>
    <n v="65003"/>
    <n v="590715.27"/>
    <n v="0.93158937434579892"/>
    <n v="634094.04"/>
    <n v="4.1986702766370933E-2"/>
    <n v="4.97"/>
    <n v="2729"/>
    <n v="11908.74"/>
    <n v="113.46"/>
    <n v="12022.199999999999"/>
  </r>
  <r>
    <x v="59"/>
    <x v="14"/>
    <s v="37"/>
    <x v="8"/>
    <x v="1"/>
    <x v="4"/>
    <s v="Y"/>
    <x v="2"/>
    <n v="93362"/>
    <n v="590715.27"/>
    <n v="0.93158937434579892"/>
    <n v="634094.04"/>
    <n v="4.1986702766370933E-2"/>
    <n v="4.97"/>
    <n v="3919"/>
    <n v="17101.63"/>
    <n v="200.74"/>
    <n v="17302.370000000003"/>
  </r>
  <r>
    <x v="59"/>
    <x v="14"/>
    <s v="K3"/>
    <x v="0"/>
    <x v="0"/>
    <x v="4"/>
    <s v="Y"/>
    <x v="2"/>
    <n v="1422"/>
    <n v="590715.27"/>
    <n v="0.93158937434579892"/>
    <n v="634094.04"/>
    <n v="4.1986702766370933E-2"/>
    <n v="27.46"/>
    <n v="59"/>
    <n v="1418.75"/>
    <n v="0"/>
    <n v="1418.75"/>
  </r>
  <r>
    <x v="59"/>
    <x v="14"/>
    <s v="KF"/>
    <x v="4"/>
    <x v="0"/>
    <x v="4"/>
    <s v="Y"/>
    <x v="2"/>
    <n v="3599"/>
    <n v="590715.27"/>
    <n v="0.93158937434579892"/>
    <n v="634094.04"/>
    <n v="4.1986702766370933E-2"/>
    <n v="27.46"/>
    <n v="151"/>
    <n v="3631.03"/>
    <n v="0"/>
    <n v="3631.03"/>
  </r>
  <r>
    <x v="45"/>
    <x v="3"/>
    <s v="63"/>
    <x v="0"/>
    <x v="1"/>
    <x v="3"/>
    <s v="N"/>
    <x v="2"/>
    <n v="176872"/>
    <n v="26492.87"/>
    <n v="0.82691066992484319"/>
    <n v="32038.37"/>
    <m/>
    <n v="0.97"/>
    <m/>
    <n v="0"/>
    <n v="0"/>
    <n v="0"/>
  </r>
  <r>
    <x v="45"/>
    <x v="3"/>
    <s v="66"/>
    <x v="7"/>
    <x v="1"/>
    <x v="3"/>
    <s v="Y"/>
    <x v="2"/>
    <n v="157204"/>
    <n v="26492.87"/>
    <n v="0.82691066992484319"/>
    <n v="32038.37"/>
    <n v="3.0490084746658177E-3"/>
    <n v="2.06"/>
    <n v="479"/>
    <n v="769.03"/>
    <n v="4.82"/>
    <n v="773.85"/>
  </r>
  <r>
    <x v="45"/>
    <x v="3"/>
    <s v="67"/>
    <x v="1"/>
    <x v="1"/>
    <x v="3"/>
    <s v="N"/>
    <x v="2"/>
    <n v="89594"/>
    <n v="26492.87"/>
    <n v="0.82691066992484319"/>
    <n v="32038.37"/>
    <m/>
    <n v="2.09"/>
    <m/>
    <n v="0"/>
    <n v="0"/>
    <n v="0"/>
  </r>
  <r>
    <x v="45"/>
    <x v="3"/>
    <s v="69"/>
    <x v="0"/>
    <x v="2"/>
    <x v="3"/>
    <s v="N"/>
    <x v="2"/>
    <n v="16907"/>
    <n v="26492.87"/>
    <n v="0.82691066992484319"/>
    <n v="32038.37"/>
    <m/>
    <n v="22.13"/>
    <m/>
    <n v="0"/>
    <n v="0"/>
    <n v="0"/>
  </r>
  <r>
    <x v="45"/>
    <x v="3"/>
    <s v="6C"/>
    <x v="5"/>
    <x v="2"/>
    <x v="3"/>
    <s v="N"/>
    <x v="2"/>
    <n v="0"/>
    <n v="26492.87"/>
    <n v="0.82691066992484319"/>
    <n v="32038.37"/>
    <m/>
    <n v="5.93"/>
    <m/>
    <n v="0"/>
    <n v="0"/>
    <n v="0"/>
  </r>
  <r>
    <x v="45"/>
    <x v="3"/>
    <s v="K1"/>
    <x v="1"/>
    <x v="0"/>
    <x v="3"/>
    <s v="N"/>
    <x v="2"/>
    <n v="5720"/>
    <n v="26492.87"/>
    <n v="0.82691066992484319"/>
    <n v="32038.37"/>
    <m/>
    <n v="2.58"/>
    <m/>
    <n v="0"/>
    <n v="0"/>
    <n v="0"/>
  </r>
  <r>
    <x v="45"/>
    <x v="3"/>
    <s v="KB"/>
    <x v="7"/>
    <x v="0"/>
    <x v="3"/>
    <s v="Y"/>
    <x v="2"/>
    <n v="9773"/>
    <n v="26492.87"/>
    <n v="0.82691066992484319"/>
    <n v="32038.37"/>
    <n v="3.0490084746658177E-3"/>
    <n v="2.54"/>
    <n v="29"/>
    <n v="57.26"/>
    <n v="0"/>
    <n v="57.26"/>
  </r>
  <r>
    <x v="46"/>
    <x v="3"/>
    <s v="63"/>
    <x v="0"/>
    <x v="1"/>
    <x v="3"/>
    <s v="Y"/>
    <x v="2"/>
    <n v="176872"/>
    <n v="190057.51"/>
    <n v="0.78308587341712077"/>
    <n v="242703.28"/>
    <n v="2.9095146809285544E-2"/>
    <n v="0.97"/>
    <n v="5146"/>
    <n v="3684.11"/>
    <n v="37.950000000000003"/>
    <n v="3722.06"/>
  </r>
  <r>
    <x v="46"/>
    <x v="3"/>
    <s v="66"/>
    <x v="7"/>
    <x v="1"/>
    <x v="3"/>
    <s v="Y"/>
    <x v="2"/>
    <n v="157204"/>
    <n v="190057.51"/>
    <n v="0.78308587341712077"/>
    <n v="242703.28"/>
    <n v="2.3097440898185235E-2"/>
    <n v="2.06"/>
    <n v="3631"/>
    <n v="5520.57"/>
    <n v="48.66"/>
    <n v="5569.23"/>
  </r>
  <r>
    <x v="46"/>
    <x v="3"/>
    <s v="67"/>
    <x v="1"/>
    <x v="1"/>
    <x v="3"/>
    <s v="Y"/>
    <x v="2"/>
    <n v="89594"/>
    <n v="190057.51"/>
    <n v="0.78308587341712077"/>
    <n v="242703.28"/>
    <n v="2.2055112981464422E-2"/>
    <n v="2.09"/>
    <n v="1976"/>
    <n v="3048.06"/>
    <n v="60.18"/>
    <n v="3108.24"/>
  </r>
  <r>
    <x v="46"/>
    <x v="3"/>
    <s v="69"/>
    <x v="0"/>
    <x v="2"/>
    <x v="3"/>
    <s v="Y"/>
    <x v="2"/>
    <n v="16907"/>
    <n v="190057.51"/>
    <n v="0.78308587341712077"/>
    <n v="242703.28"/>
    <n v="2.909514680928554E-2"/>
    <n v="22.13"/>
    <n v="491"/>
    <n v="7998.35"/>
    <n v="32.58"/>
    <n v="8030.93"/>
  </r>
  <r>
    <x v="46"/>
    <x v="3"/>
    <s v="6C"/>
    <x v="5"/>
    <x v="2"/>
    <x v="3"/>
    <s v="Y"/>
    <x v="2"/>
    <n v="0"/>
    <n v="190057.51"/>
    <n v="0.78308587341712077"/>
    <n v="242703.28"/>
    <n v="5.4688917182478675E-2"/>
    <n v="5.93"/>
    <n v="0"/>
    <n v="0"/>
    <n v="0"/>
    <n v="0"/>
  </r>
  <r>
    <x v="46"/>
    <x v="3"/>
    <s v="K1"/>
    <x v="1"/>
    <x v="0"/>
    <x v="3"/>
    <s v="Y"/>
    <x v="2"/>
    <n v="5720"/>
    <n v="190057.51"/>
    <n v="0.78308587341712077"/>
    <n v="242703.28"/>
    <n v="2.2055112981464429E-2"/>
    <n v="2.58"/>
    <n v="126"/>
    <n v="239.29"/>
    <n v="0"/>
    <n v="239.29"/>
  </r>
  <r>
    <x v="7"/>
    <x v="0"/>
    <s v="9F"/>
    <x v="10"/>
    <x v="2"/>
    <x v="0"/>
    <s v="Y"/>
    <x v="2"/>
    <n v="17989"/>
    <n v="2546194.73"/>
    <n v="0.8237779556957503"/>
    <n v="3090875.05"/>
    <n v="1.5908935465030798E-2"/>
    <n v="135.6"/>
    <n v="286"/>
    <n v="30030.58"/>
    <n v="0"/>
    <n v="30030.58"/>
  </r>
  <r>
    <x v="7"/>
    <x v="0"/>
    <s v="9H"/>
    <x v="4"/>
    <x v="2"/>
    <x v="0"/>
    <s v="N"/>
    <x v="2"/>
    <n v="15914"/>
    <n v="2546194.73"/>
    <n v="0.8237779556957503"/>
    <n v="3090875.05"/>
    <m/>
    <n v="30.27"/>
    <m/>
    <n v="0"/>
    <n v="0"/>
    <n v="0"/>
  </r>
  <r>
    <x v="7"/>
    <x v="0"/>
    <s v="K2"/>
    <x v="0"/>
    <x v="0"/>
    <x v="0"/>
    <s v="Y"/>
    <x v="2"/>
    <n v="15486"/>
    <n v="2546194.73"/>
    <n v="0.8237779556957503"/>
    <n v="3090875.05"/>
    <n v="1.5911102106597293E-2"/>
    <n v="90.79"/>
    <n v="246"/>
    <n v="17294.62"/>
    <n v="210.93"/>
    <n v="17505.55"/>
  </r>
  <r>
    <x v="7"/>
    <x v="0"/>
    <s v="KW"/>
    <x v="1"/>
    <x v="0"/>
    <x v="0"/>
    <s v="Y"/>
    <x v="2"/>
    <n v="7102"/>
    <n v="2546194.73"/>
    <n v="0.8237779556957503"/>
    <n v="3090875.05"/>
    <n v="1.674993822236498E-2"/>
    <n v="90.77"/>
    <n v="118"/>
    <n v="8293.9699999999993"/>
    <n v="0"/>
    <n v="8293.9699999999993"/>
  </r>
  <r>
    <x v="8"/>
    <x v="0"/>
    <s v="90"/>
    <x v="0"/>
    <x v="1"/>
    <x v="0"/>
    <s v="Y"/>
    <x v="2"/>
    <n v="312757"/>
    <n v="5319306.6100000003"/>
    <n v="0.66894025880962493"/>
    <n v="7951841.0500000007"/>
    <n v="4.0934218574116041E-2"/>
    <n v="33.78"/>
    <n v="12802"/>
    <n v="272650.40999999997"/>
    <n v="2832.55"/>
    <n v="275482.95999999996"/>
  </r>
  <r>
    <x v="8"/>
    <x v="0"/>
    <s v="93"/>
    <x v="9"/>
    <x v="1"/>
    <x v="0"/>
    <s v="Y"/>
    <x v="2"/>
    <n v="224694"/>
    <n v="5319306.6100000003"/>
    <n v="0.66894025880962493"/>
    <n v="7951841.0500000007"/>
    <n v="9.5261405991882583E-2"/>
    <n v="10.98"/>
    <n v="21404"/>
    <n v="148171.94"/>
    <n v="1827.58"/>
    <n v="149999.51999999999"/>
  </r>
  <r>
    <x v="8"/>
    <x v="0"/>
    <s v="95"/>
    <x v="10"/>
    <x v="1"/>
    <x v="0"/>
    <s v="Y"/>
    <x v="2"/>
    <n v="45141"/>
    <n v="5319306.6100000003"/>
    <n v="0.66894025880962493"/>
    <n v="7951841.0500000007"/>
    <n v="4.0928644492643836E-2"/>
    <n v="33.78"/>
    <n v="1847"/>
    <n v="39336.46"/>
    <n v="553.73"/>
    <n v="39890.19"/>
  </r>
  <r>
    <x v="8"/>
    <x v="0"/>
    <s v="9F"/>
    <x v="10"/>
    <x v="2"/>
    <x v="0"/>
    <s v="Y"/>
    <x v="2"/>
    <n v="17989"/>
    <n v="5319306.6100000003"/>
    <n v="0.66894025880962493"/>
    <n v="7951841.0500000007"/>
    <n v="4.0928644492643843E-2"/>
    <n v="135.6"/>
    <n v="736"/>
    <n v="62755.63"/>
    <n v="0"/>
    <n v="62755.63"/>
  </r>
  <r>
    <x v="8"/>
    <x v="0"/>
    <s v="9H"/>
    <x v="4"/>
    <x v="2"/>
    <x v="0"/>
    <s v="N"/>
    <x v="2"/>
    <n v="15914"/>
    <n v="5319306.6100000003"/>
    <n v="0.66894025880962493"/>
    <n v="7951841.0500000007"/>
    <m/>
    <n v="30.27"/>
    <m/>
    <n v="0"/>
    <n v="0"/>
    <n v="0"/>
  </r>
  <r>
    <x v="8"/>
    <x v="0"/>
    <s v="K2"/>
    <x v="0"/>
    <x v="0"/>
    <x v="0"/>
    <s v="Y"/>
    <x v="2"/>
    <n v="15486"/>
    <n v="5319306.6100000003"/>
    <n v="0.66894025880962493"/>
    <n v="7951841.0500000007"/>
    <n v="4.0934218574116041E-2"/>
    <n v="90.79"/>
    <n v="633"/>
    <n v="36137.4"/>
    <n v="57.09"/>
    <n v="36194.49"/>
  </r>
  <r>
    <x v="8"/>
    <x v="0"/>
    <s v="KW"/>
    <x v="1"/>
    <x v="0"/>
    <x v="0"/>
    <s v="Y"/>
    <x v="2"/>
    <n v="7102"/>
    <n v="5319306.6100000003"/>
    <n v="0.66894025880962493"/>
    <n v="7951841.0500000007"/>
    <n v="4.3092277813548588E-2"/>
    <n v="90.77"/>
    <n v="306"/>
    <n v="17465.419999999998"/>
    <n v="0"/>
    <n v="17465.419999999998"/>
  </r>
  <r>
    <x v="9"/>
    <x v="4"/>
    <s v="31"/>
    <x v="10"/>
    <x v="1"/>
    <x v="4"/>
    <s v="Y"/>
    <x v="2"/>
    <n v="5607"/>
    <n v="93300.96"/>
    <n v="0.91679687242829089"/>
    <n v="101768.41"/>
    <n v="6.7386218953834863E-3"/>
    <n v="4.97"/>
    <n v="37"/>
    <n v="158.9"/>
    <n v="0"/>
    <n v="158.9"/>
  </r>
  <r>
    <x v="9"/>
    <x v="4"/>
    <s v="33"/>
    <x v="10"/>
    <x v="2"/>
    <x v="4"/>
    <s v="Y"/>
    <x v="2"/>
    <n v="3342"/>
    <n v="93300.96"/>
    <n v="0.91679687242829089"/>
    <n v="101768.41"/>
    <n v="6.7386218953834854E-3"/>
    <n v="57.63"/>
    <n v="22"/>
    <n v="1092.6300000000001"/>
    <n v="0"/>
    <n v="1092.6300000000001"/>
  </r>
  <r>
    <x v="9"/>
    <x v="4"/>
    <s v="34"/>
    <x v="0"/>
    <x v="2"/>
    <x v="4"/>
    <s v="Y"/>
    <x v="2"/>
    <n v="4442"/>
    <n v="93300.96"/>
    <n v="0.91679687242829089"/>
    <n v="101768.41"/>
    <n v="6.7386218953834846E-3"/>
    <n v="57.63"/>
    <n v="29"/>
    <n v="1440.28"/>
    <n v="49.67"/>
    <n v="1489.95"/>
  </r>
  <r>
    <x v="9"/>
    <x v="4"/>
    <s v="36"/>
    <x v="4"/>
    <x v="1"/>
    <x v="4"/>
    <s v="Y"/>
    <x v="2"/>
    <n v="65003"/>
    <n v="93300.96"/>
    <n v="0.91679687242829089"/>
    <n v="101768.41"/>
    <n v="6.7386218953834854E-3"/>
    <n v="4.97"/>
    <n v="438"/>
    <n v="1880.98"/>
    <n v="12.88"/>
    <n v="1893.8600000000001"/>
  </r>
  <r>
    <x v="9"/>
    <x v="4"/>
    <s v="37"/>
    <x v="8"/>
    <x v="1"/>
    <x v="4"/>
    <s v="Y"/>
    <x v="2"/>
    <n v="93362"/>
    <n v="93300.96"/>
    <n v="0.91679687242829089"/>
    <n v="101768.41"/>
    <n v="6.7386218953834846E-3"/>
    <n v="4.97"/>
    <n v="629"/>
    <n v="2701.23"/>
    <n v="30.07"/>
    <n v="2731.3"/>
  </r>
  <r>
    <x v="9"/>
    <x v="4"/>
    <s v="K3"/>
    <x v="0"/>
    <x v="0"/>
    <x v="4"/>
    <s v="Y"/>
    <x v="2"/>
    <n v="1422"/>
    <n v="93300.96"/>
    <n v="0.91679687242829089"/>
    <n v="101768.41"/>
    <n v="6.7386218953834854E-3"/>
    <n v="27.46"/>
    <n v="9"/>
    <n v="212.98"/>
    <n v="0"/>
    <n v="212.98"/>
  </r>
  <r>
    <x v="9"/>
    <x v="4"/>
    <s v="KF"/>
    <x v="4"/>
    <x v="0"/>
    <x v="4"/>
    <s v="Y"/>
    <x v="2"/>
    <n v="3599"/>
    <n v="93300.96"/>
    <n v="0.91679687242829089"/>
    <n v="101768.41"/>
    <n v="6.7386218953834854E-3"/>
    <n v="27.46"/>
    <n v="24"/>
    <n v="567.95000000000005"/>
    <n v="0"/>
    <n v="567.95000000000005"/>
  </r>
  <r>
    <x v="13"/>
    <x v="7"/>
    <s v="40"/>
    <x v="4"/>
    <x v="1"/>
    <x v="6"/>
    <s v="Y"/>
    <x v="2"/>
    <n v="172707"/>
    <n v="19964101.82"/>
    <n v="0.63770109788701435"/>
    <n v="31306362.630000003"/>
    <n v="0.46031021769182229"/>
    <n v="12.15"/>
    <n v="79498"/>
    <n v="580538.47"/>
    <n v="6331.3"/>
    <n v="586869.77"/>
  </r>
  <r>
    <x v="13"/>
    <x v="7"/>
    <s v="42"/>
    <x v="12"/>
    <x v="1"/>
    <x v="6"/>
    <s v="Y"/>
    <x v="2"/>
    <n v="162076"/>
    <n v="19964101.82"/>
    <n v="0.63770109788701435"/>
    <n v="31306362.630000003"/>
    <n v="0.46031021769182234"/>
    <n v="12.15"/>
    <n v="74605"/>
    <n v="544807.06999999995"/>
    <n v="5272.43"/>
    <n v="550079.5"/>
  </r>
  <r>
    <x v="21"/>
    <x v="0"/>
    <s v="90"/>
    <x v="0"/>
    <x v="1"/>
    <x v="0"/>
    <s v="Y"/>
    <x v="2"/>
    <n v="312757"/>
    <n v="251106.29"/>
    <n v="0.72272761679990216"/>
    <n v="347442.5"/>
    <n v="1.7885527574695813E-3"/>
    <n v="33.78"/>
    <n v="559"/>
    <n v="12862.56"/>
    <n v="161.07"/>
    <n v="13023.63"/>
  </r>
  <r>
    <x v="21"/>
    <x v="0"/>
    <s v="93"/>
    <x v="9"/>
    <x v="1"/>
    <x v="0"/>
    <s v="N"/>
    <x v="2"/>
    <n v="224694"/>
    <n v="251106.29"/>
    <n v="0.72272761679990216"/>
    <n v="347442.5"/>
    <m/>
    <n v="10.98"/>
    <m/>
    <n v="0"/>
    <n v="0"/>
    <n v="0"/>
  </r>
  <r>
    <x v="21"/>
    <x v="0"/>
    <s v="95"/>
    <x v="10"/>
    <x v="1"/>
    <x v="0"/>
    <s v="Y"/>
    <x v="2"/>
    <n v="45141"/>
    <n v="251106.29"/>
    <n v="0.72272761679990216"/>
    <n v="347442.5"/>
    <n v="1.7883092072288598E-3"/>
    <n v="33.78"/>
    <n v="80"/>
    <n v="1840.8"/>
    <n v="69.03"/>
    <n v="1909.83"/>
  </r>
  <r>
    <x v="21"/>
    <x v="0"/>
    <s v="9F"/>
    <x v="10"/>
    <x v="2"/>
    <x v="0"/>
    <s v="Y"/>
    <x v="2"/>
    <n v="17989"/>
    <n v="251106.29"/>
    <n v="0.72272761679990216"/>
    <n v="347442.5"/>
    <n v="1.78830920722886E-3"/>
    <n v="135.6"/>
    <n v="32"/>
    <n v="2947.9"/>
    <n v="0"/>
    <n v="2947.9"/>
  </r>
  <r>
    <x v="21"/>
    <x v="0"/>
    <s v="9H"/>
    <x v="4"/>
    <x v="2"/>
    <x v="0"/>
    <s v="N"/>
    <x v="2"/>
    <n v="15914"/>
    <n v="251106.29"/>
    <n v="0.72272761679990216"/>
    <n v="347442.5"/>
    <m/>
    <n v="30.27"/>
    <m/>
    <n v="0"/>
    <n v="0"/>
    <n v="0"/>
  </r>
  <r>
    <x v="21"/>
    <x v="0"/>
    <s v="K2"/>
    <x v="0"/>
    <x v="0"/>
    <x v="0"/>
    <s v="Y"/>
    <x v="2"/>
    <n v="15486"/>
    <n v="251106.29"/>
    <n v="0.72272761679990216"/>
    <n v="347442.5"/>
    <n v="1.7885527574695813E-3"/>
    <n v="90.79"/>
    <n v="27"/>
    <n v="1665.35"/>
    <n v="0"/>
    <n v="1665.35"/>
  </r>
  <r>
    <x v="21"/>
    <x v="0"/>
    <s v="KW"/>
    <x v="1"/>
    <x v="0"/>
    <x v="0"/>
    <s v="Y"/>
    <x v="2"/>
    <n v="7102"/>
    <n v="251106.29"/>
    <n v="0.72272761679990216"/>
    <n v="347442.5"/>
    <n v="1.8828455750173544E-3"/>
    <n v="90.77"/>
    <n v="13"/>
    <n v="801.66"/>
    <n v="0"/>
    <n v="801.66"/>
  </r>
  <r>
    <x v="22"/>
    <x v="0"/>
    <s v="90"/>
    <x v="0"/>
    <x v="1"/>
    <x v="0"/>
    <s v="Y"/>
    <x v="2"/>
    <n v="312757"/>
    <n v="1151.8599999999999"/>
    <n v="0.83670015326839409"/>
    <n v="1376.6699999999998"/>
    <n v="7.0867752926761934E-6"/>
    <n v="33.78"/>
    <n v="2"/>
    <n v="53.28"/>
    <n v="0"/>
    <n v="53.28"/>
  </r>
  <r>
    <x v="22"/>
    <x v="0"/>
    <s v="93"/>
    <x v="9"/>
    <x v="1"/>
    <x v="0"/>
    <s v="N"/>
    <x v="2"/>
    <n v="224694"/>
    <n v="1151.8599999999999"/>
    <n v="0.83670015326839409"/>
    <n v="1376.6699999999998"/>
    <m/>
    <n v="10.98"/>
    <m/>
    <n v="0"/>
    <n v="0"/>
    <n v="0"/>
  </r>
  <r>
    <x v="22"/>
    <x v="0"/>
    <s v="95"/>
    <x v="10"/>
    <x v="1"/>
    <x v="0"/>
    <s v="Y"/>
    <x v="2"/>
    <n v="45141"/>
    <n v="1151.8599999999999"/>
    <n v="0.83670015326839409"/>
    <n v="1376.6699999999998"/>
    <n v="7.0858102745511963E-6"/>
    <n v="33.78"/>
    <n v="0"/>
    <n v="0"/>
    <n v="0"/>
    <n v="0"/>
  </r>
  <r>
    <x v="22"/>
    <x v="0"/>
    <s v="9F"/>
    <x v="10"/>
    <x v="2"/>
    <x v="0"/>
    <s v="Y"/>
    <x v="2"/>
    <n v="17989"/>
    <n v="1151.8599999999999"/>
    <n v="0.83670015326839409"/>
    <n v="1376.6699999999998"/>
    <n v="7.085810274551198E-6"/>
    <n v="135.6"/>
    <n v="0"/>
    <n v="0"/>
    <n v="0"/>
    <n v="0"/>
  </r>
  <r>
    <x v="22"/>
    <x v="0"/>
    <s v="9H"/>
    <x v="4"/>
    <x v="2"/>
    <x v="0"/>
    <s v="N"/>
    <x v="2"/>
    <n v="15914"/>
    <n v="1151.8599999999999"/>
    <n v="0.83670015326839409"/>
    <n v="1376.6699999999998"/>
    <m/>
    <n v="30.27"/>
    <m/>
    <n v="0"/>
    <n v="0"/>
    <n v="0"/>
  </r>
  <r>
    <x v="22"/>
    <x v="0"/>
    <s v="K2"/>
    <x v="0"/>
    <x v="0"/>
    <x v="0"/>
    <s v="Y"/>
    <x v="2"/>
    <n v="15486"/>
    <n v="1151.8599999999999"/>
    <n v="0.83670015326839409"/>
    <n v="1376.6699999999998"/>
    <n v="7.0867752926761934E-6"/>
    <n v="90.79"/>
    <n v="0"/>
    <n v="0"/>
    <n v="0"/>
    <n v="0"/>
  </r>
  <r>
    <x v="22"/>
    <x v="0"/>
    <s v="KW"/>
    <x v="1"/>
    <x v="0"/>
    <x v="0"/>
    <s v="Y"/>
    <x v="2"/>
    <n v="7102"/>
    <n v="1151.8599999999999"/>
    <n v="0.83670015326839409"/>
    <n v="1376.6699999999998"/>
    <n v="7.46039133888094E-6"/>
    <n v="90.77"/>
    <n v="0"/>
    <n v="0"/>
    <n v="0"/>
    <n v="0"/>
  </r>
  <r>
    <x v="23"/>
    <x v="0"/>
    <s v="90"/>
    <x v="0"/>
    <x v="1"/>
    <x v="0"/>
    <s v="Y"/>
    <x v="2"/>
    <n v="312757"/>
    <n v="199848.35"/>
    <n v="0.49418482952065207"/>
    <n v="404400.01"/>
    <n v="2.0817567022060521E-3"/>
    <n v="33.78"/>
    <n v="651"/>
    <n v="10242.629999999999"/>
    <n v="110.13"/>
    <n v="10352.759999999998"/>
  </r>
  <r>
    <x v="23"/>
    <x v="0"/>
    <s v="93"/>
    <x v="9"/>
    <x v="1"/>
    <x v="0"/>
    <s v="N"/>
    <x v="2"/>
    <n v="224694"/>
    <n v="199848.35"/>
    <n v="0.49418482952065207"/>
    <n v="404400.01"/>
    <m/>
    <n v="10.98"/>
    <m/>
    <n v="0"/>
    <n v="0"/>
    <n v="0"/>
  </r>
  <r>
    <x v="23"/>
    <x v="0"/>
    <s v="95"/>
    <x v="10"/>
    <x v="1"/>
    <x v="0"/>
    <s v="Y"/>
    <x v="2"/>
    <n v="45141"/>
    <n v="199848.35"/>
    <n v="0.49418482952065207"/>
    <n v="404400.01"/>
    <n v="2.0814732258904508E-3"/>
    <n v="33.78"/>
    <n v="93"/>
    <n v="1463.23"/>
    <n v="47.19"/>
    <n v="1510.42"/>
  </r>
  <r>
    <x v="23"/>
    <x v="0"/>
    <s v="9F"/>
    <x v="10"/>
    <x v="2"/>
    <x v="0"/>
    <s v="Y"/>
    <x v="2"/>
    <n v="17989"/>
    <n v="199848.35"/>
    <n v="0.49418482952065207"/>
    <n v="404400.01"/>
    <n v="2.0814732258904512E-3"/>
    <n v="135.6"/>
    <n v="37"/>
    <n v="2330.66"/>
    <n v="0"/>
    <n v="2330.66"/>
  </r>
  <r>
    <x v="23"/>
    <x v="0"/>
    <s v="9H"/>
    <x v="4"/>
    <x v="2"/>
    <x v="0"/>
    <s v="N"/>
    <x v="2"/>
    <n v="15914"/>
    <n v="199848.35"/>
    <n v="0.49418482952065207"/>
    <n v="404400.01"/>
    <m/>
    <n v="30.27"/>
    <m/>
    <n v="0"/>
    <n v="0"/>
    <n v="0"/>
  </r>
  <r>
    <x v="23"/>
    <x v="0"/>
    <s v="K2"/>
    <x v="0"/>
    <x v="0"/>
    <x v="0"/>
    <s v="Y"/>
    <x v="2"/>
    <n v="15486"/>
    <n v="199848.35"/>
    <n v="0.49418482952065207"/>
    <n v="404400.01"/>
    <n v="2.0817567022060521E-3"/>
    <n v="90.79"/>
    <n v="32"/>
    <n v="1349.6"/>
    <n v="0"/>
    <n v="1349.6"/>
  </r>
  <r>
    <x v="23"/>
    <x v="0"/>
    <s v="KW"/>
    <x v="1"/>
    <x v="0"/>
    <x v="0"/>
    <s v="Y"/>
    <x v="2"/>
    <n v="7102"/>
    <n v="199848.35"/>
    <n v="0.49418482952065207"/>
    <n v="404400.01"/>
    <n v="2.1915072835518795E-3"/>
    <n v="90.77"/>
    <n v="15"/>
    <n v="632.49"/>
    <n v="0"/>
    <n v="632.49"/>
  </r>
  <r>
    <x v="26"/>
    <x v="5"/>
    <s v="K4"/>
    <x v="0"/>
    <x v="0"/>
    <x v="5"/>
    <s v="Y"/>
    <x v="2"/>
    <n v="7100"/>
    <n v="3479204.34"/>
    <n v="0.85114271111753115"/>
    <n v="4087686.23"/>
    <n v="2.8058798848767025E-2"/>
    <n v="22.74"/>
    <n v="199"/>
    <n v="3620.54"/>
    <n v="0"/>
    <n v="3620.54"/>
  </r>
  <r>
    <x v="26"/>
    <x v="5"/>
    <s v="KM"/>
    <x v="2"/>
    <x v="0"/>
    <x v="5"/>
    <s v="Y"/>
    <x v="2"/>
    <n v="21901"/>
    <n v="3479204.34"/>
    <n v="0.85114271111753115"/>
    <n v="4087686.23"/>
    <n v="2.6622680244445279E-2"/>
    <n v="23.79"/>
    <n v="583"/>
    <n v="11096.68"/>
    <n v="19.03"/>
    <n v="11115.710000000001"/>
  </r>
  <r>
    <x v="26"/>
    <x v="5"/>
    <s v="KQ"/>
    <x v="3"/>
    <x v="0"/>
    <x v="5"/>
    <s v="Y"/>
    <x v="2"/>
    <n v="10078"/>
    <n v="3479204.34"/>
    <n v="0.85114271111753115"/>
    <n v="4087686.23"/>
    <n v="2.6548518365382405E-2"/>
    <n v="23.86"/>
    <n v="267"/>
    <n v="5096.97"/>
    <n v="0"/>
    <n v="5096.97"/>
  </r>
  <r>
    <x v="28"/>
    <x v="0"/>
    <s v="90"/>
    <x v="0"/>
    <x v="1"/>
    <x v="0"/>
    <s v="Y"/>
    <x v="2"/>
    <n v="312757"/>
    <n v="4424884.4400000004"/>
    <n v="0.96615066185308596"/>
    <n v="4579911.41"/>
    <n v="2.357631314914525E-2"/>
    <n v="33.78"/>
    <n v="7373"/>
    <n v="226793.23"/>
    <n v="2399.27"/>
    <n v="229192.5"/>
  </r>
  <r>
    <x v="28"/>
    <x v="0"/>
    <s v="93"/>
    <x v="9"/>
    <x v="1"/>
    <x v="0"/>
    <s v="N"/>
    <x v="2"/>
    <n v="224694"/>
    <n v="4424884.4400000004"/>
    <n v="0.96615066185308596"/>
    <n v="4579911.41"/>
    <m/>
    <n v="10.98"/>
    <m/>
    <n v="0"/>
    <n v="0"/>
    <n v="0"/>
  </r>
  <r>
    <x v="28"/>
    <x v="0"/>
    <s v="95"/>
    <x v="10"/>
    <x v="1"/>
    <x v="0"/>
    <s v="Y"/>
    <x v="2"/>
    <n v="45141"/>
    <n v="4424884.4400000004"/>
    <n v="0.96615066185308596"/>
    <n v="4579911.41"/>
    <n v="2.3573102722883672E-2"/>
    <n v="33.78"/>
    <n v="1064"/>
    <n v="32728.6"/>
    <n v="461.4"/>
    <n v="33190"/>
  </r>
  <r>
    <x v="28"/>
    <x v="0"/>
    <s v="9F"/>
    <x v="10"/>
    <x v="2"/>
    <x v="0"/>
    <s v="Y"/>
    <x v="2"/>
    <n v="17989"/>
    <n v="4424884.4400000004"/>
    <n v="0.96615066185308596"/>
    <n v="4579911.41"/>
    <n v="2.3573102722883675E-2"/>
    <n v="135.6"/>
    <n v="424"/>
    <n v="52215.360000000001"/>
    <n v="0"/>
    <n v="52215.360000000001"/>
  </r>
  <r>
    <x v="28"/>
    <x v="0"/>
    <s v="9H"/>
    <x v="4"/>
    <x v="2"/>
    <x v="0"/>
    <s v="N"/>
    <x v="2"/>
    <n v="15914"/>
    <n v="4424884.4400000004"/>
    <n v="0.96615066185308596"/>
    <n v="4579911.41"/>
    <m/>
    <n v="30.27"/>
    <m/>
    <n v="0"/>
    <n v="0"/>
    <n v="0"/>
  </r>
  <r>
    <x v="28"/>
    <x v="0"/>
    <s v="K2"/>
    <x v="0"/>
    <x v="0"/>
    <x v="0"/>
    <s v="Y"/>
    <x v="2"/>
    <n v="15486"/>
    <n v="4424884.4400000004"/>
    <n v="0.96615066185308596"/>
    <n v="4579911.41"/>
    <n v="2.357631314914525E-2"/>
    <n v="90.79"/>
    <n v="365"/>
    <n v="30095.64"/>
    <n v="329.8"/>
    <n v="30425.439999999999"/>
  </r>
  <r>
    <x v="28"/>
    <x v="0"/>
    <s v="KW"/>
    <x v="1"/>
    <x v="0"/>
    <x v="0"/>
    <s v="Y"/>
    <x v="2"/>
    <n v="7102"/>
    <n v="4424884.4400000004"/>
    <n v="0.96615066185308596"/>
    <n v="4579911.41"/>
    <n v="2.481926054610473E-2"/>
    <n v="90.77"/>
    <n v="176"/>
    <n v="14508.67"/>
    <n v="0"/>
    <n v="14508.67"/>
  </r>
  <r>
    <x v="29"/>
    <x v="0"/>
    <s v="90"/>
    <x v="0"/>
    <x v="1"/>
    <x v="0"/>
    <s v="Y"/>
    <x v="2"/>
    <n v="312757"/>
    <n v="4254984.54"/>
    <n v="0.82630462857141851"/>
    <n v="5149413.9000000004"/>
    <n v="2.6507978817206276E-2"/>
    <n v="33.78"/>
    <n v="8290"/>
    <n v="218089.98"/>
    <n v="2315.0700000000002"/>
    <n v="220405.05000000002"/>
  </r>
  <r>
    <x v="29"/>
    <x v="0"/>
    <s v="93"/>
    <x v="9"/>
    <x v="1"/>
    <x v="0"/>
    <s v="N"/>
    <x v="2"/>
    <n v="224694"/>
    <n v="4254984.54"/>
    <n v="0.82630462857141851"/>
    <n v="5149413.9000000004"/>
    <m/>
    <n v="10.98"/>
    <m/>
    <n v="0"/>
    <n v="0"/>
    <n v="0"/>
  </r>
  <r>
    <x v="29"/>
    <x v="0"/>
    <s v="95"/>
    <x v="10"/>
    <x v="1"/>
    <x v="0"/>
    <s v="Y"/>
    <x v="2"/>
    <n v="45141"/>
    <n v="4254984.54"/>
    <n v="0.82630462857141851"/>
    <n v="5149413.9000000004"/>
    <n v="2.6504369181094056E-2"/>
    <n v="33.78"/>
    <n v="1196"/>
    <n v="31463.89"/>
    <n v="447.22"/>
    <n v="31911.11"/>
  </r>
  <r>
    <x v="29"/>
    <x v="0"/>
    <s v="9F"/>
    <x v="10"/>
    <x v="2"/>
    <x v="0"/>
    <s v="Y"/>
    <x v="2"/>
    <n v="17989"/>
    <n v="4254984.54"/>
    <n v="0.82630462857141851"/>
    <n v="5149413.9000000004"/>
    <n v="2.650436918109406E-2"/>
    <n v="135.6"/>
    <n v="476"/>
    <n v="50134.27"/>
    <n v="-0.01"/>
    <n v="50134.259999999995"/>
  </r>
  <r>
    <x v="29"/>
    <x v="0"/>
    <s v="9H"/>
    <x v="4"/>
    <x v="2"/>
    <x v="0"/>
    <s v="N"/>
    <x v="2"/>
    <n v="15914"/>
    <n v="4254984.54"/>
    <n v="0.82630462857141851"/>
    <n v="5149413.9000000004"/>
    <m/>
    <n v="30.27"/>
    <m/>
    <n v="0"/>
    <n v="0"/>
    <n v="0"/>
  </r>
  <r>
    <x v="29"/>
    <x v="0"/>
    <s v="K2"/>
    <x v="0"/>
    <x v="0"/>
    <x v="0"/>
    <s v="Y"/>
    <x v="2"/>
    <n v="15486"/>
    <n v="4254984.54"/>
    <n v="0.82630462857141851"/>
    <n v="5149413.9000000004"/>
    <n v="2.6507978817206276E-2"/>
    <n v="90.79"/>
    <n v="410"/>
    <n v="28912.78"/>
    <n v="70.52"/>
    <n v="28983.3"/>
  </r>
  <r>
    <x v="29"/>
    <x v="0"/>
    <s v="KW"/>
    <x v="1"/>
    <x v="0"/>
    <x v="0"/>
    <s v="Y"/>
    <x v="2"/>
    <n v="7102"/>
    <n v="4254984.54"/>
    <n v="0.82630462857141851"/>
    <n v="5149413.9000000004"/>
    <n v="2.7905484146435334E-2"/>
    <n v="90.77"/>
    <n v="198"/>
    <n v="13959.68"/>
    <n v="0"/>
    <n v="13959.68"/>
  </r>
  <r>
    <x v="56"/>
    <x v="13"/>
    <s v="40"/>
    <x v="4"/>
    <x v="1"/>
    <x v="6"/>
    <s v="Y"/>
    <x v="2"/>
    <n v="172707"/>
    <n v="5595.88"/>
    <n v="0.78275988926983275"/>
    <n v="7148.91"/>
    <n v="1.0511333933140622E-4"/>
    <n v="12.15"/>
    <n v="18"/>
    <n v="161.35"/>
    <n v="8.9700000000000006"/>
    <n v="170.32"/>
  </r>
  <r>
    <x v="56"/>
    <x v="13"/>
    <s v="42"/>
    <x v="12"/>
    <x v="1"/>
    <x v="6"/>
    <s v="Y"/>
    <x v="2"/>
    <n v="162076"/>
    <n v="5595.88"/>
    <n v="0.78275988926983275"/>
    <n v="7148.91"/>
    <n v="1.0511333933140624E-4"/>
    <n v="12.15"/>
    <n v="17"/>
    <n v="152.38"/>
    <n v="0"/>
    <n v="152.38"/>
  </r>
  <r>
    <x v="56"/>
    <x v="13"/>
    <s v="43"/>
    <x v="1"/>
    <x v="1"/>
    <x v="6"/>
    <s v="Y"/>
    <x v="2"/>
    <n v="36252"/>
    <n v="5595.88"/>
    <n v="0.78275988926983275"/>
    <n v="7148.91"/>
    <n v="1.0511333933140622E-4"/>
    <n v="12.15"/>
    <n v="3"/>
    <n v="26.89"/>
    <n v="0"/>
    <n v="26.89"/>
  </r>
  <r>
    <x v="56"/>
    <x v="13"/>
    <s v="44"/>
    <x v="0"/>
    <x v="1"/>
    <x v="6"/>
    <s v="N"/>
    <x v="2"/>
    <n v="15591"/>
    <n v="5595.88"/>
    <n v="0.78275988926983275"/>
    <n v="7148.91"/>
    <m/>
    <n v="11.3"/>
    <m/>
    <n v="0"/>
    <n v="0"/>
    <n v="0"/>
  </r>
  <r>
    <x v="56"/>
    <x v="13"/>
    <s v="45"/>
    <x v="0"/>
    <x v="2"/>
    <x v="6"/>
    <s v="N"/>
    <x v="2"/>
    <n v="4941"/>
    <n v="5595.88"/>
    <n v="0.78275988926983275"/>
    <n v="7148.91"/>
    <m/>
    <n v="49.27"/>
    <m/>
    <n v="0"/>
    <n v="0"/>
    <n v="0"/>
  </r>
  <r>
    <x v="56"/>
    <x v="13"/>
    <s v="46"/>
    <x v="10"/>
    <x v="2"/>
    <x v="6"/>
    <s v="Y"/>
    <x v="2"/>
    <n v="3109"/>
    <n v="5595.88"/>
    <n v="0.78275988926983275"/>
    <n v="7148.91"/>
    <n v="1.0511333933140624E-4"/>
    <n v="50"/>
    <n v="0"/>
    <n v="0"/>
    <n v="0"/>
    <n v="0"/>
  </r>
  <r>
    <x v="56"/>
    <x v="13"/>
    <s v="47"/>
    <x v="4"/>
    <x v="2"/>
    <x v="6"/>
    <s v="Y"/>
    <x v="2"/>
    <n v="16699"/>
    <n v="5595.88"/>
    <n v="0.78275988926983275"/>
    <n v="7148.91"/>
    <n v="1.0511333933140622E-4"/>
    <n v="50"/>
    <n v="1"/>
    <n v="36.79"/>
    <n v="0"/>
    <n v="36.79"/>
  </r>
  <r>
    <x v="56"/>
    <x v="13"/>
    <s v="KA"/>
    <x v="12"/>
    <x v="0"/>
    <x v="6"/>
    <s v="Y"/>
    <x v="2"/>
    <n v="7796"/>
    <n v="5595.88"/>
    <n v="0.78275988926983275"/>
    <n v="7148.91"/>
    <n v="1.0511333933140624E-4"/>
    <n v="51.02"/>
    <n v="0"/>
    <n v="0"/>
    <n v="0"/>
    <n v="0"/>
  </r>
  <r>
    <x v="56"/>
    <x v="13"/>
    <s v="KE"/>
    <x v="4"/>
    <x v="0"/>
    <x v="6"/>
    <s v="Y"/>
    <x v="2"/>
    <n v="7071"/>
    <n v="5595.88"/>
    <n v="0.78275988926983275"/>
    <n v="7148.91"/>
    <n v="1.0511333933140624E-4"/>
    <n v="51.02"/>
    <n v="0"/>
    <n v="0"/>
    <n v="0"/>
    <n v="0"/>
  </r>
  <r>
    <x v="31"/>
    <x v="10"/>
    <s v="40"/>
    <x v="4"/>
    <x v="1"/>
    <x v="6"/>
    <s v="Y"/>
    <x v="2"/>
    <n v="172707"/>
    <n v="3259601.15"/>
    <n v="0.97047757986938188"/>
    <n v="3358759.87"/>
    <n v="4.9385216200514462E-2"/>
    <n v="12.15"/>
    <n v="8529"/>
    <n v="94785.36"/>
    <n v="1022.4"/>
    <n v="95807.76"/>
  </r>
  <r>
    <x v="31"/>
    <x v="10"/>
    <s v="42"/>
    <x v="12"/>
    <x v="1"/>
    <x v="6"/>
    <s v="Y"/>
    <x v="2"/>
    <n v="162076"/>
    <n v="3259601.15"/>
    <n v="0.97047757986938188"/>
    <n v="3358759.87"/>
    <n v="4.9385216200514476E-2"/>
    <n v="12.15"/>
    <n v="8004"/>
    <n v="88950.87"/>
    <n v="855.71"/>
    <n v="89806.58"/>
  </r>
  <r>
    <x v="31"/>
    <x v="10"/>
    <s v="43"/>
    <x v="1"/>
    <x v="1"/>
    <x v="6"/>
    <s v="Y"/>
    <x v="2"/>
    <n v="36252"/>
    <n v="3259601.15"/>
    <n v="0.97047757986938188"/>
    <n v="3358759.87"/>
    <n v="4.9385216200514462E-2"/>
    <n v="12.15"/>
    <n v="1790"/>
    <n v="19892.810000000001"/>
    <n v="322.29000000000002"/>
    <n v="20215.100000000002"/>
  </r>
  <r>
    <x v="31"/>
    <x v="10"/>
    <s v="44"/>
    <x v="0"/>
    <x v="1"/>
    <x v="6"/>
    <s v="N"/>
    <x v="2"/>
    <n v="15591"/>
    <n v="3259601.15"/>
    <n v="0.97047757986938188"/>
    <n v="3358759.87"/>
    <m/>
    <n v="11.3"/>
    <m/>
    <n v="0"/>
    <n v="0"/>
    <n v="0"/>
  </r>
  <r>
    <x v="31"/>
    <x v="10"/>
    <s v="45"/>
    <x v="0"/>
    <x v="2"/>
    <x v="6"/>
    <s v="N"/>
    <x v="2"/>
    <n v="4941"/>
    <n v="3259601.15"/>
    <n v="0.97047757986938188"/>
    <n v="3358759.87"/>
    <m/>
    <n v="49.27"/>
    <m/>
    <n v="0"/>
    <n v="0"/>
    <n v="0"/>
  </r>
  <r>
    <x v="31"/>
    <x v="10"/>
    <s v="46"/>
    <x v="10"/>
    <x v="2"/>
    <x v="6"/>
    <s v="Y"/>
    <x v="2"/>
    <n v="3109"/>
    <n v="3259601.15"/>
    <n v="0.97047757986938188"/>
    <n v="3358759.87"/>
    <n v="4.9385216200514476E-2"/>
    <n v="50"/>
    <n v="153"/>
    <n v="6978.7"/>
    <n v="91.23"/>
    <n v="7069.9299999999994"/>
  </r>
  <r>
    <x v="31"/>
    <x v="10"/>
    <s v="47"/>
    <x v="4"/>
    <x v="2"/>
    <x v="6"/>
    <s v="Y"/>
    <x v="2"/>
    <n v="16699"/>
    <n v="3259601.15"/>
    <n v="0.97047757986938188"/>
    <n v="3358759.87"/>
    <n v="4.9385216200514462E-2"/>
    <n v="50"/>
    <n v="824"/>
    <n v="37584.660000000003"/>
    <n v="0"/>
    <n v="37584.660000000003"/>
  </r>
  <r>
    <x v="31"/>
    <x v="10"/>
    <s v="KA"/>
    <x v="12"/>
    <x v="0"/>
    <x v="6"/>
    <s v="Y"/>
    <x v="2"/>
    <n v="7796"/>
    <n v="3259601.15"/>
    <n v="0.97047757986938188"/>
    <n v="3358759.87"/>
    <n v="4.9385216200514476E-2"/>
    <n v="51.02"/>
    <n v="385"/>
    <n v="17919.03"/>
    <n v="0"/>
    <n v="17919.03"/>
  </r>
  <r>
    <x v="31"/>
    <x v="10"/>
    <s v="KE"/>
    <x v="4"/>
    <x v="0"/>
    <x v="6"/>
    <s v="Y"/>
    <x v="2"/>
    <n v="7071"/>
    <n v="3259601.15"/>
    <n v="0.97047757986938188"/>
    <n v="3358759.87"/>
    <n v="4.9385216200514476E-2"/>
    <n v="51.02"/>
    <n v="349"/>
    <n v="16243.49"/>
    <n v="46.54"/>
    <n v="16290.03"/>
  </r>
  <r>
    <x v="32"/>
    <x v="0"/>
    <s v="90"/>
    <x v="0"/>
    <x v="1"/>
    <x v="0"/>
    <s v="Y"/>
    <x v="2"/>
    <n v="312757"/>
    <n v="1727.8"/>
    <n v="0.59863973861915798"/>
    <n v="2886.21"/>
    <n v="1.4857534280165151E-5"/>
    <n v="33.78"/>
    <n v="4"/>
    <n v="76.239999999999995"/>
    <n v="0"/>
    <n v="76.239999999999995"/>
  </r>
  <r>
    <x v="32"/>
    <x v="0"/>
    <s v="93"/>
    <x v="9"/>
    <x v="1"/>
    <x v="0"/>
    <s v="N"/>
    <x v="2"/>
    <n v="224694"/>
    <n v="1727.8"/>
    <n v="0.59863973861915798"/>
    <n v="2886.21"/>
    <m/>
    <n v="10.98"/>
    <m/>
    <n v="0"/>
    <n v="0"/>
    <n v="0"/>
  </r>
  <r>
    <x v="32"/>
    <x v="0"/>
    <s v="95"/>
    <x v="10"/>
    <x v="1"/>
    <x v="0"/>
    <s v="Y"/>
    <x v="2"/>
    <n v="45141"/>
    <n v="1727.8"/>
    <n v="0.59863973861915798"/>
    <n v="2886.21"/>
    <n v="1.4855511104703678E-5"/>
    <n v="33.78"/>
    <n v="0"/>
    <n v="0"/>
    <n v="0"/>
    <n v="0"/>
  </r>
  <r>
    <x v="32"/>
    <x v="0"/>
    <s v="9F"/>
    <x v="10"/>
    <x v="2"/>
    <x v="0"/>
    <s v="Y"/>
    <x v="2"/>
    <n v="17989"/>
    <n v="1727.8"/>
    <n v="0.59863973861915798"/>
    <n v="2886.21"/>
    <n v="1.4855511104703679E-5"/>
    <n v="135.6"/>
    <n v="0"/>
    <n v="0"/>
    <n v="0"/>
    <n v="0"/>
  </r>
  <r>
    <x v="32"/>
    <x v="0"/>
    <s v="9H"/>
    <x v="4"/>
    <x v="2"/>
    <x v="0"/>
    <s v="N"/>
    <x v="2"/>
    <n v="15914"/>
    <n v="1727.8"/>
    <n v="0.59863973861915798"/>
    <n v="2886.21"/>
    <m/>
    <n v="30.27"/>
    <m/>
    <n v="0"/>
    <n v="0"/>
    <n v="0"/>
  </r>
  <r>
    <x v="32"/>
    <x v="0"/>
    <s v="K2"/>
    <x v="0"/>
    <x v="0"/>
    <x v="0"/>
    <s v="Y"/>
    <x v="2"/>
    <n v="15486"/>
    <n v="1727.8"/>
    <n v="0.59863973861915798"/>
    <n v="2886.21"/>
    <n v="1.4857534280165151E-5"/>
    <n v="90.79"/>
    <n v="0"/>
    <n v="0"/>
    <n v="0"/>
    <n v="0"/>
  </r>
  <r>
    <x v="32"/>
    <x v="0"/>
    <s v="KW"/>
    <x v="1"/>
    <x v="0"/>
    <x v="0"/>
    <s v="Y"/>
    <x v="2"/>
    <n v="7102"/>
    <n v="1727.8"/>
    <n v="0.59863973861915798"/>
    <n v="2886.21"/>
    <n v="1.5640826113877372E-5"/>
    <n v="90.77"/>
    <n v="0"/>
    <n v="0"/>
    <n v="0"/>
    <n v="0"/>
  </r>
  <r>
    <x v="33"/>
    <x v="0"/>
    <s v="90"/>
    <x v="0"/>
    <x v="1"/>
    <x v="0"/>
    <s v="Y"/>
    <x v="2"/>
    <n v="312757"/>
    <n v="4135190.72"/>
    <n v="0.79104592463844359"/>
    <n v="5227497.66"/>
    <n v="2.6909935757596679E-2"/>
    <n v="33.78"/>
    <n v="8416"/>
    <n v="211957.32"/>
    <n v="2140.73"/>
    <n v="214098.05000000002"/>
  </r>
  <r>
    <x v="33"/>
    <x v="0"/>
    <s v="93"/>
    <x v="9"/>
    <x v="1"/>
    <x v="0"/>
    <s v="N"/>
    <x v="2"/>
    <n v="224694"/>
    <n v="4135190.72"/>
    <n v="0.79104592463844359"/>
    <n v="5227497.66"/>
    <m/>
    <n v="10.98"/>
    <m/>
    <n v="0"/>
    <n v="0"/>
    <n v="0"/>
  </r>
  <r>
    <x v="33"/>
    <x v="0"/>
    <s v="95"/>
    <x v="10"/>
    <x v="1"/>
    <x v="0"/>
    <s v="Y"/>
    <x v="2"/>
    <n v="45141"/>
    <n v="4135190.72"/>
    <n v="0.79104592463844359"/>
    <n v="5227497.66"/>
    <n v="2.6906271386331032E-2"/>
    <n v="33.78"/>
    <n v="1214"/>
    <n v="30574.639999999999"/>
    <n v="453.3"/>
    <n v="31027.94"/>
  </r>
  <r>
    <x v="33"/>
    <x v="0"/>
    <s v="9F"/>
    <x v="10"/>
    <x v="2"/>
    <x v="0"/>
    <s v="Y"/>
    <x v="2"/>
    <n v="17989"/>
    <n v="4135190.72"/>
    <n v="0.79104592463844359"/>
    <n v="5227497.66"/>
    <n v="2.6906271386331036E-2"/>
    <n v="135.6"/>
    <n v="484"/>
    <n v="48801.66"/>
    <n v="-100.83"/>
    <n v="48700.83"/>
  </r>
  <r>
    <x v="33"/>
    <x v="0"/>
    <s v="9H"/>
    <x v="4"/>
    <x v="2"/>
    <x v="0"/>
    <s v="N"/>
    <x v="2"/>
    <n v="15914"/>
    <n v="4135190.72"/>
    <n v="0.79104592463844359"/>
    <n v="5227497.66"/>
    <m/>
    <n v="30.27"/>
    <m/>
    <n v="0"/>
    <n v="0"/>
    <n v="0"/>
  </r>
  <r>
    <x v="33"/>
    <x v="0"/>
    <s v="K2"/>
    <x v="0"/>
    <x v="0"/>
    <x v="0"/>
    <s v="Y"/>
    <x v="2"/>
    <n v="15486"/>
    <n v="4135190.72"/>
    <n v="0.79104592463844359"/>
    <n v="5227497.66"/>
    <n v="2.6909935757596679E-2"/>
    <n v="90.79"/>
    <n v="416"/>
    <n v="28084.13"/>
    <n v="67.510000000000005"/>
    <n v="28151.64"/>
  </r>
  <r>
    <x v="33"/>
    <x v="0"/>
    <s v="KW"/>
    <x v="1"/>
    <x v="0"/>
    <x v="0"/>
    <s v="Y"/>
    <x v="2"/>
    <n v="7102"/>
    <n v="4135190.72"/>
    <n v="0.79104592463844359"/>
    <n v="5227497.66"/>
    <n v="2.8328632327779633E-2"/>
    <n v="90.77"/>
    <n v="201"/>
    <n v="13566.5"/>
    <n v="0"/>
    <n v="13566.5"/>
  </r>
  <r>
    <x v="60"/>
    <x v="9"/>
    <s v="50"/>
    <x v="13"/>
    <x v="1"/>
    <x v="7"/>
    <s v="Y"/>
    <x v="2"/>
    <n v="50321"/>
    <n v="440011.94"/>
    <n v="0.7253122285510224"/>
    <n v="606651.76"/>
    <n v="1.6797169133799278E-2"/>
    <n v="26.16"/>
    <n v="845"/>
    <n v="15111.26"/>
    <n v="143.06"/>
    <n v="15254.32"/>
  </r>
  <r>
    <x v="60"/>
    <x v="9"/>
    <s v="52"/>
    <x v="4"/>
    <x v="1"/>
    <x v="7"/>
    <s v="Y"/>
    <x v="2"/>
    <n v="48505"/>
    <n v="440011.94"/>
    <n v="0.7253122285510224"/>
    <n v="606651.76"/>
    <n v="1.8030323735198237E-2"/>
    <n v="24.2"/>
    <n v="874"/>
    <n v="14458.83"/>
    <n v="132.36000000000001"/>
    <n v="14591.19"/>
  </r>
  <r>
    <x v="60"/>
    <x v="9"/>
    <s v="53"/>
    <x v="0"/>
    <x v="1"/>
    <x v="7"/>
    <s v="Y"/>
    <x v="2"/>
    <n v="13542"/>
    <n v="440011.94"/>
    <n v="0.7253122285510224"/>
    <n v="606651.76"/>
    <n v="1.6797169133799274E-2"/>
    <n v="26.16"/>
    <n v="227"/>
    <n v="4059.48"/>
    <n v="53.65"/>
    <n v="4113.13"/>
  </r>
  <r>
    <x v="60"/>
    <x v="9"/>
    <s v="5A"/>
    <x v="0"/>
    <x v="2"/>
    <x v="7"/>
    <s v="Y"/>
    <x v="2"/>
    <n v="2518"/>
    <n v="440011.94"/>
    <n v="0.7253122285510224"/>
    <n v="606651.76"/>
    <n v="1.6797169133799278E-2"/>
    <n v="107.29"/>
    <n v="42"/>
    <n v="3072.28"/>
    <n v="0"/>
    <n v="3072.28"/>
  </r>
  <r>
    <x v="60"/>
    <x v="9"/>
    <s v="5B"/>
    <x v="4"/>
    <x v="2"/>
    <x v="7"/>
    <s v="Y"/>
    <x v="2"/>
    <n v="3595"/>
    <n v="440011.94"/>
    <n v="0.7253122285510224"/>
    <n v="606651.76"/>
    <n v="1.8030323735198237E-2"/>
    <n v="67.69"/>
    <n v="64"/>
    <n v="2953.64"/>
    <n v="0"/>
    <n v="2953.64"/>
  </r>
  <r>
    <x v="60"/>
    <x v="9"/>
    <s v="K5"/>
    <x v="0"/>
    <x v="0"/>
    <x v="7"/>
    <s v="Y"/>
    <x v="2"/>
    <n v="1481"/>
    <n v="440011.94"/>
    <n v="0.7253122285510224"/>
    <n v="606651.76"/>
    <n v="1.6797169133799278E-2"/>
    <n v="58.75"/>
    <n v="24"/>
    <n v="961.33"/>
    <n v="0"/>
    <n v="961.33"/>
  </r>
  <r>
    <x v="60"/>
    <x v="9"/>
    <s v="KH"/>
    <x v="4"/>
    <x v="0"/>
    <x v="7"/>
    <s v="Y"/>
    <x v="2"/>
    <n v="2055"/>
    <n v="440011.94"/>
    <n v="0.7253122285510224"/>
    <n v="606651.76"/>
    <n v="1.6864742743415467E-2"/>
    <n v="58.69"/>
    <n v="34"/>
    <n v="1360.49"/>
    <n v="0"/>
    <n v="1360.49"/>
  </r>
  <r>
    <x v="69"/>
    <x v="0"/>
    <s v="90"/>
    <x v="0"/>
    <x v="1"/>
    <x v="0"/>
    <s v="Y"/>
    <x v="2"/>
    <n v="312757"/>
    <n v="1439829.64"/>
    <n v="0.78515081881615834"/>
    <n v="1833825.5599999998"/>
    <n v="9.4401052319626963E-3"/>
    <n v="33.78"/>
    <n v="2952"/>
    <n v="73792.2"/>
    <n v="799.93"/>
    <n v="74592.12999999999"/>
  </r>
  <r>
    <x v="69"/>
    <x v="0"/>
    <s v="93"/>
    <x v="9"/>
    <x v="1"/>
    <x v="0"/>
    <s v="Y"/>
    <x v="2"/>
    <n v="224694"/>
    <n v="1439829.64"/>
    <n v="0.78515081881615834"/>
    <n v="1833825.5599999998"/>
    <n v="2.1968849740708965E-2"/>
    <n v="10.98"/>
    <n v="4936"/>
    <n v="40106.239999999998"/>
    <n v="487.5"/>
    <n v="40593.74"/>
  </r>
  <r>
    <x v="69"/>
    <x v="0"/>
    <s v="95"/>
    <x v="10"/>
    <x v="1"/>
    <x v="0"/>
    <s v="Y"/>
    <x v="2"/>
    <n v="45141"/>
    <n v="1439829.64"/>
    <n v="0.78515081881615834"/>
    <n v="1833825.5599999998"/>
    <n v="9.4388197569371026E-3"/>
    <n v="33.78"/>
    <n v="426"/>
    <n v="10648.87"/>
    <n v="149.99"/>
    <n v="10798.86"/>
  </r>
  <r>
    <x v="69"/>
    <x v="0"/>
    <s v="9F"/>
    <x v="10"/>
    <x v="2"/>
    <x v="0"/>
    <s v="Y"/>
    <x v="2"/>
    <n v="17989"/>
    <n v="1439829.64"/>
    <n v="0.78515081881615834"/>
    <n v="1833825.5599999998"/>
    <n v="9.4388197569371043E-3"/>
    <n v="135.6"/>
    <n v="169"/>
    <n v="16913.259999999998"/>
    <n v="0"/>
    <n v="16913.259999999998"/>
  </r>
  <r>
    <x v="69"/>
    <x v="0"/>
    <s v="9H"/>
    <x v="4"/>
    <x v="2"/>
    <x v="0"/>
    <s v="N"/>
    <x v="2"/>
    <n v="15914"/>
    <n v="1439829.64"/>
    <n v="0.78515081881615834"/>
    <n v="1833825.5599999998"/>
    <m/>
    <n v="30.27"/>
    <m/>
    <n v="0"/>
    <n v="0"/>
    <n v="0"/>
  </r>
  <r>
    <x v="69"/>
    <x v="0"/>
    <s v="K2"/>
    <x v="0"/>
    <x v="0"/>
    <x v="0"/>
    <s v="Y"/>
    <x v="2"/>
    <n v="15486"/>
    <n v="1439829.64"/>
    <n v="0.78515081881615834"/>
    <n v="1833825.5599999998"/>
    <n v="9.4401052319626963E-3"/>
    <n v="90.79"/>
    <n v="146"/>
    <n v="9782.99"/>
    <n v="0"/>
    <n v="9782.99"/>
  </r>
  <r>
    <x v="74"/>
    <x v="16"/>
    <s v="KQ"/>
    <x v="3"/>
    <x v="0"/>
    <x v="5"/>
    <s v="Y"/>
    <x v="2"/>
    <n v="10078"/>
    <n v="35365671.479999997"/>
    <n v="0.69970963392928709"/>
    <n v="50543353.649999999"/>
    <n v="0.32826667144289173"/>
    <n v="23.86"/>
    <n v="3308"/>
    <n v="51913.66"/>
    <n v="109.83"/>
    <n v="52023.490000000005"/>
  </r>
  <r>
    <x v="34"/>
    <x v="0"/>
    <s v="90"/>
    <x v="0"/>
    <x v="1"/>
    <x v="0"/>
    <s v="Y"/>
    <x v="2"/>
    <n v="312757"/>
    <n v="501060.71"/>
    <n v="0.81445498034386088"/>
    <n v="615209.83000000007"/>
    <n v="3.1669563679425877E-3"/>
    <n v="33.78"/>
    <n v="990"/>
    <n v="25671.03"/>
    <n v="311.17"/>
    <n v="25982.199999999997"/>
  </r>
  <r>
    <x v="34"/>
    <x v="0"/>
    <s v="93"/>
    <x v="9"/>
    <x v="1"/>
    <x v="0"/>
    <s v="N"/>
    <x v="2"/>
    <n v="224694"/>
    <n v="501060.71"/>
    <n v="0.81445498034386088"/>
    <n v="615209.83000000007"/>
    <m/>
    <n v="10.98"/>
    <m/>
    <n v="0"/>
    <n v="0"/>
    <n v="0"/>
  </r>
  <r>
    <x v="34"/>
    <x v="0"/>
    <s v="95"/>
    <x v="10"/>
    <x v="1"/>
    <x v="0"/>
    <s v="Y"/>
    <x v="2"/>
    <n v="45141"/>
    <n v="501060.71"/>
    <n v="0.81445498034386088"/>
    <n v="615209.83000000007"/>
    <n v="3.1665251181611396E-3"/>
    <n v="33.78"/>
    <n v="142"/>
    <n v="3682.11"/>
    <n v="77.8"/>
    <n v="3759.9100000000003"/>
  </r>
  <r>
    <x v="34"/>
    <x v="0"/>
    <s v="9F"/>
    <x v="10"/>
    <x v="2"/>
    <x v="0"/>
    <s v="Y"/>
    <x v="2"/>
    <n v="17989"/>
    <n v="501060.71"/>
    <n v="0.81445498034386088"/>
    <n v="615209.83000000007"/>
    <n v="3.1665251181611401E-3"/>
    <n v="135.6"/>
    <n v="56"/>
    <n v="5813.57"/>
    <n v="0"/>
    <n v="5813.57"/>
  </r>
  <r>
    <x v="34"/>
    <x v="0"/>
    <s v="9H"/>
    <x v="4"/>
    <x v="2"/>
    <x v="0"/>
    <s v="N"/>
    <x v="2"/>
    <n v="15914"/>
    <n v="501060.71"/>
    <n v="0.81445498034386088"/>
    <n v="615209.83000000007"/>
    <m/>
    <n v="30.27"/>
    <m/>
    <n v="0"/>
    <n v="0"/>
    <n v="0"/>
  </r>
  <r>
    <x v="34"/>
    <x v="0"/>
    <s v="K2"/>
    <x v="0"/>
    <x v="0"/>
    <x v="0"/>
    <s v="Y"/>
    <x v="2"/>
    <n v="15486"/>
    <n v="501060.71"/>
    <n v="0.81445498034386088"/>
    <n v="615209.83000000007"/>
    <n v="3.1669563679425877E-3"/>
    <n v="90.79"/>
    <n v="49"/>
    <n v="3405.88"/>
    <n v="0"/>
    <n v="3405.88"/>
  </r>
  <r>
    <x v="34"/>
    <x v="0"/>
    <s v="KW"/>
    <x v="1"/>
    <x v="0"/>
    <x v="0"/>
    <s v="Y"/>
    <x v="2"/>
    <n v="7102"/>
    <n v="501060.71"/>
    <n v="0.81445498034386088"/>
    <n v="615209.83000000007"/>
    <n v="3.3339188675037715E-3"/>
    <n v="90.77"/>
    <n v="23"/>
    <n v="1598.33"/>
    <n v="0"/>
    <n v="1598.33"/>
  </r>
  <r>
    <x v="35"/>
    <x v="8"/>
    <s v="50"/>
    <x v="13"/>
    <x v="1"/>
    <x v="7"/>
    <s v="Y"/>
    <x v="2"/>
    <n v="50321"/>
    <n v="5800785.6399999997"/>
    <n v="0.78521484754692072"/>
    <n v="7387513.9499999993"/>
    <n v="0.20454786333505662"/>
    <n v="26.16"/>
    <n v="10293"/>
    <n v="199273.51"/>
    <n v="2342.58"/>
    <n v="201616.09"/>
  </r>
  <r>
    <x v="35"/>
    <x v="8"/>
    <s v="52"/>
    <x v="4"/>
    <x v="1"/>
    <x v="7"/>
    <s v="Y"/>
    <x v="2"/>
    <n v="48505"/>
    <n v="5800785.6399999997"/>
    <n v="0.78521484754692072"/>
    <n v="7387513.9499999993"/>
    <n v="0.21956462817612707"/>
    <n v="24.2"/>
    <n v="10649"/>
    <n v="190719.04"/>
    <n v="1826.77"/>
    <n v="192545.81"/>
  </r>
  <r>
    <x v="35"/>
    <x v="8"/>
    <s v="53"/>
    <x v="0"/>
    <x v="1"/>
    <x v="7"/>
    <s v="Y"/>
    <x v="2"/>
    <n v="13542"/>
    <n v="5800785.6399999997"/>
    <n v="0.78521484754692072"/>
    <n v="7387513.9499999993"/>
    <n v="0.20454786333505656"/>
    <n v="26.16"/>
    <n v="2769"/>
    <n v="53608.12"/>
    <n v="619.52"/>
    <n v="54227.64"/>
  </r>
  <r>
    <x v="35"/>
    <x v="8"/>
    <s v="5A"/>
    <x v="0"/>
    <x v="2"/>
    <x v="7"/>
    <s v="Y"/>
    <x v="2"/>
    <n v="2518"/>
    <n v="5800785.6399999997"/>
    <n v="0.78521484754692072"/>
    <n v="7387513.9499999993"/>
    <n v="0.20454786333505662"/>
    <n v="107.29"/>
    <n v="515"/>
    <n v="40783.339999999997"/>
    <n v="-237.57"/>
    <n v="40545.769999999997"/>
  </r>
  <r>
    <x v="35"/>
    <x v="8"/>
    <s v="5B"/>
    <x v="4"/>
    <x v="2"/>
    <x v="7"/>
    <s v="Y"/>
    <x v="2"/>
    <n v="3595"/>
    <n v="5800785.6399999997"/>
    <n v="0.78521484754692072"/>
    <n v="7387513.9499999993"/>
    <n v="0.21956462817612707"/>
    <n v="67.69"/>
    <n v="789"/>
    <n v="39420.11"/>
    <n v="0"/>
    <n v="39420.11"/>
  </r>
  <r>
    <x v="35"/>
    <x v="8"/>
    <s v="K5"/>
    <x v="0"/>
    <x v="0"/>
    <x v="7"/>
    <s v="Y"/>
    <x v="2"/>
    <n v="1481"/>
    <n v="5800785.6399999997"/>
    <n v="0.78521484754692072"/>
    <n v="7387513.9499999993"/>
    <n v="0.20454786333505662"/>
    <n v="58.75"/>
    <n v="302"/>
    <n v="13095.77"/>
    <n v="0"/>
    <n v="13095.77"/>
  </r>
  <r>
    <x v="35"/>
    <x v="8"/>
    <s v="KH"/>
    <x v="4"/>
    <x v="0"/>
    <x v="7"/>
    <s v="Y"/>
    <x v="2"/>
    <n v="2055"/>
    <n v="5800785.6399999997"/>
    <n v="0.78521484754692072"/>
    <n v="7387513.9499999993"/>
    <n v="0.20537074231869537"/>
    <n v="58.69"/>
    <n v="422"/>
    <n v="18280.7"/>
    <n v="-0.01"/>
    <n v="18280.690000000002"/>
  </r>
  <r>
    <x v="36"/>
    <x v="0"/>
    <s v="90"/>
    <x v="0"/>
    <x v="1"/>
    <x v="0"/>
    <s v="Y"/>
    <x v="2"/>
    <n v="312757"/>
    <n v="25791956.260000002"/>
    <n v="0.92167302199148216"/>
    <n v="27983846.380000003"/>
    <n v="0.14405429850278584"/>
    <n v="33.78"/>
    <n v="45053"/>
    <n v="1322030.8700000001"/>
    <n v="13674.28"/>
    <n v="1335705.1500000001"/>
  </r>
  <r>
    <x v="36"/>
    <x v="0"/>
    <s v="93"/>
    <x v="9"/>
    <x v="1"/>
    <x v="0"/>
    <s v="Y"/>
    <x v="2"/>
    <n v="224694"/>
    <n v="25791956.260000002"/>
    <n v="0.92167302199148216"/>
    <n v="27983846.380000003"/>
    <n v="0.33524067375814232"/>
    <n v="10.98"/>
    <n v="75326"/>
    <n v="718464.78"/>
    <n v="8794.11"/>
    <n v="727258.89"/>
  </r>
  <r>
    <x v="36"/>
    <x v="0"/>
    <s v="95"/>
    <x v="10"/>
    <x v="1"/>
    <x v="0"/>
    <s v="Y"/>
    <x v="2"/>
    <n v="45141"/>
    <n v="25791956.260000002"/>
    <n v="0.92167302199148216"/>
    <n v="27983846.380000003"/>
    <n v="0.14403468238638625"/>
    <n v="33.78"/>
    <n v="6501"/>
    <n v="190764.71"/>
    <n v="2640.94"/>
    <n v="193405.65"/>
  </r>
  <r>
    <x v="36"/>
    <x v="0"/>
    <s v="9F"/>
    <x v="10"/>
    <x v="2"/>
    <x v="0"/>
    <s v="Y"/>
    <x v="2"/>
    <n v="17989"/>
    <n v="25791956.260000002"/>
    <n v="0.92167302199148216"/>
    <n v="27983846.380000003"/>
    <n v="0.14403468238638625"/>
    <n v="135.6"/>
    <n v="2591"/>
    <n v="304391.02"/>
    <n v="0"/>
    <n v="304391.02"/>
  </r>
  <r>
    <x v="36"/>
    <x v="0"/>
    <s v="9H"/>
    <x v="4"/>
    <x v="2"/>
    <x v="0"/>
    <s v="Y"/>
    <x v="2"/>
    <n v="15914"/>
    <n v="25791956.260000002"/>
    <n v="0.92167302199148216"/>
    <n v="27983846.380000003"/>
    <n v="0.71504940100649261"/>
    <n v="30.27"/>
    <n v="11379"/>
    <n v="298415.40999999997"/>
    <n v="-340.92"/>
    <n v="298074.49"/>
  </r>
  <r>
    <x v="36"/>
    <x v="0"/>
    <s v="K2"/>
    <x v="0"/>
    <x v="0"/>
    <x v="0"/>
    <s v="Y"/>
    <x v="2"/>
    <n v="15486"/>
    <n v="25791956.260000002"/>
    <n v="0.92167302199148216"/>
    <n v="27983846.380000003"/>
    <n v="0.14405429850278584"/>
    <n v="90.79"/>
    <n v="2230"/>
    <n v="175407.28"/>
    <n v="550.6"/>
    <n v="175957.88"/>
  </r>
  <r>
    <x v="36"/>
    <x v="0"/>
    <s v="KW"/>
    <x v="1"/>
    <x v="0"/>
    <x v="0"/>
    <s v="Y"/>
    <x v="2"/>
    <n v="7102"/>
    <n v="25791956.260000002"/>
    <n v="0.92167302199148216"/>
    <n v="27983846.380000003"/>
    <n v="0.15164886658525775"/>
    <n v="90.77"/>
    <n v="1077"/>
    <n v="84695.97"/>
    <n v="78.64"/>
    <n v="84774.61"/>
  </r>
  <r>
    <x v="46"/>
    <x v="3"/>
    <s v="KB"/>
    <x v="7"/>
    <x v="0"/>
    <x v="3"/>
    <s v="Y"/>
    <x v="2"/>
    <n v="9773"/>
    <n v="190057.51"/>
    <n v="0.78308587341712077"/>
    <n v="242703.28"/>
    <n v="2.3097440898185235E-2"/>
    <n v="2.54"/>
    <n v="225"/>
    <n v="420.68"/>
    <n v="0"/>
    <n v="420.68"/>
  </r>
  <r>
    <x v="85"/>
    <x v="9"/>
    <s v="50"/>
    <x v="13"/>
    <x v="1"/>
    <x v="7"/>
    <s v="Y"/>
    <x v="2"/>
    <n v="50321"/>
    <n v="4609758.57"/>
    <n v="0.67592243412879616"/>
    <n v="6819952.0200000005"/>
    <n v="0.1888330259922695"/>
    <n v="26.16"/>
    <n v="9502"/>
    <n v="158354.71"/>
    <n v="1883.18"/>
    <n v="160237.88999999998"/>
  </r>
  <r>
    <x v="85"/>
    <x v="9"/>
    <s v="52"/>
    <x v="4"/>
    <x v="1"/>
    <x v="7"/>
    <s v="Y"/>
    <x v="2"/>
    <n v="48505"/>
    <n v="4609758.57"/>
    <n v="0.67592243412879616"/>
    <n v="6819952.0200000005"/>
    <n v="0.20269609500369565"/>
    <n v="24.2"/>
    <n v="9831"/>
    <n v="151562.32999999999"/>
    <n v="1418.35"/>
    <n v="152980.68"/>
  </r>
  <r>
    <x v="85"/>
    <x v="9"/>
    <s v="53"/>
    <x v="0"/>
    <x v="1"/>
    <x v="7"/>
    <s v="Y"/>
    <x v="2"/>
    <n v="13542"/>
    <n v="4609758.57"/>
    <n v="0.67592243412879616"/>
    <n v="6819952.0200000005"/>
    <n v="0.18883302599226945"/>
    <n v="26.16"/>
    <n v="2557"/>
    <n v="42613.45"/>
    <n v="516.61"/>
    <n v="43130.06"/>
  </r>
  <r>
    <x v="85"/>
    <x v="9"/>
    <s v="5A"/>
    <x v="0"/>
    <x v="2"/>
    <x v="7"/>
    <s v="Y"/>
    <x v="2"/>
    <n v="2518"/>
    <n v="4609758.57"/>
    <n v="0.67592243412879616"/>
    <n v="6819952.0200000005"/>
    <n v="0.1888330259922695"/>
    <n v="107.29"/>
    <n v="475"/>
    <n v="32380.05"/>
    <n v="-68.17"/>
    <n v="32311.88"/>
  </r>
  <r>
    <x v="85"/>
    <x v="9"/>
    <s v="5B"/>
    <x v="4"/>
    <x v="2"/>
    <x v="7"/>
    <s v="Y"/>
    <x v="2"/>
    <n v="3595"/>
    <n v="4609758.57"/>
    <n v="0.67592243412879616"/>
    <n v="6819952.0200000005"/>
    <n v="0.20269609500369565"/>
    <n v="67.69"/>
    <n v="728"/>
    <n v="31309.82"/>
    <n v="-0.01"/>
    <n v="31309.81"/>
  </r>
  <r>
    <x v="85"/>
    <x v="9"/>
    <s v="K5"/>
    <x v="0"/>
    <x v="0"/>
    <x v="7"/>
    <s v="Y"/>
    <x v="2"/>
    <n v="1481"/>
    <n v="4609758.57"/>
    <n v="0.67592243412879616"/>
    <n v="6819952.0200000005"/>
    <n v="0.1888330259922695"/>
    <n v="58.75"/>
    <n v="279"/>
    <n v="10414.459999999999"/>
    <n v="0"/>
    <n v="10414.459999999999"/>
  </r>
  <r>
    <x v="85"/>
    <x v="9"/>
    <s v="KH"/>
    <x v="4"/>
    <x v="0"/>
    <x v="7"/>
    <s v="Y"/>
    <x v="2"/>
    <n v="2055"/>
    <n v="4609758.57"/>
    <n v="0.67592243412879616"/>
    <n v="6819952.0200000005"/>
    <n v="0.18959268549676123"/>
    <n v="58.69"/>
    <n v="389"/>
    <n v="14505.69"/>
    <n v="0"/>
    <n v="14505.69"/>
  </r>
  <r>
    <x v="86"/>
    <x v="0"/>
    <s v="90"/>
    <x v="0"/>
    <x v="1"/>
    <x v="0"/>
    <s v="N"/>
    <x v="2"/>
    <n v="312757"/>
    <n v="14974.23"/>
    <n v="0.56600121408306114"/>
    <n v="26456.18"/>
    <m/>
    <n v="33.78"/>
    <m/>
    <n v="0"/>
    <n v="0"/>
    <n v="0"/>
  </r>
  <r>
    <x v="86"/>
    <x v="0"/>
    <s v="93"/>
    <x v="9"/>
    <x v="1"/>
    <x v="0"/>
    <s v="N"/>
    <x v="2"/>
    <n v="224694"/>
    <n v="14974.23"/>
    <n v="0.56600121408306114"/>
    <n v="26456.18"/>
    <m/>
    <n v="10.98"/>
    <m/>
    <n v="0"/>
    <n v="0"/>
    <n v="0"/>
  </r>
  <r>
    <x v="86"/>
    <x v="0"/>
    <s v="95"/>
    <x v="10"/>
    <x v="1"/>
    <x v="0"/>
    <s v="Y"/>
    <x v="2"/>
    <n v="45141"/>
    <n v="14974.23"/>
    <n v="0.56600121408306114"/>
    <n v="26456.18"/>
    <n v="1.3617168389619581E-4"/>
    <n v="33.78"/>
    <n v="6"/>
    <n v="108.12"/>
    <n v="0"/>
    <n v="108.12"/>
  </r>
  <r>
    <x v="86"/>
    <x v="0"/>
    <s v="9F"/>
    <x v="10"/>
    <x v="2"/>
    <x v="0"/>
    <s v="Y"/>
    <x v="2"/>
    <n v="17989"/>
    <n v="14974.23"/>
    <n v="0.56600121408306114"/>
    <n v="26456.18"/>
    <n v="1.3617168389619584E-4"/>
    <n v="135.6"/>
    <n v="2"/>
    <n v="144.29"/>
    <n v="0"/>
    <n v="144.29"/>
  </r>
  <r>
    <x v="86"/>
    <x v="0"/>
    <s v="9H"/>
    <x v="4"/>
    <x v="2"/>
    <x v="0"/>
    <s v="Y"/>
    <x v="2"/>
    <n v="15914"/>
    <n v="14974.23"/>
    <n v="0.56600121408306114"/>
    <n v="26456.18"/>
    <n v="6.7601413347666999E-4"/>
    <n v="30.27"/>
    <n v="10"/>
    <n v="161.05000000000001"/>
    <n v="0"/>
    <n v="161.05000000000001"/>
  </r>
  <r>
    <x v="86"/>
    <x v="0"/>
    <s v="K2"/>
    <x v="0"/>
    <x v="0"/>
    <x v="0"/>
    <s v="N"/>
    <x v="2"/>
    <n v="15486"/>
    <n v="14974.23"/>
    <n v="0.56600121408306114"/>
    <n v="26456.18"/>
    <m/>
    <n v="90.79"/>
    <m/>
    <n v="0"/>
    <n v="0"/>
    <n v="0"/>
  </r>
  <r>
    <x v="86"/>
    <x v="0"/>
    <s v="KW"/>
    <x v="1"/>
    <x v="0"/>
    <x v="0"/>
    <s v="Y"/>
    <x v="2"/>
    <n v="7102"/>
    <n v="14974.23"/>
    <n v="0.56600121408306114"/>
    <n v="26456.18"/>
    <n v="1.4337020210498897E-4"/>
    <n v="90.77"/>
    <n v="1"/>
    <n v="48.29"/>
    <n v="0"/>
    <n v="48.29"/>
  </r>
  <r>
    <x v="87"/>
    <x v="19"/>
    <s v="K6"/>
    <x v="0"/>
    <x v="0"/>
    <x v="9"/>
    <s v="Y"/>
    <x v="2"/>
    <n v="3194"/>
    <n v="3634705.94"/>
    <n v="0.71227419588324381"/>
    <n v="5102958.8899999997"/>
    <n v="1"/>
    <n v="1.48"/>
    <n v="3194"/>
    <n v="3164.99"/>
    <n v="9.91"/>
    <n v="3174.8999999999996"/>
  </r>
  <r>
    <x v="87"/>
    <x v="19"/>
    <s v="KJ"/>
    <x v="4"/>
    <x v="0"/>
    <x v="9"/>
    <s v="Y"/>
    <x v="2"/>
    <n v="3929"/>
    <n v="3634705.94"/>
    <n v="0.71227419588324381"/>
    <n v="5102958.8899999997"/>
    <n v="1"/>
    <n v="1.48"/>
    <n v="3929"/>
    <n v="3893.31"/>
    <n v="1.98"/>
    <n v="3895.29"/>
  </r>
  <r>
    <x v="87"/>
    <x v="19"/>
    <s v="W2"/>
    <x v="0"/>
    <x v="1"/>
    <x v="9"/>
    <s v="Y"/>
    <x v="2"/>
    <n v="49280"/>
    <n v="3634705.94"/>
    <n v="0.71227419588324381"/>
    <n v="5102958.8899999997"/>
    <n v="1"/>
    <n v="1.99"/>
    <n v="49280"/>
    <n v="65834.320000000007"/>
    <n v="780.18"/>
    <n v="66614.5"/>
  </r>
  <r>
    <x v="87"/>
    <x v="19"/>
    <s v="W3"/>
    <x v="4"/>
    <x v="1"/>
    <x v="9"/>
    <s v="Y"/>
    <x v="2"/>
    <n v="128248"/>
    <n v="3634705.94"/>
    <n v="0.71227419588324381"/>
    <n v="5102958.8899999997"/>
    <n v="1"/>
    <n v="1.99"/>
    <n v="128248"/>
    <n v="171329.54"/>
    <n v="1929.08"/>
    <n v="173258.62"/>
  </r>
  <r>
    <x v="87"/>
    <x v="19"/>
    <s v="W4"/>
    <x v="13"/>
    <x v="1"/>
    <x v="9"/>
    <s v="Y"/>
    <x v="2"/>
    <n v="60039"/>
    <n v="3634705.94"/>
    <n v="0.71227419588324381"/>
    <n v="5102958.8899999997"/>
    <n v="1"/>
    <n v="1.99"/>
    <n v="60039"/>
    <n v="80207.520000000004"/>
    <n v="1230.4000000000001"/>
    <n v="81437.919999999998"/>
  </r>
  <r>
    <x v="87"/>
    <x v="19"/>
    <s v="W5"/>
    <x v="0"/>
    <x v="2"/>
    <x v="9"/>
    <s v="Y"/>
    <x v="2"/>
    <n v="5312"/>
    <n v="3634705.94"/>
    <n v="0.71227419588324381"/>
    <n v="5102958.8899999997"/>
    <n v="1"/>
    <n v="3.21"/>
    <n v="5312"/>
    <n v="11416.64"/>
    <n v="-64.48"/>
    <n v="11352.16"/>
  </r>
  <r>
    <x v="92"/>
    <x v="17"/>
    <s v="5B"/>
    <x v="4"/>
    <x v="2"/>
    <x v="7"/>
    <s v="Y"/>
    <x v="2"/>
    <n v="3595"/>
    <n v="2247096.29"/>
    <n v="0.92129179746782297"/>
    <n v="2439071.2000000002"/>
    <n v="7.2491742790292815E-2"/>
    <n v="67.69"/>
    <n v="260"/>
    <n v="15241.33"/>
    <n v="-58.62"/>
    <n v="15182.71"/>
  </r>
  <r>
    <x v="92"/>
    <x v="17"/>
    <s v="K5"/>
    <x v="0"/>
    <x v="0"/>
    <x v="7"/>
    <s v="Y"/>
    <x v="2"/>
    <n v="1481"/>
    <n v="2247096.29"/>
    <n v="0.92129179746782297"/>
    <n v="2439071.2000000002"/>
    <n v="6.7533788207881848E-2"/>
    <n v="58.75"/>
    <n v="100"/>
    <n v="5087.83"/>
    <n v="0"/>
    <n v="5087.83"/>
  </r>
  <r>
    <x v="92"/>
    <x v="17"/>
    <s v="KH"/>
    <x v="4"/>
    <x v="0"/>
    <x v="7"/>
    <s v="Y"/>
    <x v="2"/>
    <n v="2055"/>
    <n v="2247096.29"/>
    <n v="0.92129179746782297"/>
    <n v="2439071.2000000002"/>
    <n v="6.7805471001804493E-2"/>
    <n v="58.69"/>
    <n v="139"/>
    <n v="7064.87"/>
    <n v="50.83"/>
    <n v="7115.7"/>
  </r>
  <r>
    <x v="95"/>
    <x v="8"/>
    <s v="50"/>
    <x v="13"/>
    <x v="1"/>
    <x v="7"/>
    <s v="Y"/>
    <x v="2"/>
    <n v="50321"/>
    <n v="271839.84000000003"/>
    <n v="0.84337501605528353"/>
    <n v="322323.80000000005"/>
    <n v="8.9246050888385983E-3"/>
    <n v="26.16"/>
    <n v="449"/>
    <n v="9336.5400000000009"/>
    <n v="103.98"/>
    <n v="9440.52"/>
  </r>
  <r>
    <x v="95"/>
    <x v="8"/>
    <s v="52"/>
    <x v="4"/>
    <x v="1"/>
    <x v="7"/>
    <s v="Y"/>
    <x v="2"/>
    <n v="48505"/>
    <n v="271839.84000000003"/>
    <n v="0.84337501605528353"/>
    <n v="322323.80000000005"/>
    <n v="9.5797998864443918E-3"/>
    <n v="24.2"/>
    <n v="464"/>
    <n v="8925.56"/>
    <n v="76.95"/>
    <n v="9002.51"/>
  </r>
  <r>
    <x v="95"/>
    <x v="8"/>
    <s v="53"/>
    <x v="0"/>
    <x v="1"/>
    <x v="7"/>
    <s v="Y"/>
    <x v="2"/>
    <n v="13542"/>
    <n v="271839.84000000003"/>
    <n v="0.84337501605528353"/>
    <n v="322323.80000000005"/>
    <n v="8.9246050888385966E-3"/>
    <n v="26.16"/>
    <n v="120"/>
    <n v="2495.29"/>
    <n v="41.58"/>
    <n v="2536.87"/>
  </r>
  <r>
    <x v="95"/>
    <x v="8"/>
    <s v="5A"/>
    <x v="0"/>
    <x v="2"/>
    <x v="7"/>
    <s v="Y"/>
    <x v="2"/>
    <n v="2518"/>
    <n v="271839.84000000003"/>
    <n v="0.84337501605528353"/>
    <n v="322323.80000000005"/>
    <n v="8.9246050888385983E-3"/>
    <n v="107.29"/>
    <n v="22"/>
    <n v="1871.24"/>
    <n v="0"/>
    <n v="1871.24"/>
  </r>
  <r>
    <x v="95"/>
    <x v="8"/>
    <s v="5B"/>
    <x v="4"/>
    <x v="2"/>
    <x v="7"/>
    <s v="Y"/>
    <x v="2"/>
    <n v="3595"/>
    <n v="271839.84000000003"/>
    <n v="0.84337501605528353"/>
    <n v="322323.80000000005"/>
    <n v="9.5797998864443918E-3"/>
    <n v="67.69"/>
    <n v="34"/>
    <n v="1824.53"/>
    <n v="0"/>
    <n v="1824.53"/>
  </r>
  <r>
    <x v="95"/>
    <x v="8"/>
    <s v="K5"/>
    <x v="0"/>
    <x v="0"/>
    <x v="7"/>
    <s v="Y"/>
    <x v="2"/>
    <n v="1481"/>
    <n v="271839.84000000003"/>
    <n v="0.84337501605528353"/>
    <n v="322323.80000000005"/>
    <n v="8.9246050888385983E-3"/>
    <n v="58.75"/>
    <n v="13"/>
    <n v="605.48"/>
    <n v="0"/>
    <n v="605.48"/>
  </r>
  <r>
    <x v="95"/>
    <x v="8"/>
    <s v="KH"/>
    <x v="4"/>
    <x v="0"/>
    <x v="7"/>
    <s v="Y"/>
    <x v="2"/>
    <n v="2055"/>
    <n v="271839.84000000003"/>
    <n v="0.84337501605528353"/>
    <n v="322323.80000000005"/>
    <n v="8.9605080303073702E-3"/>
    <n v="58.69"/>
    <n v="18"/>
    <n v="837.5"/>
    <n v="0"/>
    <n v="837.5"/>
  </r>
  <r>
    <x v="96"/>
    <x v="0"/>
    <s v="90"/>
    <x v="0"/>
    <x v="1"/>
    <x v="0"/>
    <s v="Y"/>
    <x v="2"/>
    <n v="312757"/>
    <n v="280478.81"/>
    <n v="0.8682132286008506"/>
    <n v="323052.90999999997"/>
    <n v="1.6630008504689912E-3"/>
    <n v="33.78"/>
    <n v="520"/>
    <n v="14373.77"/>
    <n v="165.85"/>
    <n v="14539.62"/>
  </r>
  <r>
    <x v="96"/>
    <x v="0"/>
    <s v="93"/>
    <x v="9"/>
    <x v="1"/>
    <x v="0"/>
    <s v="N"/>
    <x v="2"/>
    <n v="224694"/>
    <n v="280478.81"/>
    <n v="0.8682132286008506"/>
    <n v="323052.90999999997"/>
    <m/>
    <n v="10.98"/>
    <m/>
    <n v="0"/>
    <n v="0"/>
    <n v="0"/>
  </r>
  <r>
    <x v="96"/>
    <x v="0"/>
    <s v="95"/>
    <x v="10"/>
    <x v="1"/>
    <x v="0"/>
    <s v="Y"/>
    <x v="2"/>
    <n v="45141"/>
    <n v="280478.81"/>
    <n v="0.8682132286008506"/>
    <n v="323052.90999999997"/>
    <n v="1.6627743968428621E-3"/>
    <n v="33.78"/>
    <n v="75"/>
    <n v="2073.14"/>
    <n v="0"/>
    <n v="2073.14"/>
  </r>
  <r>
    <x v="96"/>
    <x v="0"/>
    <s v="9F"/>
    <x v="10"/>
    <x v="2"/>
    <x v="0"/>
    <s v="Y"/>
    <x v="2"/>
    <n v="17989"/>
    <n v="280478.81"/>
    <n v="0.8682132286008506"/>
    <n v="323052.90999999997"/>
    <n v="1.6627743968428625E-3"/>
    <n v="135.6"/>
    <n v="29"/>
    <n v="3209.31"/>
    <n v="0"/>
    <n v="3209.31"/>
  </r>
  <r>
    <x v="96"/>
    <x v="0"/>
    <s v="9H"/>
    <x v="4"/>
    <x v="2"/>
    <x v="0"/>
    <s v="N"/>
    <x v="2"/>
    <n v="15914"/>
    <n v="280478.81"/>
    <n v="0.8682132286008506"/>
    <n v="323052.90999999997"/>
    <m/>
    <n v="30.27"/>
    <m/>
    <n v="0"/>
    <n v="0"/>
    <n v="0"/>
  </r>
  <r>
    <x v="96"/>
    <x v="0"/>
    <s v="K2"/>
    <x v="0"/>
    <x v="0"/>
    <x v="0"/>
    <s v="Y"/>
    <x v="2"/>
    <n v="15486"/>
    <n v="280478.81"/>
    <n v="0.8682132286008506"/>
    <n v="323052.90999999997"/>
    <n v="1.6630008504689912E-3"/>
    <n v="90.79"/>
    <n v="25"/>
    <n v="1852.39"/>
    <n v="0"/>
    <n v="1852.39"/>
  </r>
  <r>
    <x v="96"/>
    <x v="0"/>
    <s v="KW"/>
    <x v="1"/>
    <x v="0"/>
    <x v="0"/>
    <s v="Y"/>
    <x v="2"/>
    <n v="7102"/>
    <n v="280478.81"/>
    <n v="0.8682132286008506"/>
    <n v="323052.90999999997"/>
    <n v="1.7506745492850749E-3"/>
    <n v="90.77"/>
    <n v="12"/>
    <n v="888.95"/>
    <n v="0"/>
    <n v="888.95"/>
  </r>
  <r>
    <x v="93"/>
    <x v="8"/>
    <s v="50"/>
    <x v="13"/>
    <x v="1"/>
    <x v="7"/>
    <s v="Y"/>
    <x v="2"/>
    <n v="50321"/>
    <n v="433676.69"/>
    <n v="0.80957472790377361"/>
    <n v="535684.57000000007"/>
    <n v="1.4832206741898415E-2"/>
    <n v="26.16"/>
    <n v="746"/>
    <n v="14890.69"/>
    <n v="179.64"/>
    <n v="15070.33"/>
  </r>
  <r>
    <x v="93"/>
    <x v="8"/>
    <s v="52"/>
    <x v="4"/>
    <x v="1"/>
    <x v="7"/>
    <s v="Y"/>
    <x v="2"/>
    <n v="48505"/>
    <n v="433676.69"/>
    <n v="0.80957472790377361"/>
    <n v="535684.57000000007"/>
    <n v="1.5921104748876789E-2"/>
    <n v="24.2"/>
    <n v="772"/>
    <n v="14255.12"/>
    <n v="129.25"/>
    <n v="14384.37"/>
  </r>
  <r>
    <x v="93"/>
    <x v="8"/>
    <s v="53"/>
    <x v="0"/>
    <x v="1"/>
    <x v="7"/>
    <s v="Y"/>
    <x v="2"/>
    <n v="13542"/>
    <n v="433676.69"/>
    <n v="0.80957472790377361"/>
    <n v="535684.57000000007"/>
    <n v="1.4832206741898411E-2"/>
    <n v="26.16"/>
    <n v="200"/>
    <n v="3992.14"/>
    <n v="39.92"/>
    <n v="4032.06"/>
  </r>
  <r>
    <x v="93"/>
    <x v="8"/>
    <s v="5A"/>
    <x v="0"/>
    <x v="2"/>
    <x v="7"/>
    <s v="Y"/>
    <x v="2"/>
    <n v="2518"/>
    <n v="433676.69"/>
    <n v="0.80957472790377361"/>
    <n v="535684.57000000007"/>
    <n v="1.4832206741898415E-2"/>
    <n v="107.29"/>
    <n v="37"/>
    <n v="3020.97"/>
    <n v="0"/>
    <n v="3020.97"/>
  </r>
  <r>
    <x v="93"/>
    <x v="8"/>
    <s v="5B"/>
    <x v="4"/>
    <x v="2"/>
    <x v="7"/>
    <s v="Y"/>
    <x v="2"/>
    <n v="3595"/>
    <n v="433676.69"/>
    <n v="0.80957472790377361"/>
    <n v="535684.57000000007"/>
    <n v="1.5921104748876789E-2"/>
    <n v="67.69"/>
    <n v="57"/>
    <n v="2936.19"/>
    <n v="0"/>
    <n v="2936.19"/>
  </r>
  <r>
    <x v="13"/>
    <x v="7"/>
    <s v="43"/>
    <x v="1"/>
    <x v="1"/>
    <x v="6"/>
    <s v="Y"/>
    <x v="2"/>
    <n v="36252"/>
    <n v="19964101.82"/>
    <n v="0.63770109788701435"/>
    <n v="31306362.630000003"/>
    <n v="0.46031021769182229"/>
    <n v="12.15"/>
    <n v="16687"/>
    <n v="121857.73"/>
    <n v="1884.06"/>
    <n v="123741.79"/>
  </r>
  <r>
    <x v="13"/>
    <x v="7"/>
    <s v="44"/>
    <x v="0"/>
    <x v="1"/>
    <x v="6"/>
    <s v="Y"/>
    <x v="2"/>
    <n v="15591"/>
    <n v="19964101.82"/>
    <n v="0.63770109788701435"/>
    <n v="31306362.630000003"/>
    <n v="0.4842928272309624"/>
    <n v="11.3"/>
    <n v="7550"/>
    <n v="51277.15"/>
    <n v="482.23"/>
    <n v="51759.380000000005"/>
  </r>
  <r>
    <x v="13"/>
    <x v="7"/>
    <s v="45"/>
    <x v="0"/>
    <x v="2"/>
    <x v="6"/>
    <s v="Y"/>
    <x v="2"/>
    <n v="4941"/>
    <n v="19964101.82"/>
    <n v="0.63770109788701435"/>
    <n v="31306362.630000003"/>
    <n v="0.4842928272309624"/>
    <n v="49.27"/>
    <n v="2392"/>
    <n v="70646.19"/>
    <n v="0"/>
    <n v="70646.19"/>
  </r>
  <r>
    <x v="13"/>
    <x v="7"/>
    <s v="46"/>
    <x v="10"/>
    <x v="2"/>
    <x v="6"/>
    <s v="Y"/>
    <x v="2"/>
    <n v="3109"/>
    <n v="19964101.82"/>
    <n v="0.63770109788701435"/>
    <n v="31306362.630000003"/>
    <n v="0.46031021769182234"/>
    <n v="50"/>
    <n v="1431"/>
    <n v="42889.86"/>
    <n v="359.65"/>
    <n v="43249.51"/>
  </r>
  <r>
    <x v="13"/>
    <x v="7"/>
    <s v="47"/>
    <x v="4"/>
    <x v="2"/>
    <x v="6"/>
    <s v="Y"/>
    <x v="2"/>
    <n v="16699"/>
    <n v="19964101.82"/>
    <n v="0.63770109788701435"/>
    <n v="31306362.630000003"/>
    <n v="0.46031021769182229"/>
    <n v="50"/>
    <n v="7686"/>
    <n v="230364.42"/>
    <n v="59.92"/>
    <n v="230424.34000000003"/>
  </r>
  <r>
    <x v="13"/>
    <x v="7"/>
    <s v="KA"/>
    <x v="12"/>
    <x v="0"/>
    <x v="6"/>
    <s v="Y"/>
    <x v="2"/>
    <n v="7796"/>
    <n v="19964101.82"/>
    <n v="0.63770109788701435"/>
    <n v="31306362.630000003"/>
    <n v="0.46031021769182234"/>
    <n v="51.02"/>
    <n v="3588"/>
    <n v="109733.17"/>
    <n v="183.5"/>
    <n v="109916.67"/>
  </r>
  <r>
    <x v="13"/>
    <x v="7"/>
    <s v="KE"/>
    <x v="4"/>
    <x v="0"/>
    <x v="6"/>
    <s v="Y"/>
    <x v="2"/>
    <n v="7071"/>
    <n v="19964101.82"/>
    <n v="0.63770109788701435"/>
    <n v="31306362.630000003"/>
    <n v="0.46031021769182234"/>
    <n v="51.02"/>
    <n v="3254"/>
    <n v="99518.32"/>
    <n v="122.34"/>
    <n v="99640.66"/>
  </r>
  <r>
    <x v="14"/>
    <x v="0"/>
    <s v="90"/>
    <x v="0"/>
    <x v="1"/>
    <x v="0"/>
    <s v="Y"/>
    <x v="2"/>
    <n v="312757"/>
    <n v="666353.16"/>
    <n v="0.56161044721451103"/>
    <n v="1186504.21"/>
    <n v="6.1078462667772861E-3"/>
    <n v="33.78"/>
    <n v="1910"/>
    <n v="34151.480000000003"/>
    <n v="375.48"/>
    <n v="34526.960000000006"/>
  </r>
  <r>
    <x v="14"/>
    <x v="0"/>
    <s v="93"/>
    <x v="9"/>
    <x v="1"/>
    <x v="0"/>
    <s v="N"/>
    <x v="2"/>
    <n v="224694"/>
    <n v="666353.16"/>
    <n v="0.56161044721451103"/>
    <n v="1186504.21"/>
    <m/>
    <n v="10.98"/>
    <m/>
    <n v="0"/>
    <n v="0"/>
    <n v="0"/>
  </r>
  <r>
    <x v="14"/>
    <x v="0"/>
    <s v="95"/>
    <x v="10"/>
    <x v="1"/>
    <x v="0"/>
    <s v="Y"/>
    <x v="2"/>
    <n v="45141"/>
    <n v="666353.16"/>
    <n v="0.56161044721451103"/>
    <n v="1186504.21"/>
    <n v="6.1070145510661606E-3"/>
    <n v="33.78"/>
    <n v="275"/>
    <n v="4917.1000000000004"/>
    <n v="53.64"/>
    <n v="4970.7400000000007"/>
  </r>
  <r>
    <x v="14"/>
    <x v="0"/>
    <s v="9F"/>
    <x v="10"/>
    <x v="2"/>
    <x v="0"/>
    <s v="Y"/>
    <x v="2"/>
    <n v="17989"/>
    <n v="666353.16"/>
    <n v="0.56161044721451103"/>
    <n v="1186504.21"/>
    <n v="6.1070145510661615E-3"/>
    <n v="135.6"/>
    <n v="109"/>
    <n v="7802.78"/>
    <n v="0"/>
    <n v="7802.78"/>
  </r>
  <r>
    <x v="14"/>
    <x v="0"/>
    <s v="9H"/>
    <x v="4"/>
    <x v="2"/>
    <x v="0"/>
    <s v="N"/>
    <x v="2"/>
    <n v="15914"/>
    <n v="666353.16"/>
    <n v="0.56161044721451103"/>
    <n v="1186504.21"/>
    <m/>
    <n v="30.27"/>
    <m/>
    <n v="0"/>
    <n v="0"/>
    <n v="0"/>
  </r>
  <r>
    <x v="14"/>
    <x v="0"/>
    <s v="K2"/>
    <x v="0"/>
    <x v="0"/>
    <x v="0"/>
    <s v="Y"/>
    <x v="2"/>
    <n v="15486"/>
    <n v="666353.16"/>
    <n v="0.56161044721451103"/>
    <n v="1186504.21"/>
    <n v="6.1078462667772861E-3"/>
    <n v="90.79"/>
    <n v="94"/>
    <n v="4505.3500000000004"/>
    <n v="0"/>
    <n v="4505.3500000000004"/>
  </r>
  <r>
    <x v="14"/>
    <x v="0"/>
    <s v="KW"/>
    <x v="1"/>
    <x v="0"/>
    <x v="0"/>
    <s v="Y"/>
    <x v="2"/>
    <n v="7102"/>
    <n v="666353.16"/>
    <n v="0.56161044721451103"/>
    <n v="1186504.21"/>
    <n v="6.4298530016850611E-3"/>
    <n v="90.77"/>
    <n v="45"/>
    <n v="2156.34"/>
    <n v="0"/>
    <n v="2156.34"/>
  </r>
  <r>
    <x v="15"/>
    <x v="0"/>
    <s v="90"/>
    <x v="0"/>
    <x v="1"/>
    <x v="0"/>
    <s v="Y"/>
    <x v="2"/>
    <n v="312757"/>
    <n v="32942477.73"/>
    <n v="0.64171785770406553"/>
    <n v="51334830.93"/>
    <n v="0.26425970747414679"/>
    <n v="33.78"/>
    <n v="82649"/>
    <n v="1688584.24"/>
    <n v="17509.18"/>
    <n v="1706093.42"/>
  </r>
  <r>
    <x v="15"/>
    <x v="0"/>
    <s v="93"/>
    <x v="9"/>
    <x v="1"/>
    <x v="0"/>
    <s v="N"/>
    <x v="2"/>
    <n v="224694"/>
    <n v="32942477.73"/>
    <n v="0.64171785770406553"/>
    <n v="51334830.93"/>
    <m/>
    <n v="10.98"/>
    <m/>
    <n v="0"/>
    <n v="0"/>
    <n v="0"/>
  </r>
  <r>
    <x v="15"/>
    <x v="0"/>
    <s v="95"/>
    <x v="10"/>
    <x v="1"/>
    <x v="0"/>
    <s v="Y"/>
    <x v="2"/>
    <n v="45141"/>
    <n v="32942477.73"/>
    <n v="0.64171785770406553"/>
    <n v="51334830.93"/>
    <n v="0.26422372278479417"/>
    <n v="33.78"/>
    <n v="11927"/>
    <n v="243678.02"/>
    <n v="3391.51"/>
    <n v="247069.53"/>
  </r>
  <r>
    <x v="15"/>
    <x v="0"/>
    <s v="9F"/>
    <x v="10"/>
    <x v="2"/>
    <x v="0"/>
    <s v="Y"/>
    <x v="2"/>
    <n v="17989"/>
    <n v="32942477.73"/>
    <n v="0.64171785770406553"/>
    <n v="51334830.93"/>
    <n v="0.26422372278479422"/>
    <n v="135.6"/>
    <n v="4753"/>
    <n v="388776.03"/>
    <n v="245.39"/>
    <n v="389021.42000000004"/>
  </r>
  <r>
    <x v="15"/>
    <x v="0"/>
    <s v="9H"/>
    <x v="4"/>
    <x v="2"/>
    <x v="0"/>
    <s v="N"/>
    <x v="2"/>
    <n v="15914"/>
    <n v="32942477.73"/>
    <n v="0.64171785770406553"/>
    <n v="51334830.93"/>
    <m/>
    <n v="30.27"/>
    <m/>
    <n v="0"/>
    <n v="0"/>
    <n v="0"/>
  </r>
  <r>
    <x v="15"/>
    <x v="0"/>
    <s v="K2"/>
    <x v="0"/>
    <x v="0"/>
    <x v="0"/>
    <s v="Y"/>
    <x v="2"/>
    <n v="15486"/>
    <n v="32942477.73"/>
    <n v="0.64171785770406553"/>
    <n v="51334830.93"/>
    <n v="0.26425970747414679"/>
    <n v="90.79"/>
    <n v="4092"/>
    <n v="224101.94"/>
    <n v="602.41999999999996"/>
    <n v="224704.36000000002"/>
  </r>
  <r>
    <x v="15"/>
    <x v="0"/>
    <s v="KW"/>
    <x v="1"/>
    <x v="0"/>
    <x v="0"/>
    <s v="Y"/>
    <x v="2"/>
    <n v="7102"/>
    <n v="32942477.73"/>
    <n v="0.64171785770406553"/>
    <n v="51334830.93"/>
    <n v="0.27819152596707231"/>
    <n v="90.77"/>
    <n v="1975"/>
    <n v="108138.77"/>
    <n v="54.76"/>
    <n v="108193.53"/>
  </r>
  <r>
    <x v="37"/>
    <x v="0"/>
    <s v="90"/>
    <x v="0"/>
    <x v="1"/>
    <x v="0"/>
    <s v="Y"/>
    <x v="2"/>
    <n v="312757"/>
    <n v="817247.3"/>
    <n v="0.60804510653837363"/>
    <n v="1344057.03"/>
    <n v="6.9188913480730651E-3"/>
    <n v="33.78"/>
    <n v="2163"/>
    <n v="41872.93"/>
    <n v="425.89"/>
    <n v="42298.82"/>
  </r>
  <r>
    <x v="37"/>
    <x v="0"/>
    <s v="93"/>
    <x v="9"/>
    <x v="1"/>
    <x v="0"/>
    <s v="N"/>
    <x v="2"/>
    <n v="224694"/>
    <n v="817247.3"/>
    <n v="0.60804510653837363"/>
    <n v="1344057.03"/>
    <m/>
    <n v="10.98"/>
    <m/>
    <n v="0"/>
    <n v="0"/>
    <n v="0"/>
  </r>
  <r>
    <x v="37"/>
    <x v="0"/>
    <s v="95"/>
    <x v="10"/>
    <x v="1"/>
    <x v="0"/>
    <s v="Y"/>
    <x v="2"/>
    <n v="45141"/>
    <n v="817247.3"/>
    <n v="0.60804510653837363"/>
    <n v="1344057.03"/>
    <n v="6.9179491909875041E-3"/>
    <n v="33.78"/>
    <n v="312"/>
    <n v="6039.92"/>
    <n v="77.44"/>
    <n v="6117.36"/>
  </r>
  <r>
    <x v="37"/>
    <x v="0"/>
    <s v="9F"/>
    <x v="10"/>
    <x v="2"/>
    <x v="0"/>
    <s v="Y"/>
    <x v="2"/>
    <n v="17989"/>
    <n v="817247.3"/>
    <n v="0.60804510653837363"/>
    <n v="1344057.03"/>
    <n v="6.917949190987505E-3"/>
    <n v="135.6"/>
    <n v="124"/>
    <n v="9610.48"/>
    <n v="0"/>
    <n v="9610.48"/>
  </r>
  <r>
    <x v="37"/>
    <x v="0"/>
    <s v="9H"/>
    <x v="4"/>
    <x v="2"/>
    <x v="0"/>
    <s v="Y"/>
    <x v="2"/>
    <n v="15914"/>
    <n v="817247.3"/>
    <n v="0.60804510653837363"/>
    <n v="1344057.03"/>
    <n v="3.4343641012371272E-2"/>
    <n v="30.27"/>
    <n v="546"/>
    <n v="9446.4500000000007"/>
    <n v="-34.6"/>
    <n v="9411.85"/>
  </r>
  <r>
    <x v="37"/>
    <x v="0"/>
    <s v="K2"/>
    <x v="0"/>
    <x v="0"/>
    <x v="0"/>
    <s v="Y"/>
    <x v="2"/>
    <n v="15486"/>
    <n v="817247.3"/>
    <n v="0.60804510653837363"/>
    <n v="1344057.03"/>
    <n v="6.9188913480730651E-3"/>
    <n v="90.79"/>
    <n v="107"/>
    <n v="5552.46"/>
    <n v="0"/>
    <n v="5552.46"/>
  </r>
  <r>
    <x v="37"/>
    <x v="0"/>
    <s v="KW"/>
    <x v="1"/>
    <x v="0"/>
    <x v="0"/>
    <s v="Y"/>
    <x v="2"/>
    <n v="7102"/>
    <n v="817247.3"/>
    <n v="0.60804510653837363"/>
    <n v="1344057.03"/>
    <n v="7.2836565230404099E-3"/>
    <n v="90.77"/>
    <n v="51"/>
    <n v="2645.92"/>
    <n v="0"/>
    <n v="2645.92"/>
  </r>
  <r>
    <x v="38"/>
    <x v="11"/>
    <s v="P2"/>
    <x v="10"/>
    <x v="2"/>
    <x v="1"/>
    <s v="Y"/>
    <x v="2"/>
    <n v="7665"/>
    <n v="3536221.59"/>
    <n v="0.80970739821185267"/>
    <n v="4367283.29"/>
    <n v="0.24421750494259664"/>
    <n v="30.45"/>
    <n v="1871"/>
    <n v="43362.77"/>
    <n v="-162.25"/>
    <n v="43200.52"/>
  </r>
  <r>
    <x v="39"/>
    <x v="1"/>
    <s v="P2"/>
    <x v="10"/>
    <x v="2"/>
    <x v="1"/>
    <s v="Y"/>
    <x v="2"/>
    <n v="7665"/>
    <n v="29728.12"/>
    <n v="0.73835074350139474"/>
    <n v="40262.869999999995"/>
    <n v="2.2514906866112926E-3"/>
    <n v="30.45"/>
    <n v="17"/>
    <n v="359.27"/>
    <n v="0"/>
    <n v="359.27"/>
  </r>
  <r>
    <x v="40"/>
    <x v="1"/>
    <s v="P2"/>
    <x v="10"/>
    <x v="2"/>
    <x v="1"/>
    <s v="Y"/>
    <x v="2"/>
    <n v="7665"/>
    <n v="349.74"/>
    <n v="0.85840512480671527"/>
    <n v="407.43"/>
    <n v="2.2783394488421691E-5"/>
    <n v="30.45"/>
    <n v="0"/>
    <n v="0"/>
    <n v="0"/>
    <n v="0"/>
  </r>
  <r>
    <x v="12"/>
    <x v="6"/>
    <s v="P2"/>
    <x v="10"/>
    <x v="2"/>
    <x v="1"/>
    <s v="Y"/>
    <x v="2"/>
    <n v="7665"/>
    <n v="6613425.4900000002"/>
    <n v="0.77347366240813098"/>
    <n v="8550291.7699999996"/>
    <n v="0.47813040371846782"/>
    <n v="30.45"/>
    <n v="3664"/>
    <n v="81117.8"/>
    <n v="-221.38"/>
    <n v="80896.42"/>
  </r>
  <r>
    <x v="1"/>
    <x v="1"/>
    <s v="P2"/>
    <x v="10"/>
    <x v="2"/>
    <x v="1"/>
    <s v="Y"/>
    <x v="2"/>
    <n v="7665"/>
    <n v="4477754.67"/>
    <n v="0.90927817752864881"/>
    <n v="4924515.71"/>
    <n v="0.27537781725783578"/>
    <n v="30.45"/>
    <n v="2110"/>
    <n v="54915.43"/>
    <n v="-156.16"/>
    <n v="54759.27"/>
  </r>
  <r>
    <x v="41"/>
    <x v="3"/>
    <s v="P1"/>
    <x v="10"/>
    <x v="2"/>
    <x v="3"/>
    <s v="N"/>
    <x v="2"/>
    <n v="5407"/>
    <n v="733161.25"/>
    <n v="0.74452287001764417"/>
    <n v="984739.73"/>
    <m/>
    <n v="5.93"/>
    <m/>
    <n v="0"/>
    <n v="0"/>
    <n v="0"/>
  </r>
  <r>
    <x v="42"/>
    <x v="3"/>
    <s v="P1"/>
    <x v="10"/>
    <x v="2"/>
    <x v="3"/>
    <s v="N"/>
    <x v="2"/>
    <n v="5407"/>
    <n v="12670.5"/>
    <n v="0.84708879038889662"/>
    <n v="14957.7"/>
    <m/>
    <n v="5.93"/>
    <m/>
    <n v="0"/>
    <n v="0"/>
    <n v="0"/>
  </r>
  <r>
    <x v="43"/>
    <x v="0"/>
    <s v="P1"/>
    <x v="10"/>
    <x v="2"/>
    <x v="3"/>
    <s v="N"/>
    <x v="2"/>
    <n v="5407"/>
    <n v="311003.2"/>
    <n v="0.77271632809575364"/>
    <n v="402480.43"/>
    <m/>
    <n v="5.93"/>
    <m/>
    <n v="0"/>
    <n v="0"/>
    <n v="0"/>
  </r>
  <r>
    <x v="44"/>
    <x v="0"/>
    <s v="P1"/>
    <x v="10"/>
    <x v="2"/>
    <x v="3"/>
    <s v="N"/>
    <x v="2"/>
    <n v="5407"/>
    <n v="92725.03"/>
    <n v="0.73499063992001779"/>
    <n v="126158.11"/>
    <m/>
    <n v="5.93"/>
    <m/>
    <n v="0"/>
    <n v="0"/>
    <n v="0"/>
  </r>
  <r>
    <x v="45"/>
    <x v="3"/>
    <s v="P1"/>
    <x v="10"/>
    <x v="2"/>
    <x v="3"/>
    <s v="N"/>
    <x v="2"/>
    <n v="5407"/>
    <n v="26492.87"/>
    <n v="0.82691066992484319"/>
    <n v="32038.37"/>
    <m/>
    <n v="5.93"/>
    <m/>
    <n v="0"/>
    <n v="0"/>
    <n v="0"/>
  </r>
  <r>
    <x v="46"/>
    <x v="3"/>
    <s v="P1"/>
    <x v="10"/>
    <x v="2"/>
    <x v="3"/>
    <s v="Y"/>
    <x v="2"/>
    <n v="5407"/>
    <n v="190057.51"/>
    <n v="0.78308587341712077"/>
    <n v="242703.28"/>
    <n v="5.4688917182478675E-2"/>
    <n v="5.93"/>
    <n v="295"/>
    <n v="1287.7"/>
    <n v="-4.37"/>
    <n v="1283.3300000000002"/>
  </r>
  <r>
    <x v="47"/>
    <x v="3"/>
    <s v="P1"/>
    <x v="10"/>
    <x v="2"/>
    <x v="3"/>
    <s v="Y"/>
    <x v="2"/>
    <n v="5407"/>
    <n v="1978901.85"/>
    <n v="0.89426339224042195"/>
    <n v="2212884.7800000003"/>
    <n v="0.49863468045338138"/>
    <n v="5.93"/>
    <n v="2696"/>
    <n v="13439.03"/>
    <n v="-74.77"/>
    <n v="13364.26"/>
  </r>
  <r>
    <x v="48"/>
    <x v="3"/>
    <s v="P1"/>
    <x v="10"/>
    <x v="2"/>
    <x v="3"/>
    <s v="N"/>
    <x v="2"/>
    <n v="5407"/>
    <n v="2132099.73"/>
    <n v="0.87969016830565661"/>
    <n v="2423693.94"/>
    <m/>
    <n v="5.93"/>
    <m/>
    <n v="0"/>
    <n v="0"/>
    <n v="0"/>
  </r>
  <r>
    <x v="17"/>
    <x v="3"/>
    <s v="P1"/>
    <x v="10"/>
    <x v="2"/>
    <x v="3"/>
    <s v="Y"/>
    <x v="2"/>
    <n v="5407"/>
    <n v="202728.01"/>
    <n v="0.90488217133859683"/>
    <n v="224038.02000000002"/>
    <n v="5.0483028995349802E-2"/>
    <n v="5.93"/>
    <n v="272"/>
    <n v="1371.97"/>
    <n v="-5.04"/>
    <n v="1366.93"/>
  </r>
  <r>
    <x v="69"/>
    <x v="0"/>
    <s v="KW"/>
    <x v="1"/>
    <x v="0"/>
    <x v="0"/>
    <s v="Y"/>
    <x v="2"/>
    <n v="7102"/>
    <n v="1439829.64"/>
    <n v="0.78515081881615834"/>
    <n v="1833825.5599999998"/>
    <n v="9.9377892485799004E-3"/>
    <n v="90.77"/>
    <n v="70"/>
    <n v="4689.4399999999996"/>
    <n v="0"/>
    <n v="4689.4399999999996"/>
  </r>
  <r>
    <x v="70"/>
    <x v="12"/>
    <s v="71"/>
    <x v="0"/>
    <x v="1"/>
    <x v="5"/>
    <s v="N"/>
    <x v="2"/>
    <n v="111590"/>
    <n v="4278021.82"/>
    <n v="0.51619904584845677"/>
    <n v="8287543.0600000005"/>
    <m/>
    <n v="10.74"/>
    <m/>
    <n v="0"/>
    <n v="0"/>
    <n v="0"/>
  </r>
  <r>
    <x v="70"/>
    <x v="12"/>
    <s v="72"/>
    <x v="2"/>
    <x v="1"/>
    <x v="5"/>
    <s v="Y"/>
    <x v="2"/>
    <n v="475095"/>
    <n v="4278021.82"/>
    <n v="0.51619904584845677"/>
    <n v="8287543.0600000005"/>
    <n v="5.3975916076721871E-2"/>
    <n v="10.86"/>
    <n v="25643"/>
    <n v="135486.87"/>
    <n v="1077.8499999999999"/>
    <n v="136564.72"/>
  </r>
  <r>
    <x v="70"/>
    <x v="12"/>
    <s v="79"/>
    <x v="11"/>
    <x v="1"/>
    <x v="5"/>
    <s v="Y"/>
    <x v="2"/>
    <n v="344789"/>
    <n v="4278021.82"/>
    <n v="0.51619904584845677"/>
    <n v="8287543.0600000005"/>
    <n v="5.874056325997376E-2"/>
    <n v="10.15"/>
    <n v="20253"/>
    <n v="100012.43"/>
    <n v="1061.69"/>
    <n v="101074.12"/>
  </r>
  <r>
    <x v="70"/>
    <x v="12"/>
    <s v="7G"/>
    <x v="10"/>
    <x v="1"/>
    <x v="5"/>
    <s v="Y"/>
    <x v="2"/>
    <n v="16709"/>
    <n v="4278021.82"/>
    <n v="0.51619904584845677"/>
    <n v="8287543.0600000005"/>
    <n v="5.382555723517643E-2"/>
    <n v="10.9"/>
    <n v="899"/>
    <n v="4767.43"/>
    <n v="74.23"/>
    <n v="4841.66"/>
  </r>
  <r>
    <x v="70"/>
    <x v="12"/>
    <s v="7H"/>
    <x v="3"/>
    <x v="1"/>
    <x v="5"/>
    <s v="Y"/>
    <x v="2"/>
    <n v="131116"/>
    <n v="4278021.82"/>
    <n v="0.51619904584845677"/>
    <n v="8287543.0600000005"/>
    <n v="5.3825557235176416E-2"/>
    <n v="10.9"/>
    <n v="7057"/>
    <n v="37423.57"/>
    <n v="546.22"/>
    <n v="37969.79"/>
  </r>
  <r>
    <x v="70"/>
    <x v="12"/>
    <s v="7P"/>
    <x v="0"/>
    <x v="2"/>
    <x v="5"/>
    <s v="N"/>
    <x v="2"/>
    <n v="17875"/>
    <n v="4278021.82"/>
    <n v="0.51619904584845677"/>
    <n v="8287543.0600000005"/>
    <m/>
    <n v="48.11"/>
    <m/>
    <n v="0"/>
    <n v="0"/>
    <n v="0"/>
  </r>
  <r>
    <x v="70"/>
    <x v="12"/>
    <s v="7R"/>
    <x v="3"/>
    <x v="2"/>
    <x v="5"/>
    <s v="Y"/>
    <x v="2"/>
    <n v="30712"/>
    <n v="4278021.82"/>
    <n v="0.51619904584845677"/>
    <n v="8287543.0600000005"/>
    <n v="5.3825557235176416E-2"/>
    <n v="65.03"/>
    <n v="1653"/>
    <n v="52159.29"/>
    <n v="-94.66"/>
    <n v="52064.63"/>
  </r>
  <r>
    <x v="70"/>
    <x v="12"/>
    <s v="7S"/>
    <x v="10"/>
    <x v="2"/>
    <x v="5"/>
    <s v="Y"/>
    <x v="2"/>
    <n v="5365"/>
    <n v="4278021.82"/>
    <n v="0.51619904584845677"/>
    <n v="8287543.0600000005"/>
    <n v="5.5293518219102888E-2"/>
    <n v="61.83"/>
    <n v="296"/>
    <n v="8880.4699999999993"/>
    <n v="-90.02"/>
    <n v="8790.4499999999989"/>
  </r>
  <r>
    <x v="70"/>
    <x v="12"/>
    <s v="K4"/>
    <x v="0"/>
    <x v="0"/>
    <x v="5"/>
    <s v="N"/>
    <x v="2"/>
    <n v="7100"/>
    <n v="4278021.82"/>
    <n v="0.51619904584845677"/>
    <n v="8287543.0600000005"/>
    <m/>
    <n v="22.74"/>
    <m/>
    <n v="0"/>
    <n v="0"/>
    <n v="0"/>
  </r>
  <r>
    <x v="70"/>
    <x v="12"/>
    <s v="KM"/>
    <x v="2"/>
    <x v="0"/>
    <x v="5"/>
    <s v="Y"/>
    <x v="2"/>
    <n v="21901"/>
    <n v="4278021.82"/>
    <n v="0.51619904584845677"/>
    <n v="8287543.0600000005"/>
    <n v="5.3975916076721871E-2"/>
    <n v="23.79"/>
    <n v="1182"/>
    <n v="13644.48"/>
    <n v="11.54"/>
    <n v="13656.02"/>
  </r>
  <r>
    <x v="70"/>
    <x v="12"/>
    <s v="KQ"/>
    <x v="3"/>
    <x v="0"/>
    <x v="5"/>
    <s v="Y"/>
    <x v="2"/>
    <n v="10078"/>
    <n v="4278021.82"/>
    <n v="0.51619904584845677"/>
    <n v="8287543.0600000005"/>
    <n v="5.3825557235176416E-2"/>
    <n v="23.86"/>
    <n v="542"/>
    <n v="6275.02"/>
    <n v="34.729999999999997"/>
    <n v="6309.75"/>
  </r>
  <r>
    <x v="71"/>
    <x v="8"/>
    <s v="50"/>
    <x v="13"/>
    <x v="1"/>
    <x v="7"/>
    <s v="Y"/>
    <x v="2"/>
    <n v="50321"/>
    <n v="258593.4"/>
    <n v="0.85460571531002105"/>
    <n v="302587.95999999996"/>
    <n v="8.3781528004984104E-3"/>
    <n v="26.16"/>
    <n v="421"/>
    <n v="8870.89"/>
    <n v="84.28"/>
    <n v="8955.17"/>
  </r>
  <r>
    <x v="71"/>
    <x v="8"/>
    <s v="52"/>
    <x v="4"/>
    <x v="1"/>
    <x v="7"/>
    <s v="Y"/>
    <x v="2"/>
    <n v="48505"/>
    <n v="258593.4"/>
    <n v="0.85460571531002105"/>
    <n v="302587.95999999996"/>
    <n v="8.9932301147089954E-3"/>
    <n v="24.2"/>
    <n v="436"/>
    <n v="8498.6299999999992"/>
    <n v="58.48"/>
    <n v="8557.1099999999988"/>
  </r>
  <r>
    <x v="71"/>
    <x v="8"/>
    <s v="53"/>
    <x v="0"/>
    <x v="1"/>
    <x v="7"/>
    <s v="Y"/>
    <x v="2"/>
    <n v="13542"/>
    <n v="258593.4"/>
    <n v="0.85460571531002105"/>
    <n v="302587.95999999996"/>
    <n v="8.3781528004984087E-3"/>
    <n v="26.16"/>
    <n v="113"/>
    <n v="2381.02"/>
    <n v="21.07"/>
    <n v="2402.09"/>
  </r>
  <r>
    <x v="71"/>
    <x v="8"/>
    <s v="5A"/>
    <x v="0"/>
    <x v="2"/>
    <x v="7"/>
    <s v="Y"/>
    <x v="2"/>
    <n v="2518"/>
    <n v="258593.4"/>
    <n v="0.85460571531002105"/>
    <n v="302587.95999999996"/>
    <n v="8.3781528004984104E-3"/>
    <n v="107.29"/>
    <n v="21"/>
    <n v="1809.97"/>
    <n v="-86.19"/>
    <n v="1723.78"/>
  </r>
  <r>
    <x v="71"/>
    <x v="8"/>
    <s v="5B"/>
    <x v="4"/>
    <x v="2"/>
    <x v="7"/>
    <s v="Y"/>
    <x v="2"/>
    <n v="3595"/>
    <n v="258593.4"/>
    <n v="0.85460571531002105"/>
    <n v="302587.95999999996"/>
    <n v="8.9932301147089954E-3"/>
    <n v="67.69"/>
    <n v="32"/>
    <n v="1740.08"/>
    <n v="0"/>
    <n v="1740.08"/>
  </r>
  <r>
    <x v="71"/>
    <x v="8"/>
    <s v="K5"/>
    <x v="0"/>
    <x v="0"/>
    <x v="7"/>
    <s v="Y"/>
    <x v="2"/>
    <n v="1481"/>
    <n v="258593.4"/>
    <n v="0.85460571531002105"/>
    <n v="302587.95999999996"/>
    <n v="8.3781528004984104E-3"/>
    <n v="58.75"/>
    <n v="12"/>
    <n v="566.35"/>
    <n v="0"/>
    <n v="566.35"/>
  </r>
  <r>
    <x v="71"/>
    <x v="8"/>
    <s v="KH"/>
    <x v="4"/>
    <x v="0"/>
    <x v="7"/>
    <s v="Y"/>
    <x v="2"/>
    <n v="2055"/>
    <n v="258593.4"/>
    <n v="0.85460571531002105"/>
    <n v="302587.95999999996"/>
    <n v="8.4118574100154088E-3"/>
    <n v="58.69"/>
    <n v="17"/>
    <n v="801.51"/>
    <n v="0"/>
    <n v="801.51"/>
  </r>
  <r>
    <x v="72"/>
    <x v="15"/>
    <s v="90"/>
    <x v="0"/>
    <x v="1"/>
    <x v="0"/>
    <s v="Y"/>
    <x v="2"/>
    <n v="312757"/>
    <n v="5456684.2400000002"/>
    <n v="0.55787568512685648"/>
    <n v="9781183.129999999"/>
    <n v="5.0351243899282465E-2"/>
    <n v="33.78"/>
    <n v="15747"/>
    <n v="279689.57"/>
    <n v="2948.39"/>
    <n v="282637.96000000002"/>
  </r>
  <r>
    <x v="72"/>
    <x v="15"/>
    <s v="93"/>
    <x v="9"/>
    <x v="1"/>
    <x v="0"/>
    <s v="Y"/>
    <x v="2"/>
    <n v="224694"/>
    <n v="5456684.2400000002"/>
    <n v="0.55787568512685648"/>
    <n v="9781183.129999999"/>
    <n v="0.11717654457238964"/>
    <n v="10.98"/>
    <n v="26328"/>
    <n v="151998.39000000001"/>
    <n v="1864.76"/>
    <n v="153863.15000000002"/>
  </r>
  <r>
    <x v="87"/>
    <x v="19"/>
    <s v="W6"/>
    <x v="4"/>
    <x v="2"/>
    <x v="9"/>
    <s v="Y"/>
    <x v="2"/>
    <n v="9146"/>
    <n v="3634705.94"/>
    <n v="0.71227419588324381"/>
    <n v="5102958.8899999997"/>
    <n v="1"/>
    <n v="3.21"/>
    <n v="9146"/>
    <n v="19656.73"/>
    <n v="-51.59"/>
    <n v="19605.14"/>
  </r>
  <r>
    <x v="47"/>
    <x v="3"/>
    <s v="63"/>
    <x v="0"/>
    <x v="1"/>
    <x v="3"/>
    <s v="Y"/>
    <x v="2"/>
    <n v="176872"/>
    <n v="1978901.85"/>
    <n v="0.89426339224042195"/>
    <n v="2212884.7800000003"/>
    <n v="0.26527951145173462"/>
    <n v="0.97"/>
    <n v="46920"/>
    <n v="38359.82"/>
    <n v="407.15"/>
    <n v="38766.97"/>
  </r>
  <r>
    <x v="47"/>
    <x v="3"/>
    <s v="66"/>
    <x v="7"/>
    <x v="1"/>
    <x v="3"/>
    <s v="Y"/>
    <x v="2"/>
    <n v="157204"/>
    <n v="1978901.85"/>
    <n v="0.89426339224042195"/>
    <n v="2212884.7800000003"/>
    <n v="0.21059449802468116"/>
    <n v="2.06"/>
    <n v="33106"/>
    <n v="57480.53"/>
    <n v="531.32000000000005"/>
    <n v="58011.85"/>
  </r>
  <r>
    <x v="47"/>
    <x v="3"/>
    <s v="67"/>
    <x v="1"/>
    <x v="1"/>
    <x v="3"/>
    <s v="Y"/>
    <x v="2"/>
    <n v="89594"/>
    <n v="1978901.85"/>
    <n v="0.89426339224042195"/>
    <n v="2212884.7800000003"/>
    <n v="0.20109091165913806"/>
    <n v="2.09"/>
    <n v="18016"/>
    <n v="31735.95"/>
    <n v="590.12"/>
    <n v="32326.07"/>
  </r>
  <r>
    <x v="47"/>
    <x v="3"/>
    <s v="69"/>
    <x v="0"/>
    <x v="2"/>
    <x v="3"/>
    <s v="Y"/>
    <x v="2"/>
    <n v="16907"/>
    <n v="1978901.85"/>
    <n v="0.89426339224042195"/>
    <n v="2212884.7800000003"/>
    <n v="0.26527951145173456"/>
    <n v="22.13"/>
    <n v="4485"/>
    <n v="83432.87"/>
    <n v="148.83000000000001"/>
    <n v="83581.7"/>
  </r>
  <r>
    <x v="47"/>
    <x v="3"/>
    <s v="6C"/>
    <x v="5"/>
    <x v="2"/>
    <x v="3"/>
    <s v="Y"/>
    <x v="2"/>
    <n v="0"/>
    <n v="1978901.85"/>
    <n v="0.89426339224042195"/>
    <n v="2212884.7800000003"/>
    <n v="0.49863468045338138"/>
    <n v="5.93"/>
    <n v="0"/>
    <n v="0"/>
    <n v="-4.99"/>
    <n v="-4.99"/>
  </r>
  <r>
    <x v="47"/>
    <x v="3"/>
    <s v="K1"/>
    <x v="1"/>
    <x v="0"/>
    <x v="3"/>
    <s v="Y"/>
    <x v="2"/>
    <n v="5720"/>
    <n v="1978901.85"/>
    <n v="0.89426339224042195"/>
    <n v="2212884.7800000003"/>
    <n v="0.20109091165913812"/>
    <n v="2.58"/>
    <n v="1150"/>
    <n v="2494.08"/>
    <n v="4.34"/>
    <n v="2498.42"/>
  </r>
  <r>
    <x v="47"/>
    <x v="3"/>
    <s v="KB"/>
    <x v="7"/>
    <x v="0"/>
    <x v="3"/>
    <s v="Y"/>
    <x v="2"/>
    <n v="9773"/>
    <n v="1978901.85"/>
    <n v="0.89426339224042195"/>
    <n v="2212884.7800000003"/>
    <n v="0.21059449802468116"/>
    <n v="2.54"/>
    <n v="2058"/>
    <n v="4394.12"/>
    <n v="8.5500000000000007"/>
    <n v="4402.67"/>
  </r>
  <r>
    <x v="88"/>
    <x v="8"/>
    <s v="50"/>
    <x v="13"/>
    <x v="1"/>
    <x v="7"/>
    <s v="Y"/>
    <x v="2"/>
    <n v="50321"/>
    <n v="1728947.43"/>
    <n v="0.67230450473307235"/>
    <n v="2571673.13"/>
    <n v="7.1205313113172158E-2"/>
    <n v="26.16"/>
    <n v="3583"/>
    <n v="59392.54"/>
    <n v="729.35"/>
    <n v="60121.89"/>
  </r>
  <r>
    <x v="88"/>
    <x v="8"/>
    <s v="52"/>
    <x v="4"/>
    <x v="1"/>
    <x v="7"/>
    <s v="Y"/>
    <x v="2"/>
    <n v="48505"/>
    <n v="1728947.43"/>
    <n v="0.67230450473307235"/>
    <n v="2571673.13"/>
    <n v="7.6432810604572451E-2"/>
    <n v="24.2"/>
    <n v="3707"/>
    <n v="56844.09"/>
    <n v="536.67999999999995"/>
    <n v="57380.77"/>
  </r>
  <r>
    <x v="88"/>
    <x v="8"/>
    <s v="53"/>
    <x v="0"/>
    <x v="1"/>
    <x v="7"/>
    <s v="Y"/>
    <x v="2"/>
    <n v="13542"/>
    <n v="1728947.43"/>
    <n v="0.67230450473307235"/>
    <n v="2571673.13"/>
    <n v="7.1205313113172145E-2"/>
    <n v="26.16"/>
    <n v="964"/>
    <n v="15979.46"/>
    <n v="165.77"/>
    <n v="16145.23"/>
  </r>
  <r>
    <x v="88"/>
    <x v="8"/>
    <s v="5A"/>
    <x v="0"/>
    <x v="2"/>
    <x v="7"/>
    <s v="Y"/>
    <x v="2"/>
    <n v="2518"/>
    <n v="1728947.43"/>
    <n v="0.67230450473307235"/>
    <n v="2571673.13"/>
    <n v="7.1205313113172158E-2"/>
    <n v="107.29"/>
    <n v="179"/>
    <n v="12136.85"/>
    <n v="0"/>
    <n v="12136.85"/>
  </r>
  <r>
    <x v="88"/>
    <x v="8"/>
    <s v="5B"/>
    <x v="4"/>
    <x v="2"/>
    <x v="7"/>
    <s v="Y"/>
    <x v="2"/>
    <n v="3595"/>
    <n v="1728947.43"/>
    <n v="0.67230450473307235"/>
    <n v="2571673.13"/>
    <n v="7.6432810604572451E-2"/>
    <n v="67.69"/>
    <n v="274"/>
    <n v="11721.12"/>
    <n v="0"/>
    <n v="11721.12"/>
  </r>
  <r>
    <x v="88"/>
    <x v="8"/>
    <s v="K5"/>
    <x v="0"/>
    <x v="0"/>
    <x v="7"/>
    <s v="Y"/>
    <x v="2"/>
    <n v="1481"/>
    <n v="1728947.43"/>
    <n v="0.67230450473307235"/>
    <n v="2571673.13"/>
    <n v="7.1205313113172158E-2"/>
    <n v="58.75"/>
    <n v="105"/>
    <n v="3898.44"/>
    <n v="0"/>
    <n v="3898.44"/>
  </r>
  <r>
    <x v="88"/>
    <x v="8"/>
    <s v="KH"/>
    <x v="4"/>
    <x v="0"/>
    <x v="7"/>
    <s v="Y"/>
    <x v="2"/>
    <n v="2055"/>
    <n v="1728947.43"/>
    <n v="0.67230450473307235"/>
    <n v="2571673.13"/>
    <n v="7.14917661453814E-2"/>
    <n v="58.69"/>
    <n v="146"/>
    <n v="5415.15"/>
    <n v="-37.090000000000003"/>
    <n v="5378.0599999999995"/>
  </r>
  <r>
    <x v="89"/>
    <x v="20"/>
    <s v="H1"/>
    <x v="3"/>
    <x v="1"/>
    <x v="10"/>
    <s v="Y"/>
    <x v="2"/>
    <n v="69444"/>
    <n v="2691329.56"/>
    <n v="0.84553191604601508"/>
    <n v="3183001.74"/>
    <n v="1"/>
    <n v="0.44"/>
    <n v="69444"/>
    <n v="24349.99"/>
    <n v="171.81"/>
    <n v="24521.800000000003"/>
  </r>
  <r>
    <x v="89"/>
    <x v="20"/>
    <s v="H2"/>
    <x v="4"/>
    <x v="1"/>
    <x v="10"/>
    <s v="Y"/>
    <x v="2"/>
    <n v="194363"/>
    <n v="2691329.56"/>
    <n v="0.84553191604601508"/>
    <n v="3183001.74"/>
    <n v="1"/>
    <n v="0.44"/>
    <n v="194363"/>
    <n v="68151.850000000006"/>
    <n v="681.31"/>
    <n v="68833.16"/>
  </r>
  <r>
    <x v="89"/>
    <x v="20"/>
    <s v="H3"/>
    <x v="10"/>
    <x v="1"/>
    <x v="10"/>
    <s v="Y"/>
    <x v="2"/>
    <n v="56141"/>
    <n v="2691329.56"/>
    <n v="0.84553191604601508"/>
    <n v="3183001.74"/>
    <n v="1"/>
    <n v="0.44"/>
    <n v="56141"/>
    <n v="19685.400000000001"/>
    <n v="162"/>
    <n v="19847.400000000001"/>
  </r>
  <r>
    <x v="89"/>
    <x v="20"/>
    <s v="H4"/>
    <x v="6"/>
    <x v="1"/>
    <x v="10"/>
    <s v="Y"/>
    <x v="2"/>
    <n v="142883"/>
    <n v="2691329.56"/>
    <n v="0.84553191604601508"/>
    <n v="3183001.74"/>
    <n v="1"/>
    <n v="0.44"/>
    <n v="142883"/>
    <n v="50100.79"/>
    <n v="589.42999999999995"/>
    <n v="50690.22"/>
  </r>
  <r>
    <x v="89"/>
    <x v="20"/>
    <s v="H5"/>
    <x v="4"/>
    <x v="2"/>
    <x v="10"/>
    <s v="Y"/>
    <x v="2"/>
    <n v="11440"/>
    <n v="2691329.56"/>
    <n v="0.84553191604601508"/>
    <n v="3183001.74"/>
    <n v="1"/>
    <n v="3"/>
    <n v="11440"/>
    <n v="27277.54"/>
    <n v="152.63"/>
    <n v="27430.170000000002"/>
  </r>
  <r>
    <x v="89"/>
    <x v="20"/>
    <s v="H6"/>
    <x v="10"/>
    <x v="2"/>
    <x v="10"/>
    <s v="Y"/>
    <x v="2"/>
    <n v="7847"/>
    <n v="2691329.56"/>
    <n v="0.84553191604601508"/>
    <n v="3183001.74"/>
    <n v="1"/>
    <n v="3"/>
    <n v="7847"/>
    <n v="18710.39"/>
    <n v="996.68"/>
    <n v="19707.07"/>
  </r>
  <r>
    <x v="4"/>
    <x v="4"/>
    <s v="37"/>
    <x v="8"/>
    <x v="1"/>
    <x v="4"/>
    <s v="Y"/>
    <x v="2"/>
    <n v="93362"/>
    <n v="649075.19999999995"/>
    <n v="0.65647607493745797"/>
    <n v="988726.35999999987"/>
    <n v="6.5468774623076181E-2"/>
    <n v="4.97"/>
    <n v="6112"/>
    <n v="18794.900000000001"/>
    <n v="199.86"/>
    <n v="18994.760000000002"/>
  </r>
  <r>
    <x v="4"/>
    <x v="4"/>
    <s v="K3"/>
    <x v="0"/>
    <x v="0"/>
    <x v="4"/>
    <s v="Y"/>
    <x v="2"/>
    <n v="1422"/>
    <n v="649075.19999999995"/>
    <n v="0.65647607493745797"/>
    <n v="988726.35999999987"/>
    <n v="6.5468774623076195E-2"/>
    <n v="27.46"/>
    <n v="93"/>
    <n v="1575.91"/>
    <n v="0"/>
    <n v="1575.91"/>
  </r>
  <r>
    <x v="4"/>
    <x v="4"/>
    <s v="KF"/>
    <x v="4"/>
    <x v="0"/>
    <x v="4"/>
    <s v="Y"/>
    <x v="2"/>
    <n v="3599"/>
    <n v="649075.19999999995"/>
    <n v="0.65647607493745797"/>
    <n v="988726.35999999987"/>
    <n v="6.5468774623076195E-2"/>
    <n v="27.46"/>
    <n v="235"/>
    <n v="3982.13"/>
    <n v="16.940000000000001"/>
    <n v="3999.07"/>
  </r>
  <r>
    <x v="5"/>
    <x v="0"/>
    <s v="90"/>
    <x v="0"/>
    <x v="1"/>
    <x v="0"/>
    <s v="Y"/>
    <x v="2"/>
    <n v="312757"/>
    <n v="2420065.65"/>
    <n v="0.65596396257773992"/>
    <n v="3689327.1399999997"/>
    <n v="1.899179354700235E-2"/>
    <n v="33.78"/>
    <n v="5939"/>
    <n v="124032.16"/>
    <n v="1273.93"/>
    <n v="125306.09"/>
  </r>
  <r>
    <x v="5"/>
    <x v="0"/>
    <s v="93"/>
    <x v="9"/>
    <x v="1"/>
    <x v="0"/>
    <s v="N"/>
    <x v="2"/>
    <n v="224694"/>
    <n v="2420065.65"/>
    <n v="0.65596396257773992"/>
    <n v="3689327.1399999997"/>
    <m/>
    <n v="10.98"/>
    <m/>
    <n v="0"/>
    <n v="0"/>
    <n v="0"/>
  </r>
  <r>
    <x v="5"/>
    <x v="0"/>
    <s v="95"/>
    <x v="10"/>
    <x v="1"/>
    <x v="0"/>
    <s v="Y"/>
    <x v="2"/>
    <n v="45141"/>
    <n v="2420065.65"/>
    <n v="0.65596396257773992"/>
    <n v="3689327.1399999997"/>
    <n v="1.8989207402494847E-2"/>
    <n v="33.78"/>
    <n v="857"/>
    <n v="17897.89"/>
    <n v="250.61"/>
    <n v="18148.5"/>
  </r>
  <r>
    <x v="5"/>
    <x v="0"/>
    <s v="9F"/>
    <x v="10"/>
    <x v="2"/>
    <x v="0"/>
    <s v="Y"/>
    <x v="2"/>
    <n v="17989"/>
    <n v="2420065.65"/>
    <n v="0.65596396257773992"/>
    <n v="3689327.1399999997"/>
    <n v="1.8989207402494851E-2"/>
    <n v="135.6"/>
    <n v="341"/>
    <n v="28511.62"/>
    <n v="0"/>
    <n v="28511.62"/>
  </r>
  <r>
    <x v="5"/>
    <x v="0"/>
    <s v="9H"/>
    <x v="4"/>
    <x v="2"/>
    <x v="0"/>
    <s v="N"/>
    <x v="2"/>
    <n v="15914"/>
    <n v="2420065.65"/>
    <n v="0.65596396257773992"/>
    <n v="3689327.1399999997"/>
    <m/>
    <n v="30.27"/>
    <m/>
    <n v="0"/>
    <n v="0"/>
    <n v="0"/>
  </r>
  <r>
    <x v="5"/>
    <x v="0"/>
    <s v="K2"/>
    <x v="0"/>
    <x v="0"/>
    <x v="0"/>
    <s v="Y"/>
    <x v="2"/>
    <n v="15486"/>
    <n v="2420065.65"/>
    <n v="0.65596396257773992"/>
    <n v="3689327.1399999997"/>
    <n v="1.899179354700235E-2"/>
    <n v="90.79"/>
    <n v="294"/>
    <n v="16458.61"/>
    <n v="55.98"/>
    <n v="16514.59"/>
  </r>
  <r>
    <x v="5"/>
    <x v="0"/>
    <s v="KW"/>
    <x v="1"/>
    <x v="0"/>
    <x v="0"/>
    <s v="Y"/>
    <x v="2"/>
    <n v="7102"/>
    <n v="2420065.65"/>
    <n v="0.65596396257773992"/>
    <n v="3689327.1399999997"/>
    <n v="1.9993044260101834E-2"/>
    <n v="90.77"/>
    <n v="141"/>
    <n v="7891.68"/>
    <n v="0"/>
    <n v="7891.68"/>
  </r>
  <r>
    <x v="6"/>
    <x v="5"/>
    <s v="71"/>
    <x v="0"/>
    <x v="1"/>
    <x v="5"/>
    <s v="Y"/>
    <x v="2"/>
    <n v="111590"/>
    <n v="311579.13"/>
    <n v="0.72644401142952952"/>
    <n v="428910.04000000004"/>
    <n v="2.9441351071059622E-3"/>
    <n v="10.74"/>
    <n v="328"/>
    <n v="2411.91"/>
    <n v="22.06"/>
    <n v="2433.9699999999998"/>
  </r>
  <r>
    <x v="6"/>
    <x v="5"/>
    <s v="72"/>
    <x v="2"/>
    <x v="1"/>
    <x v="5"/>
    <s v="N"/>
    <x v="2"/>
    <n v="475095"/>
    <n v="311579.13"/>
    <n v="0.72644401142952952"/>
    <n v="428910.04000000004"/>
    <m/>
    <n v="10.86"/>
    <m/>
    <n v="0"/>
    <n v="0"/>
    <n v="0"/>
  </r>
  <r>
    <x v="6"/>
    <x v="5"/>
    <s v="79"/>
    <x v="11"/>
    <x v="1"/>
    <x v="5"/>
    <s v="Y"/>
    <x v="2"/>
    <n v="344789"/>
    <n v="311579.13"/>
    <n v="0.72644401142952952"/>
    <n v="428910.04000000004"/>
    <n v="3.040034562120016E-3"/>
    <n v="10.15"/>
    <n v="1048"/>
    <n v="7283.01"/>
    <n v="90.35"/>
    <n v="7373.3600000000006"/>
  </r>
  <r>
    <x v="6"/>
    <x v="5"/>
    <s v="7G"/>
    <x v="10"/>
    <x v="1"/>
    <x v="5"/>
    <s v="Y"/>
    <x v="2"/>
    <n v="16709"/>
    <n v="311579.13"/>
    <n v="0.72644401142952952"/>
    <n v="428910.04000000004"/>
    <n v="2.7856653943903386E-3"/>
    <n v="10.9"/>
    <n v="46"/>
    <n v="343.3"/>
    <n v="7.47"/>
    <n v="350.77000000000004"/>
  </r>
  <r>
    <x v="6"/>
    <x v="5"/>
    <s v="7H"/>
    <x v="3"/>
    <x v="1"/>
    <x v="5"/>
    <s v="Y"/>
    <x v="2"/>
    <n v="131116"/>
    <n v="311579.13"/>
    <n v="0.72644401142952952"/>
    <n v="428910.04000000004"/>
    <n v="2.7856653943903378E-3"/>
    <n v="10.9"/>
    <n v="365"/>
    <n v="2723.97"/>
    <n v="44.77"/>
    <n v="2768.74"/>
  </r>
  <r>
    <x v="6"/>
    <x v="5"/>
    <s v="7P"/>
    <x v="0"/>
    <x v="2"/>
    <x v="5"/>
    <s v="Y"/>
    <x v="2"/>
    <n v="17875"/>
    <n v="311579.13"/>
    <n v="0.72644401142952952"/>
    <n v="428910.04000000004"/>
    <n v="2.9441351071059626E-3"/>
    <n v="48.11"/>
    <n v="52"/>
    <n v="1708.32"/>
    <n v="0"/>
    <n v="1708.32"/>
  </r>
  <r>
    <x v="6"/>
    <x v="5"/>
    <s v="7R"/>
    <x v="3"/>
    <x v="2"/>
    <x v="5"/>
    <s v="Y"/>
    <x v="2"/>
    <n v="30712"/>
    <n v="311579.13"/>
    <n v="0.72644401142952952"/>
    <n v="428910.04000000004"/>
    <n v="2.7856653943903378E-3"/>
    <n v="65.03"/>
    <n v="85"/>
    <n v="3774.53"/>
    <n v="0"/>
    <n v="3774.53"/>
  </r>
  <r>
    <x v="6"/>
    <x v="5"/>
    <s v="7S"/>
    <x v="10"/>
    <x v="2"/>
    <x v="5"/>
    <s v="Y"/>
    <x v="2"/>
    <n v="5365"/>
    <n v="311579.13"/>
    <n v="0.72644401142952952"/>
    <n v="428910.04000000004"/>
    <n v="2.8616376336627019E-3"/>
    <n v="61.83"/>
    <n v="15"/>
    <n v="633.32000000000005"/>
    <n v="0"/>
    <n v="633.32000000000005"/>
  </r>
  <r>
    <x v="6"/>
    <x v="5"/>
    <s v="K4"/>
    <x v="0"/>
    <x v="0"/>
    <x v="5"/>
    <s v="Y"/>
    <x v="2"/>
    <n v="7100"/>
    <n v="311579.13"/>
    <n v="0.72644401142952952"/>
    <n v="428910.04000000004"/>
    <n v="2.9441351071059626E-3"/>
    <n v="22.74"/>
    <n v="20"/>
    <n v="310.56"/>
    <n v="0"/>
    <n v="310.56"/>
  </r>
  <r>
    <x v="6"/>
    <x v="5"/>
    <s v="KM"/>
    <x v="2"/>
    <x v="0"/>
    <x v="5"/>
    <s v="N"/>
    <x v="2"/>
    <n v="21901"/>
    <n v="311579.13"/>
    <n v="0.72644401142952952"/>
    <n v="428910.04000000004"/>
    <m/>
    <n v="23.79"/>
    <m/>
    <n v="0"/>
    <n v="0"/>
    <n v="0"/>
  </r>
  <r>
    <x v="6"/>
    <x v="5"/>
    <s v="KQ"/>
    <x v="3"/>
    <x v="0"/>
    <x v="5"/>
    <s v="Y"/>
    <x v="2"/>
    <n v="10078"/>
    <n v="311579.13"/>
    <n v="0.72644401142952952"/>
    <n v="428910.04000000004"/>
    <n v="2.7856653943903378E-3"/>
    <n v="23.86"/>
    <n v="28"/>
    <n v="456.2"/>
    <n v="16.29"/>
    <n v="472.49"/>
  </r>
  <r>
    <x v="10"/>
    <x v="4"/>
    <s v="31"/>
    <x v="10"/>
    <x v="1"/>
    <x v="4"/>
    <s v="Y"/>
    <x v="2"/>
    <n v="5607"/>
    <n v="893270.31"/>
    <n v="0.80177313808791961"/>
    <n v="1114118.53"/>
    <n v="7.3771649967907166E-2"/>
    <n v="4.97"/>
    <n v="413"/>
    <n v="1551.1"/>
    <n v="15.03"/>
    <n v="1566.1299999999999"/>
  </r>
  <r>
    <x v="1"/>
    <x v="1"/>
    <s v="KU"/>
    <x v="3"/>
    <x v="0"/>
    <x v="1"/>
    <s v="Y"/>
    <x v="2"/>
    <n v="5680"/>
    <n v="4477754.67"/>
    <n v="0.90927817752864881"/>
    <n v="4924515.71"/>
    <n v="0.27537781725783578"/>
    <n v="6.65"/>
    <n v="1564"/>
    <n v="8889.6200000000008"/>
    <n v="28.42"/>
    <n v="8918.0400000000009"/>
  </r>
  <r>
    <x v="1"/>
    <x v="1"/>
    <s v="N1"/>
    <x v="0"/>
    <x v="1"/>
    <x v="1"/>
    <s v="Y"/>
    <x v="2"/>
    <n v="96857"/>
    <n v="4477754.67"/>
    <n v="0.90927817752864881"/>
    <n v="4924515.71"/>
    <n v="0.27538409144222692"/>
    <n v="3.92"/>
    <n v="26672"/>
    <n v="89602.43"/>
    <n v="860.03"/>
    <n v="90462.459999999992"/>
  </r>
  <r>
    <x v="1"/>
    <x v="1"/>
    <s v="N2"/>
    <x v="4"/>
    <x v="1"/>
    <x v="1"/>
    <s v="Y"/>
    <x v="2"/>
    <n v="158342"/>
    <n v="4477754.67"/>
    <n v="0.90927817752864881"/>
    <n v="4924515.71"/>
    <n v="0.27537781725783578"/>
    <n v="3.92"/>
    <n v="43603"/>
    <n v="146480.75"/>
    <n v="1904.81"/>
    <n v="148385.56"/>
  </r>
  <r>
    <x v="1"/>
    <x v="1"/>
    <s v="N3"/>
    <x v="5"/>
    <x v="2"/>
    <x v="1"/>
    <s v="Y"/>
    <x v="2"/>
    <n v="0"/>
    <n v="4477754.67"/>
    <n v="0.90927817752864881"/>
    <n v="4924515.71"/>
    <n v="0.27537781725783578"/>
    <n v="30.45"/>
    <n v="0"/>
    <n v="0"/>
    <n v="0"/>
    <n v="0"/>
  </r>
  <r>
    <x v="1"/>
    <x v="1"/>
    <s v="N4"/>
    <x v="3"/>
    <x v="2"/>
    <x v="1"/>
    <s v="Y"/>
    <x v="2"/>
    <n v="13632"/>
    <n v="4477754.67"/>
    <n v="0.90927817752864881"/>
    <n v="4924515.71"/>
    <n v="0.27537781725783578"/>
    <n v="30.45"/>
    <n v="3753"/>
    <n v="97676.59"/>
    <n v="-286.31"/>
    <n v="97390.28"/>
  </r>
  <r>
    <x v="2"/>
    <x v="2"/>
    <s v="82"/>
    <x v="6"/>
    <x v="1"/>
    <x v="2"/>
    <s v="Y"/>
    <x v="2"/>
    <n v="92595"/>
    <n v="1748.71"/>
    <n v="0.66846968069449819"/>
    <n v="2615.9899999999998"/>
    <n v="1"/>
    <n v="0"/>
    <n v="92595"/>
    <n v="0"/>
    <n v="0"/>
    <n v="0"/>
  </r>
  <r>
    <x v="2"/>
    <x v="2"/>
    <s v="83"/>
    <x v="4"/>
    <x v="1"/>
    <x v="2"/>
    <s v="Y"/>
    <x v="2"/>
    <n v="28636"/>
    <n v="1748.71"/>
    <n v="0.66846968069449819"/>
    <n v="2615.9899999999998"/>
    <n v="1"/>
    <n v="0"/>
    <n v="28636"/>
    <n v="0"/>
    <n v="0"/>
    <n v="0"/>
  </r>
  <r>
    <x v="2"/>
    <x v="2"/>
    <s v="85"/>
    <x v="3"/>
    <x v="2"/>
    <x v="2"/>
    <s v="Y"/>
    <x v="2"/>
    <n v="4462"/>
    <n v="1748.71"/>
    <n v="0.66846968069449819"/>
    <n v="2615.9899999999998"/>
    <n v="1"/>
    <n v="0"/>
    <n v="4462"/>
    <n v="0"/>
    <n v="0"/>
    <n v="0"/>
  </r>
  <r>
    <x v="2"/>
    <x v="2"/>
    <s v="86"/>
    <x v="4"/>
    <x v="2"/>
    <x v="2"/>
    <s v="Y"/>
    <x v="2"/>
    <n v="4642"/>
    <n v="1748.71"/>
    <n v="0.66846968069449819"/>
    <n v="2615.9899999999998"/>
    <n v="1"/>
    <n v="0"/>
    <n v="4642"/>
    <n v="0"/>
    <n v="0"/>
    <n v="0"/>
  </r>
  <r>
    <x v="2"/>
    <x v="2"/>
    <s v="2Q"/>
    <x v="3"/>
    <x v="1"/>
    <x v="2"/>
    <s v="Y"/>
    <x v="2"/>
    <n v="4388"/>
    <n v="1748.71"/>
    <n v="0.66846968069449819"/>
    <n v="2615.9899999999998"/>
    <n v="1"/>
    <n v="0"/>
    <n v="4388"/>
    <n v="0"/>
    <n v="0"/>
    <n v="0"/>
  </r>
  <r>
    <x v="2"/>
    <x v="2"/>
    <s v="KD"/>
    <x v="6"/>
    <x v="0"/>
    <x v="2"/>
    <s v="Y"/>
    <x v="2"/>
    <n v="4092"/>
    <n v="1748.71"/>
    <n v="0.66846968069449819"/>
    <n v="2615.9899999999998"/>
    <n v="1"/>
    <n v="0"/>
    <n v="4092"/>
    <n v="0"/>
    <n v="0"/>
    <n v="0"/>
  </r>
  <r>
    <x v="2"/>
    <x v="2"/>
    <s v="KV"/>
    <x v="4"/>
    <x v="0"/>
    <x v="2"/>
    <s v="Y"/>
    <x v="2"/>
    <n v="1263"/>
    <n v="1748.71"/>
    <n v="0.66846968069449819"/>
    <n v="2615.9899999999998"/>
    <n v="1"/>
    <n v="0"/>
    <n v="1263"/>
    <n v="0"/>
    <n v="0"/>
    <n v="0"/>
  </r>
  <r>
    <x v="3"/>
    <x v="3"/>
    <s v="63"/>
    <x v="0"/>
    <x v="1"/>
    <x v="3"/>
    <s v="Y"/>
    <x v="2"/>
    <n v="176872"/>
    <n v="1499726.55"/>
    <n v="0.85295977689328684"/>
    <n v="1758261.75"/>
    <n v="0.2107795318851946"/>
    <n v="0.97"/>
    <n v="37280"/>
    <n v="29070.84"/>
    <n v="306.47000000000003"/>
    <n v="29377.31"/>
  </r>
  <r>
    <x v="3"/>
    <x v="3"/>
    <s v="66"/>
    <x v="7"/>
    <x v="1"/>
    <x v="3"/>
    <s v="Y"/>
    <x v="2"/>
    <n v="157204"/>
    <n v="1499726.55"/>
    <n v="0.85295977689328684"/>
    <n v="1758261.75"/>
    <n v="0.16732920483878397"/>
    <n v="2.06"/>
    <n v="26304"/>
    <n v="43561.11"/>
    <n v="405.73"/>
    <n v="43966.840000000004"/>
  </r>
  <r>
    <x v="3"/>
    <x v="3"/>
    <s v="67"/>
    <x v="1"/>
    <x v="1"/>
    <x v="3"/>
    <s v="Y"/>
    <x v="2"/>
    <n v="89594"/>
    <n v="1499726.55"/>
    <n v="0.85295977689328684"/>
    <n v="1758261.75"/>
    <n v="0.15977806953098184"/>
    <n v="2.09"/>
    <n v="14315"/>
    <n v="24051.8"/>
    <n v="451.97"/>
    <n v="24503.77"/>
  </r>
  <r>
    <x v="3"/>
    <x v="3"/>
    <s v="69"/>
    <x v="0"/>
    <x v="2"/>
    <x v="3"/>
    <s v="Y"/>
    <x v="2"/>
    <n v="16907"/>
    <n v="1499726.55"/>
    <n v="0.85295977689328684"/>
    <n v="1758261.75"/>
    <n v="0.21077953188519458"/>
    <n v="22.13"/>
    <n v="3563"/>
    <n v="63219.88"/>
    <n v="88.72"/>
    <n v="63308.6"/>
  </r>
  <r>
    <x v="3"/>
    <x v="3"/>
    <s v="6C"/>
    <x v="5"/>
    <x v="2"/>
    <x v="3"/>
    <s v="Y"/>
    <x v="2"/>
    <n v="0"/>
    <n v="1499726.55"/>
    <n v="0.85295977689328684"/>
    <n v="1758261.75"/>
    <n v="0.39619337336879018"/>
    <n v="5.93"/>
    <n v="0"/>
    <n v="0"/>
    <n v="0"/>
    <n v="0"/>
  </r>
  <r>
    <x v="3"/>
    <x v="3"/>
    <s v="K1"/>
    <x v="1"/>
    <x v="0"/>
    <x v="3"/>
    <s v="Y"/>
    <x v="2"/>
    <n v="5720"/>
    <n v="1499726.55"/>
    <n v="0.85295977689328684"/>
    <n v="1758261.75"/>
    <n v="0.15977806953098189"/>
    <n v="2.58"/>
    <n v="913"/>
    <n v="1888.63"/>
    <n v="2.0699999999999998"/>
    <n v="1890.7"/>
  </r>
  <r>
    <x v="3"/>
    <x v="3"/>
    <s v="KB"/>
    <x v="7"/>
    <x v="0"/>
    <x v="3"/>
    <s v="Y"/>
    <x v="2"/>
    <n v="9773"/>
    <n v="1499726.55"/>
    <n v="0.85295977689328684"/>
    <n v="1758261.75"/>
    <n v="0.16732920483878397"/>
    <n v="2.54"/>
    <n v="1635"/>
    <n v="3329.72"/>
    <n v="6.11"/>
    <n v="3335.83"/>
  </r>
  <r>
    <x v="7"/>
    <x v="0"/>
    <s v="90"/>
    <x v="0"/>
    <x v="1"/>
    <x v="0"/>
    <s v="Y"/>
    <x v="2"/>
    <n v="312757"/>
    <n v="2546194.73"/>
    <n v="0.8237779556957503"/>
    <n v="3090875.05"/>
    <n v="1.5911102106597293E-2"/>
    <n v="33.78"/>
    <n v="4976"/>
    <n v="130506.32"/>
    <n v="1363.82"/>
    <n v="131870.14000000001"/>
  </r>
  <r>
    <x v="7"/>
    <x v="0"/>
    <s v="93"/>
    <x v="9"/>
    <x v="1"/>
    <x v="0"/>
    <s v="N"/>
    <x v="2"/>
    <n v="224694"/>
    <n v="2546194.73"/>
    <n v="0.8237779556957503"/>
    <n v="3090875.05"/>
    <m/>
    <n v="10.98"/>
    <m/>
    <n v="0"/>
    <n v="0"/>
    <n v="0"/>
  </r>
  <r>
    <x v="7"/>
    <x v="0"/>
    <s v="95"/>
    <x v="10"/>
    <x v="1"/>
    <x v="0"/>
    <s v="Y"/>
    <x v="2"/>
    <n v="45141"/>
    <n v="2546194.73"/>
    <n v="0.8237779556957503"/>
    <n v="3090875.05"/>
    <n v="1.5908935465030794E-2"/>
    <n v="33.78"/>
    <n v="718"/>
    <n v="18831.099999999999"/>
    <n v="262.29000000000002"/>
    <n v="19093.39"/>
  </r>
  <r>
    <x v="93"/>
    <x v="8"/>
    <s v="K5"/>
    <x v="0"/>
    <x v="0"/>
    <x v="7"/>
    <s v="Y"/>
    <x v="2"/>
    <n v="1481"/>
    <n v="433676.69"/>
    <n v="0.80957472790377361"/>
    <n v="535684.57000000007"/>
    <n v="1.4832206741898415E-2"/>
    <n v="58.75"/>
    <n v="21"/>
    <n v="938.88"/>
    <n v="0"/>
    <n v="938.88"/>
  </r>
  <r>
    <x v="93"/>
    <x v="8"/>
    <s v="KH"/>
    <x v="4"/>
    <x v="0"/>
    <x v="7"/>
    <s v="Y"/>
    <x v="2"/>
    <n v="2055"/>
    <n v="433676.69"/>
    <n v="0.80957472790377361"/>
    <n v="535684.57000000007"/>
    <n v="1.489187547179808E-2"/>
    <n v="58.69"/>
    <n v="30"/>
    <n v="1339.89"/>
    <n v="0"/>
    <n v="1339.89"/>
  </r>
  <r>
    <x v="94"/>
    <x v="4"/>
    <s v="31"/>
    <x v="10"/>
    <x v="1"/>
    <x v="4"/>
    <s v="Y"/>
    <x v="2"/>
    <n v="5607"/>
    <n v="480327.17"/>
    <n v="0.72227263409056996"/>
    <n v="665021.97"/>
    <n v="4.4034603743470686E-2"/>
    <n v="4.97"/>
    <n v="246"/>
    <n v="832.29"/>
    <n v="6.76"/>
    <n v="839.05"/>
  </r>
  <r>
    <x v="94"/>
    <x v="4"/>
    <s v="33"/>
    <x v="10"/>
    <x v="2"/>
    <x v="4"/>
    <s v="Y"/>
    <x v="2"/>
    <n v="3342"/>
    <n v="480327.17"/>
    <n v="0.72227263409056996"/>
    <n v="665021.97"/>
    <n v="4.4034603743470679E-2"/>
    <n v="57.63"/>
    <n v="147"/>
    <n v="5751.68"/>
    <n v="39.130000000000003"/>
    <n v="5790.81"/>
  </r>
  <r>
    <x v="94"/>
    <x v="4"/>
    <s v="34"/>
    <x v="0"/>
    <x v="2"/>
    <x v="4"/>
    <s v="Y"/>
    <x v="2"/>
    <n v="4442"/>
    <n v="480327.17"/>
    <n v="0.72227263409056996"/>
    <n v="665021.97"/>
    <n v="4.4034603743470672E-2"/>
    <n v="57.63"/>
    <n v="195"/>
    <n v="7629.78"/>
    <n v="0"/>
    <n v="7629.78"/>
  </r>
  <r>
    <x v="94"/>
    <x v="4"/>
    <s v="36"/>
    <x v="4"/>
    <x v="1"/>
    <x v="4"/>
    <s v="Y"/>
    <x v="2"/>
    <n v="65003"/>
    <n v="480327.17"/>
    <n v="0.72227263409056996"/>
    <n v="665021.97"/>
    <n v="4.4034603743470679E-2"/>
    <n v="4.97"/>
    <n v="2862"/>
    <n v="9682.9699999999993"/>
    <n v="81.19"/>
    <n v="9764.16"/>
  </r>
  <r>
    <x v="94"/>
    <x v="4"/>
    <s v="37"/>
    <x v="8"/>
    <x v="1"/>
    <x v="4"/>
    <s v="Y"/>
    <x v="2"/>
    <n v="93362"/>
    <n v="480327.17"/>
    <n v="0.72227263409056996"/>
    <n v="665021.97"/>
    <n v="4.4034603743470672E-2"/>
    <n v="4.97"/>
    <n v="4111"/>
    <n v="13908.7"/>
    <n v="155.63"/>
    <n v="14064.33"/>
  </r>
  <r>
    <x v="94"/>
    <x v="4"/>
    <s v="K3"/>
    <x v="0"/>
    <x v="0"/>
    <x v="4"/>
    <s v="Y"/>
    <x v="2"/>
    <n v="1422"/>
    <n v="480327.17"/>
    <n v="0.72227263409056996"/>
    <n v="665021.97"/>
    <n v="4.4034603743470679E-2"/>
    <n v="27.46"/>
    <n v="62"/>
    <n v="1155.9000000000001"/>
    <n v="0"/>
    <n v="1155.9000000000001"/>
  </r>
  <r>
    <x v="94"/>
    <x v="4"/>
    <s v="KF"/>
    <x v="4"/>
    <x v="0"/>
    <x v="4"/>
    <s v="Y"/>
    <x v="2"/>
    <n v="3599"/>
    <n v="480327.17"/>
    <n v="0.72227263409056996"/>
    <n v="665021.97"/>
    <n v="4.4034603743470679E-2"/>
    <n v="27.46"/>
    <n v="158"/>
    <n v="2945.69"/>
    <n v="0"/>
    <n v="2945.69"/>
  </r>
  <r>
    <x v="48"/>
    <x v="3"/>
    <s v="63"/>
    <x v="0"/>
    <x v="1"/>
    <x v="3"/>
    <s v="N"/>
    <x v="2"/>
    <n v="176872"/>
    <n v="2132099.73"/>
    <n v="0.87969016830565661"/>
    <n v="2423693.94"/>
    <m/>
    <n v="0.97"/>
    <m/>
    <n v="0"/>
    <n v="0"/>
    <n v="0"/>
  </r>
  <r>
    <x v="48"/>
    <x v="3"/>
    <s v="66"/>
    <x v="7"/>
    <x v="1"/>
    <x v="3"/>
    <s v="Y"/>
    <x v="2"/>
    <n v="157204"/>
    <n v="2132099.73"/>
    <n v="0.87969016830565661"/>
    <n v="2423693.94"/>
    <n v="0.23065665834610768"/>
    <n v="2.06"/>
    <n v="36260"/>
    <n v="61930.720000000001"/>
    <n v="573.87"/>
    <n v="62504.590000000004"/>
  </r>
  <r>
    <x v="48"/>
    <x v="3"/>
    <s v="67"/>
    <x v="1"/>
    <x v="1"/>
    <x v="3"/>
    <s v="Y"/>
    <x v="2"/>
    <n v="89594"/>
    <n v="2132099.73"/>
    <n v="0.87969016830565661"/>
    <n v="2423693.94"/>
    <n v="0.22024771844529933"/>
    <n v="2.09"/>
    <n v="19732"/>
    <n v="34192.31"/>
    <n v="634.20000000000005"/>
    <n v="34826.509999999995"/>
  </r>
  <r>
    <x v="48"/>
    <x v="3"/>
    <s v="69"/>
    <x v="0"/>
    <x v="2"/>
    <x v="3"/>
    <s v="N"/>
    <x v="2"/>
    <n v="16907"/>
    <n v="2132099.73"/>
    <n v="0.87969016830565661"/>
    <n v="2423693.94"/>
    <m/>
    <n v="22.13"/>
    <m/>
    <n v="0"/>
    <n v="0"/>
    <n v="0"/>
  </r>
  <r>
    <x v="48"/>
    <x v="3"/>
    <s v="6C"/>
    <x v="5"/>
    <x v="2"/>
    <x v="3"/>
    <s v="N"/>
    <x v="2"/>
    <n v="0"/>
    <n v="2132099.73"/>
    <n v="0.87969016830565661"/>
    <n v="2423693.94"/>
    <m/>
    <n v="5.93"/>
    <m/>
    <n v="0"/>
    <n v="0"/>
    <n v="0"/>
  </r>
  <r>
    <x v="48"/>
    <x v="3"/>
    <s v="K1"/>
    <x v="1"/>
    <x v="0"/>
    <x v="3"/>
    <s v="Y"/>
    <x v="2"/>
    <n v="5720"/>
    <n v="2132099.73"/>
    <n v="0.87969016830565661"/>
    <n v="2423693.94"/>
    <n v="0.22024771844529942"/>
    <n v="2.58"/>
    <n v="1259"/>
    <n v="2685.98"/>
    <n v="0"/>
    <n v="2685.98"/>
  </r>
  <r>
    <x v="48"/>
    <x v="3"/>
    <s v="KB"/>
    <x v="7"/>
    <x v="0"/>
    <x v="3"/>
    <s v="Y"/>
    <x v="2"/>
    <n v="9773"/>
    <n v="2132099.73"/>
    <n v="0.87969016830565661"/>
    <n v="2423693.94"/>
    <n v="0.23065665834610768"/>
    <n v="2.54"/>
    <n v="2254"/>
    <n v="4734.18"/>
    <n v="4.21"/>
    <n v="4738.3900000000003"/>
  </r>
  <r>
    <x v="61"/>
    <x v="0"/>
    <s v="90"/>
    <x v="0"/>
    <x v="1"/>
    <x v="0"/>
    <s v="Y"/>
    <x v="2"/>
    <n v="312757"/>
    <n v="165292.44"/>
    <n v="0.24857819701371295"/>
    <n v="664951.48"/>
    <n v="3.4230147524769686E-3"/>
    <n v="33.78"/>
    <n v="1070"/>
    <n v="8468.14"/>
    <n v="102.88"/>
    <n v="8571.0199999999986"/>
  </r>
  <r>
    <x v="61"/>
    <x v="0"/>
    <s v="93"/>
    <x v="9"/>
    <x v="1"/>
    <x v="0"/>
    <s v="N"/>
    <x v="2"/>
    <n v="224694"/>
    <n v="165292.44"/>
    <n v="0.24857819701371295"/>
    <n v="664951.48"/>
    <m/>
    <n v="10.98"/>
    <m/>
    <n v="0"/>
    <n v="0"/>
    <n v="0"/>
  </r>
  <r>
    <x v="61"/>
    <x v="0"/>
    <s v="95"/>
    <x v="10"/>
    <x v="1"/>
    <x v="0"/>
    <s v="Y"/>
    <x v="2"/>
    <n v="45141"/>
    <n v="165292.44"/>
    <n v="0.24857819701371295"/>
    <n v="664951.48"/>
    <n v="3.4225486347941227E-3"/>
    <n v="33.78"/>
    <n v="154"/>
    <n v="1218.78"/>
    <n v="7.91"/>
    <n v="1226.69"/>
  </r>
  <r>
    <x v="61"/>
    <x v="0"/>
    <s v="9F"/>
    <x v="10"/>
    <x v="2"/>
    <x v="0"/>
    <s v="Y"/>
    <x v="2"/>
    <n v="17989"/>
    <n v="165292.44"/>
    <n v="0.24857819701371295"/>
    <n v="664951.48"/>
    <n v="3.4225486347941232E-3"/>
    <n v="135.6"/>
    <n v="61"/>
    <n v="1932.77"/>
    <n v="0"/>
    <n v="1932.77"/>
  </r>
  <r>
    <x v="61"/>
    <x v="0"/>
    <s v="9H"/>
    <x v="4"/>
    <x v="2"/>
    <x v="0"/>
    <s v="N"/>
    <x v="2"/>
    <n v="15914"/>
    <n v="165292.44"/>
    <n v="0.24857819701371295"/>
    <n v="664951.48"/>
    <m/>
    <n v="30.27"/>
    <m/>
    <n v="0"/>
    <n v="0"/>
    <n v="0"/>
  </r>
  <r>
    <x v="61"/>
    <x v="0"/>
    <s v="K2"/>
    <x v="0"/>
    <x v="0"/>
    <x v="0"/>
    <s v="Y"/>
    <x v="2"/>
    <n v="15486"/>
    <n v="165292.44"/>
    <n v="0.24857819701371295"/>
    <n v="664951.48"/>
    <n v="3.4230147524769686E-3"/>
    <n v="90.79"/>
    <n v="53"/>
    <n v="1124.3599999999999"/>
    <n v="0"/>
    <n v="1124.3599999999999"/>
  </r>
  <r>
    <x v="61"/>
    <x v="0"/>
    <s v="KW"/>
    <x v="1"/>
    <x v="0"/>
    <x v="0"/>
    <s v="Y"/>
    <x v="2"/>
    <n v="7102"/>
    <n v="165292.44"/>
    <n v="0.24857819701371295"/>
    <n v="664951.48"/>
    <n v="3.6034766953358926E-3"/>
    <n v="90.77"/>
    <n v="25"/>
    <n v="530.24"/>
    <n v="0"/>
    <n v="530.24"/>
  </r>
  <r>
    <x v="62"/>
    <x v="8"/>
    <s v="50"/>
    <x v="13"/>
    <x v="1"/>
    <x v="7"/>
    <s v="Y"/>
    <x v="2"/>
    <n v="50321"/>
    <n v="707820.25"/>
    <n v="0.89421834767326436"/>
    <n v="791551.92"/>
    <n v="2.1916744259381289E-2"/>
    <n v="26.16"/>
    <n v="1102"/>
    <n v="24296.53"/>
    <n v="242.52"/>
    <n v="24539.05"/>
  </r>
  <r>
    <x v="62"/>
    <x v="8"/>
    <s v="52"/>
    <x v="4"/>
    <x v="1"/>
    <x v="7"/>
    <s v="Y"/>
    <x v="2"/>
    <n v="48505"/>
    <n v="707820.25"/>
    <n v="0.89421834767326436"/>
    <n v="791551.92"/>
    <n v="2.3525749551633605E-2"/>
    <n v="24.2"/>
    <n v="1141"/>
    <n v="23271.58"/>
    <n v="203.96"/>
    <n v="23475.54"/>
  </r>
  <r>
    <x v="62"/>
    <x v="8"/>
    <s v="53"/>
    <x v="0"/>
    <x v="1"/>
    <x v="7"/>
    <s v="Y"/>
    <x v="2"/>
    <n v="13542"/>
    <n v="707820.25"/>
    <n v="0.89421834767326436"/>
    <n v="791551.92"/>
    <n v="2.1916744259381286E-2"/>
    <n v="26.16"/>
    <n v="296"/>
    <n v="6526.11"/>
    <n v="44.1"/>
    <n v="6570.21"/>
  </r>
  <r>
    <x v="62"/>
    <x v="8"/>
    <s v="5A"/>
    <x v="0"/>
    <x v="2"/>
    <x v="7"/>
    <s v="Y"/>
    <x v="2"/>
    <n v="2518"/>
    <n v="707820.25"/>
    <n v="0.89421834767326436"/>
    <n v="791551.92"/>
    <n v="2.1916744259381289E-2"/>
    <n v="107.29"/>
    <n v="55"/>
    <n v="4960.13"/>
    <n v="0"/>
    <n v="4960.13"/>
  </r>
  <r>
    <x v="62"/>
    <x v="8"/>
    <s v="5B"/>
    <x v="4"/>
    <x v="2"/>
    <x v="7"/>
    <s v="Y"/>
    <x v="2"/>
    <n v="3595"/>
    <n v="707820.25"/>
    <n v="0.89421834767326436"/>
    <n v="791551.92"/>
    <n v="2.3525749551633605E-2"/>
    <n v="67.69"/>
    <n v="84"/>
    <n v="4779.42"/>
    <n v="-56.9"/>
    <n v="4722.5200000000004"/>
  </r>
  <r>
    <x v="62"/>
    <x v="8"/>
    <s v="K5"/>
    <x v="0"/>
    <x v="0"/>
    <x v="7"/>
    <s v="Y"/>
    <x v="2"/>
    <n v="1481"/>
    <n v="707820.25"/>
    <n v="0.89421834767326436"/>
    <n v="791551.92"/>
    <n v="2.1916744259381289E-2"/>
    <n v="58.75"/>
    <n v="32"/>
    <n v="1580.26"/>
    <n v="0"/>
    <n v="1580.26"/>
  </r>
  <r>
    <x v="62"/>
    <x v="8"/>
    <s v="KH"/>
    <x v="4"/>
    <x v="0"/>
    <x v="7"/>
    <s v="Y"/>
    <x v="2"/>
    <n v="2055"/>
    <n v="707820.25"/>
    <n v="0.89421834767326436"/>
    <n v="791551.92"/>
    <n v="2.2004913492473147E-2"/>
    <n v="58.69"/>
    <n v="45"/>
    <n v="2219.9699999999998"/>
    <n v="0"/>
    <n v="2219.9699999999998"/>
  </r>
  <r>
    <x v="63"/>
    <x v="4"/>
    <s v="31"/>
    <x v="10"/>
    <x v="1"/>
    <x v="4"/>
    <s v="Y"/>
    <x v="2"/>
    <n v="5607"/>
    <n v="355349.95"/>
    <n v="0.84378918123207436"/>
    <n v="421135.94"/>
    <n v="2.7885626455369659E-2"/>
    <n v="4.97"/>
    <n v="156"/>
    <n v="616.59"/>
    <n v="11.86"/>
    <n v="628.45000000000005"/>
  </r>
  <r>
    <x v="63"/>
    <x v="4"/>
    <s v="33"/>
    <x v="10"/>
    <x v="2"/>
    <x v="4"/>
    <s v="Y"/>
    <x v="2"/>
    <n v="3342"/>
    <n v="355349.95"/>
    <n v="0.84378918123207436"/>
    <n v="421135.94"/>
    <n v="2.7885626455369655E-2"/>
    <n v="57.63"/>
    <n v="93"/>
    <n v="4251.0200000000004"/>
    <n v="0"/>
    <n v="4251.0200000000004"/>
  </r>
  <r>
    <x v="63"/>
    <x v="4"/>
    <s v="34"/>
    <x v="0"/>
    <x v="2"/>
    <x v="4"/>
    <s v="Y"/>
    <x v="2"/>
    <n v="4442"/>
    <n v="355349.95"/>
    <n v="0.84378918123207436"/>
    <n v="421135.94"/>
    <n v="2.7885626455369652E-2"/>
    <n v="57.63"/>
    <n v="123"/>
    <n v="5622.32"/>
    <n v="0"/>
    <n v="5622.32"/>
  </r>
  <r>
    <x v="63"/>
    <x v="4"/>
    <s v="36"/>
    <x v="4"/>
    <x v="1"/>
    <x v="4"/>
    <s v="Y"/>
    <x v="2"/>
    <n v="65003"/>
    <n v="355349.95"/>
    <n v="0.84378918123207436"/>
    <n v="421135.94"/>
    <n v="2.7885626455369655E-2"/>
    <n v="4.97"/>
    <n v="1812"/>
    <n v="7161.93"/>
    <n v="63.24"/>
    <n v="7225.17"/>
  </r>
  <r>
    <x v="63"/>
    <x v="4"/>
    <s v="37"/>
    <x v="8"/>
    <x v="1"/>
    <x v="4"/>
    <s v="Y"/>
    <x v="2"/>
    <n v="93362"/>
    <n v="355349.95"/>
    <n v="0.84378918123207436"/>
    <n v="421135.94"/>
    <n v="2.7885626455369652E-2"/>
    <n v="4.97"/>
    <n v="2603"/>
    <n v="10288.35"/>
    <n v="118.57"/>
    <n v="10406.92"/>
  </r>
  <r>
    <x v="63"/>
    <x v="4"/>
    <s v="K3"/>
    <x v="0"/>
    <x v="0"/>
    <x v="4"/>
    <s v="Y"/>
    <x v="2"/>
    <n v="1422"/>
    <n v="355349.95"/>
    <n v="0.84378918123207436"/>
    <n v="421135.94"/>
    <n v="2.7885626455369655E-2"/>
    <n v="27.46"/>
    <n v="39"/>
    <n v="849.43"/>
    <n v="0"/>
    <n v="849.43"/>
  </r>
  <r>
    <x v="63"/>
    <x v="4"/>
    <s v="KF"/>
    <x v="4"/>
    <x v="0"/>
    <x v="4"/>
    <s v="Y"/>
    <x v="2"/>
    <n v="3599"/>
    <n v="355349.95"/>
    <n v="0.84378918123207436"/>
    <n v="421135.94"/>
    <n v="2.7885626455369655E-2"/>
    <n v="27.46"/>
    <n v="100"/>
    <n v="2178.02"/>
    <n v="0"/>
    <n v="2178.02"/>
  </r>
  <r>
    <x v="4"/>
    <x v="4"/>
    <s v="31"/>
    <x v="10"/>
    <x v="1"/>
    <x v="4"/>
    <s v="Y"/>
    <x v="2"/>
    <n v="5607"/>
    <n v="649075.19999999995"/>
    <n v="0.65647607493745797"/>
    <n v="988726.35999999987"/>
    <n v="6.5468774623076195E-2"/>
    <n v="4.97"/>
    <n v="367"/>
    <n v="1128.55"/>
    <n v="15.38"/>
    <n v="1143.93"/>
  </r>
  <r>
    <x v="4"/>
    <x v="4"/>
    <s v="33"/>
    <x v="10"/>
    <x v="2"/>
    <x v="4"/>
    <s v="Y"/>
    <x v="2"/>
    <n v="3342"/>
    <n v="649075.19999999995"/>
    <n v="0.65647607493745797"/>
    <n v="988726.35999999987"/>
    <n v="6.5468774623076195E-2"/>
    <n v="57.63"/>
    <n v="218"/>
    <n v="7752.68"/>
    <n v="35.57"/>
    <n v="7788.25"/>
  </r>
  <r>
    <x v="4"/>
    <x v="4"/>
    <s v="34"/>
    <x v="0"/>
    <x v="2"/>
    <x v="4"/>
    <s v="Y"/>
    <x v="2"/>
    <n v="4442"/>
    <n v="649075.19999999995"/>
    <n v="0.65647607493745797"/>
    <n v="988726.35999999987"/>
    <n v="6.5468774623076181E-2"/>
    <n v="57.63"/>
    <n v="290"/>
    <n v="10313.200000000001"/>
    <n v="0"/>
    <n v="10313.200000000001"/>
  </r>
  <r>
    <x v="4"/>
    <x v="4"/>
    <s v="36"/>
    <x v="4"/>
    <x v="1"/>
    <x v="4"/>
    <s v="Y"/>
    <x v="2"/>
    <n v="65003"/>
    <n v="649075.19999999995"/>
    <n v="0.65647607493745797"/>
    <n v="988726.35999999987"/>
    <n v="6.5468774623076195E-2"/>
    <n v="4.97"/>
    <n v="4255"/>
    <n v="13084.47"/>
    <n v="113.8"/>
    <n v="13198.269999999999"/>
  </r>
  <r>
    <x v="18"/>
    <x v="0"/>
    <s v="90"/>
    <x v="0"/>
    <x v="1"/>
    <x v="0"/>
    <s v="N"/>
    <x v="2"/>
    <n v="312757"/>
    <n v="24189.14"/>
    <n v="0.92168205525259339"/>
    <n v="26244.559999999998"/>
    <m/>
    <n v="33.78"/>
    <m/>
    <n v="0"/>
    <n v="0"/>
    <n v="0"/>
  </r>
  <r>
    <x v="18"/>
    <x v="0"/>
    <s v="93"/>
    <x v="9"/>
    <x v="1"/>
    <x v="0"/>
    <s v="Y"/>
    <x v="2"/>
    <n v="224694"/>
    <n v="24189.14"/>
    <n v="0.92168205525259339"/>
    <n v="26244.559999999998"/>
    <n v="3.1440438377956781E-4"/>
    <n v="10.98"/>
    <n v="70"/>
    <n v="667.67"/>
    <n v="9.5399999999999991"/>
    <n v="677.20999999999992"/>
  </r>
  <r>
    <x v="18"/>
    <x v="0"/>
    <s v="95"/>
    <x v="10"/>
    <x v="1"/>
    <x v="0"/>
    <s v="N"/>
    <x v="2"/>
    <n v="45141"/>
    <n v="24189.14"/>
    <n v="0.92168205525259339"/>
    <n v="26244.559999999998"/>
    <m/>
    <n v="33.78"/>
    <m/>
    <n v="0"/>
    <n v="0"/>
    <n v="0"/>
  </r>
  <r>
    <x v="18"/>
    <x v="0"/>
    <s v="9F"/>
    <x v="10"/>
    <x v="2"/>
    <x v="0"/>
    <s v="N"/>
    <x v="2"/>
    <n v="17989"/>
    <n v="24189.14"/>
    <n v="0.92168205525259339"/>
    <n v="26244.559999999998"/>
    <m/>
    <n v="135.6"/>
    <m/>
    <n v="0"/>
    <n v="0"/>
    <n v="0"/>
  </r>
  <r>
    <x v="18"/>
    <x v="0"/>
    <s v="9H"/>
    <x v="4"/>
    <x v="2"/>
    <x v="0"/>
    <s v="N"/>
    <x v="2"/>
    <n v="15914"/>
    <n v="24189.14"/>
    <n v="0.92168205525259339"/>
    <n v="26244.559999999998"/>
    <m/>
    <n v="30.27"/>
    <m/>
    <n v="0"/>
    <n v="0"/>
    <n v="0"/>
  </r>
  <r>
    <x v="18"/>
    <x v="0"/>
    <s v="K2"/>
    <x v="0"/>
    <x v="0"/>
    <x v="0"/>
    <s v="N"/>
    <x v="2"/>
    <n v="15486"/>
    <n v="24189.14"/>
    <n v="0.92168205525259339"/>
    <n v="26244.559999999998"/>
    <m/>
    <n v="90.79"/>
    <m/>
    <n v="0"/>
    <n v="0"/>
    <n v="0"/>
  </r>
  <r>
    <x v="18"/>
    <x v="0"/>
    <s v="KW"/>
    <x v="1"/>
    <x v="0"/>
    <x v="0"/>
    <s v="Y"/>
    <x v="2"/>
    <n v="7102"/>
    <n v="24189.14"/>
    <n v="0.92168205525259339"/>
    <n v="26244.559999999998"/>
    <n v="1.4222340002814122E-4"/>
    <n v="90.77"/>
    <n v="1"/>
    <n v="78.64"/>
    <n v="0"/>
    <n v="78.64"/>
  </r>
  <r>
    <x v="19"/>
    <x v="0"/>
    <s v="90"/>
    <x v="0"/>
    <x v="1"/>
    <x v="0"/>
    <s v="Y"/>
    <x v="2"/>
    <n v="312757"/>
    <n v="1239981.28"/>
    <n v="0.84471823265655743"/>
    <n v="1467922.95"/>
    <n v="7.5565241442120132E-3"/>
    <n v="33.78"/>
    <n v="2363"/>
    <n v="63550.15"/>
    <n v="645.44000000000005"/>
    <n v="64195.590000000004"/>
  </r>
  <r>
    <x v="19"/>
    <x v="0"/>
    <s v="93"/>
    <x v="9"/>
    <x v="1"/>
    <x v="0"/>
    <s v="N"/>
    <x v="2"/>
    <n v="224694"/>
    <n v="1239981.28"/>
    <n v="0.84471823265655743"/>
    <n v="1467922.95"/>
    <m/>
    <n v="10.98"/>
    <m/>
    <n v="0"/>
    <n v="0"/>
    <n v="0"/>
  </r>
  <r>
    <x v="19"/>
    <x v="0"/>
    <s v="95"/>
    <x v="10"/>
    <x v="1"/>
    <x v="0"/>
    <s v="Y"/>
    <x v="2"/>
    <n v="45141"/>
    <n v="1239981.28"/>
    <n v="0.84471823265655743"/>
    <n v="1467922.95"/>
    <n v="7.5554951595948943E-3"/>
    <n v="33.78"/>
    <n v="341"/>
    <n v="9170.7999999999993"/>
    <n v="107.57"/>
    <n v="9278.369999999999"/>
  </r>
  <r>
    <x v="19"/>
    <x v="0"/>
    <s v="9F"/>
    <x v="10"/>
    <x v="2"/>
    <x v="0"/>
    <s v="Y"/>
    <x v="2"/>
    <n v="17989"/>
    <n v="1239981.28"/>
    <n v="0.84471823265655743"/>
    <n v="1467922.95"/>
    <n v="7.5554951595948952E-3"/>
    <n v="135.6"/>
    <n v="135"/>
    <n v="14535.61"/>
    <n v="0"/>
    <n v="14535.61"/>
  </r>
  <r>
    <x v="19"/>
    <x v="0"/>
    <s v="9H"/>
    <x v="4"/>
    <x v="2"/>
    <x v="0"/>
    <s v="N"/>
    <x v="2"/>
    <n v="15914"/>
    <n v="1239981.28"/>
    <n v="0.84471823265655743"/>
    <n v="1467922.95"/>
    <m/>
    <n v="30.27"/>
    <m/>
    <n v="0"/>
    <n v="0"/>
    <n v="0"/>
  </r>
  <r>
    <x v="19"/>
    <x v="0"/>
    <s v="K2"/>
    <x v="0"/>
    <x v="0"/>
    <x v="0"/>
    <s v="Y"/>
    <x v="2"/>
    <n v="15486"/>
    <n v="1239981.28"/>
    <n v="0.84471823265655743"/>
    <n v="1467922.95"/>
    <n v="7.5565241442120132E-3"/>
    <n v="90.79"/>
    <n v="117"/>
    <n v="8434.58"/>
    <n v="0"/>
    <n v="8434.58"/>
  </r>
  <r>
    <x v="19"/>
    <x v="0"/>
    <s v="KW"/>
    <x v="1"/>
    <x v="0"/>
    <x v="0"/>
    <s v="Y"/>
    <x v="2"/>
    <n v="7102"/>
    <n v="1239981.28"/>
    <n v="0.84471823265655743"/>
    <n v="1467922.95"/>
    <n v="7.9549054329102545E-3"/>
    <n v="90.77"/>
    <n v="56"/>
    <n v="4036.18"/>
    <n v="0"/>
    <n v="4036.18"/>
  </r>
  <r>
    <x v="20"/>
    <x v="0"/>
    <s v="90"/>
    <x v="0"/>
    <x v="1"/>
    <x v="0"/>
    <s v="Y"/>
    <x v="2"/>
    <n v="312757"/>
    <n v="4827460.8099999996"/>
    <n v="0.75254614617304072"/>
    <n v="6414836.9299999997"/>
    <n v="3.3022080718015795E-2"/>
    <n v="33.78"/>
    <n v="10327"/>
    <n v="247427.7"/>
    <n v="2539.69"/>
    <n v="249967.39"/>
  </r>
  <r>
    <x v="20"/>
    <x v="0"/>
    <s v="93"/>
    <x v="9"/>
    <x v="1"/>
    <x v="0"/>
    <s v="Y"/>
    <x v="2"/>
    <n v="224694"/>
    <n v="4827460.8099999996"/>
    <n v="0.75254614617304072"/>
    <n v="6414836.9299999997"/>
    <n v="7.684841552013312E-2"/>
    <n v="10.98"/>
    <n v="17267"/>
    <n v="134472.57999999999"/>
    <n v="1643.24"/>
    <n v="136115.81999999998"/>
  </r>
  <r>
    <x v="20"/>
    <x v="0"/>
    <s v="95"/>
    <x v="10"/>
    <x v="1"/>
    <x v="0"/>
    <s v="Y"/>
    <x v="2"/>
    <n v="45141"/>
    <n v="4827460.8099999996"/>
    <n v="0.75254614617304072"/>
    <n v="6414836.9299999997"/>
    <n v="3.3017584045678672E-2"/>
    <n v="33.78"/>
    <n v="1490"/>
    <n v="35699.360000000001"/>
    <n v="503.15"/>
    <n v="36202.51"/>
  </r>
  <r>
    <x v="20"/>
    <x v="0"/>
    <s v="9F"/>
    <x v="10"/>
    <x v="2"/>
    <x v="0"/>
    <s v="Y"/>
    <x v="2"/>
    <n v="17989"/>
    <n v="4827460.8099999996"/>
    <n v="0.75254614617304072"/>
    <n v="6414836.9299999997"/>
    <n v="3.3017584045678679E-2"/>
    <n v="135.6"/>
    <n v="593"/>
    <n v="56882.07"/>
    <n v="0"/>
    <n v="56882.07"/>
  </r>
  <r>
    <x v="20"/>
    <x v="0"/>
    <s v="9H"/>
    <x v="4"/>
    <x v="2"/>
    <x v="0"/>
    <s v="N"/>
    <x v="2"/>
    <n v="15914"/>
    <n v="4827460.8099999996"/>
    <n v="0.75254614617304072"/>
    <n v="6414836.9299999997"/>
    <m/>
    <n v="30.27"/>
    <m/>
    <n v="0"/>
    <n v="0"/>
    <n v="0"/>
  </r>
  <r>
    <x v="20"/>
    <x v="0"/>
    <s v="K2"/>
    <x v="0"/>
    <x v="0"/>
    <x v="0"/>
    <s v="Y"/>
    <x v="2"/>
    <n v="15486"/>
    <n v="4827460.8099999996"/>
    <n v="0.75254614617304072"/>
    <n v="6414836.9299999997"/>
    <n v="3.3022080718015795E-2"/>
    <n v="90.79"/>
    <n v="511"/>
    <n v="32818.589999999997"/>
    <n v="64.23"/>
    <n v="32882.82"/>
  </r>
  <r>
    <x v="20"/>
    <x v="0"/>
    <s v="KW"/>
    <x v="1"/>
    <x v="0"/>
    <x v="0"/>
    <s v="Y"/>
    <x v="2"/>
    <n v="7102"/>
    <n v="4827460.8099999996"/>
    <n v="0.75254614617304072"/>
    <n v="6414836.9299999997"/>
    <n v="3.4763010650995234E-2"/>
    <n v="90.77"/>
    <n v="246"/>
    <n v="15795.68"/>
    <n v="0"/>
    <n v="15795.68"/>
  </r>
  <r>
    <x v="3"/>
    <x v="3"/>
    <s v="P1"/>
    <x v="10"/>
    <x v="2"/>
    <x v="3"/>
    <s v="Y"/>
    <x v="2"/>
    <n v="5407"/>
    <n v="1499726.55"/>
    <n v="0.85295977689328684"/>
    <n v="1758261.75"/>
    <n v="0.39619337336879018"/>
    <n v="5.93"/>
    <n v="2142"/>
    <n v="10184.290000000001"/>
    <n v="-47.53"/>
    <n v="10136.76"/>
  </r>
  <r>
    <x v="49"/>
    <x v="3"/>
    <s v="63"/>
    <x v="0"/>
    <x v="1"/>
    <x v="3"/>
    <s v="Y"/>
    <x v="2"/>
    <n v="176872"/>
    <n v="1880993.44"/>
    <n v="0.71945166408143812"/>
    <n v="2614482.02"/>
    <n v="0.31342278605438467"/>
    <n v="0.97"/>
    <n v="55435"/>
    <n v="36461.86"/>
    <n v="386.09"/>
    <n v="36847.949999999997"/>
  </r>
  <r>
    <x v="49"/>
    <x v="3"/>
    <s v="66"/>
    <x v="7"/>
    <x v="1"/>
    <x v="3"/>
    <s v="Y"/>
    <x v="2"/>
    <n v="157204"/>
    <n v="1880993.44"/>
    <n v="0.71945166408143812"/>
    <n v="2614482.02"/>
    <n v="0.24881346447529654"/>
    <n v="2.06"/>
    <n v="39114"/>
    <n v="54636.44"/>
    <n v="507.05"/>
    <n v="55143.490000000005"/>
  </r>
  <r>
    <x v="49"/>
    <x v="3"/>
    <s v="67"/>
    <x v="1"/>
    <x v="1"/>
    <x v="3"/>
    <s v="Y"/>
    <x v="2"/>
    <n v="89594"/>
    <n v="1880993.44"/>
    <n v="0.71945166408143812"/>
    <n v="2614482.02"/>
    <n v="0.23758515475813646"/>
    <n v="2.09"/>
    <n v="21286"/>
    <n v="30166.39"/>
    <n v="559.79"/>
    <n v="30726.18"/>
  </r>
  <r>
    <x v="49"/>
    <x v="3"/>
    <s v="69"/>
    <x v="0"/>
    <x v="2"/>
    <x v="3"/>
    <s v="Y"/>
    <x v="2"/>
    <n v="16907"/>
    <n v="1880993.44"/>
    <n v="0.71945166408143812"/>
    <n v="2614482.02"/>
    <n v="0.31342278605438467"/>
    <n v="22.13"/>
    <n v="5299"/>
    <n v="79305.77"/>
    <n v="179.6"/>
    <n v="79485.37000000001"/>
  </r>
  <r>
    <x v="49"/>
    <x v="3"/>
    <s v="6C"/>
    <x v="5"/>
    <x v="2"/>
    <x v="3"/>
    <s v="N"/>
    <x v="2"/>
    <n v="0"/>
    <n v="1880993.44"/>
    <n v="0.71945166408143812"/>
    <n v="2614482.02"/>
    <m/>
    <n v="5.93"/>
    <m/>
    <n v="0"/>
    <n v="0"/>
    <n v="0"/>
  </r>
  <r>
    <x v="49"/>
    <x v="3"/>
    <s v="K1"/>
    <x v="1"/>
    <x v="0"/>
    <x v="3"/>
    <s v="Y"/>
    <x v="2"/>
    <n v="5720"/>
    <n v="1880993.44"/>
    <n v="0.71945166408143812"/>
    <n v="2614482.02"/>
    <n v="0.23758515475813652"/>
    <n v="2.58"/>
    <n v="1358"/>
    <n v="2369.46"/>
    <n v="3.48"/>
    <n v="2372.94"/>
  </r>
  <r>
    <x v="49"/>
    <x v="3"/>
    <s v="KB"/>
    <x v="7"/>
    <x v="0"/>
    <x v="3"/>
    <s v="Y"/>
    <x v="2"/>
    <n v="9773"/>
    <n v="1880993.44"/>
    <n v="0.71945166408143812"/>
    <n v="2614482.02"/>
    <n v="0.24881346447529654"/>
    <n v="2.54"/>
    <n v="2431"/>
    <n v="4175.88"/>
    <n v="8.59"/>
    <n v="4184.47"/>
  </r>
  <r>
    <x v="49"/>
    <x v="3"/>
    <s v="P1"/>
    <x v="10"/>
    <x v="2"/>
    <x v="3"/>
    <s v="N"/>
    <x v="2"/>
    <n v="5407"/>
    <n v="1880993.44"/>
    <n v="0.71945166408143812"/>
    <n v="2614482.02"/>
    <m/>
    <n v="5.93"/>
    <m/>
    <n v="0"/>
    <n v="0"/>
    <n v="0"/>
  </r>
  <r>
    <x v="89"/>
    <x v="20"/>
    <s v="H7"/>
    <x v="5"/>
    <x v="2"/>
    <x v="10"/>
    <s v="Y"/>
    <x v="2"/>
    <n v="0"/>
    <n v="2691329.56"/>
    <n v="0.84553191604601508"/>
    <n v="3183001.74"/>
    <n v="1"/>
    <n v="3"/>
    <n v="0"/>
    <n v="0"/>
    <n v="9.52"/>
    <n v="9.52"/>
  </r>
  <r>
    <x v="89"/>
    <x v="20"/>
    <s v="KC"/>
    <x v="6"/>
    <x v="0"/>
    <x v="10"/>
    <s v="Y"/>
    <x v="2"/>
    <n v="6604"/>
    <n v="2691329.56"/>
    <n v="0.84553191604601508"/>
    <n v="3183001.74"/>
    <n v="1"/>
    <n v="1.52"/>
    <n v="6604"/>
    <n v="7978.27"/>
    <n v="7.26"/>
    <n v="7985.5300000000007"/>
  </r>
  <r>
    <x v="89"/>
    <x v="20"/>
    <s v="KG"/>
    <x v="4"/>
    <x v="0"/>
    <x v="10"/>
    <s v="Y"/>
    <x v="2"/>
    <n v="9453"/>
    <n v="2691329.56"/>
    <n v="0.84553191604601508"/>
    <n v="3183001.74"/>
    <n v="1"/>
    <n v="1.52"/>
    <n v="9453"/>
    <n v="11420.13"/>
    <n v="28.99"/>
    <n v="11449.119999999999"/>
  </r>
  <r>
    <x v="89"/>
    <x v="20"/>
    <s v="KR"/>
    <x v="3"/>
    <x v="0"/>
    <x v="10"/>
    <s v="Y"/>
    <x v="2"/>
    <n v="6409"/>
    <n v="2691329.56"/>
    <n v="0.84553191604601508"/>
    <n v="3183001.74"/>
    <n v="1"/>
    <n v="1.52"/>
    <n v="6409"/>
    <n v="7742.69"/>
    <n v="2.42"/>
    <n v="7745.11"/>
  </r>
  <r>
    <x v="90"/>
    <x v="17"/>
    <s v="50"/>
    <x v="13"/>
    <x v="1"/>
    <x v="7"/>
    <s v="Y"/>
    <x v="2"/>
    <n v="50321"/>
    <n v="112267.38"/>
    <n v="0.77580544470990898"/>
    <n v="144710.74"/>
    <n v="4.0067975328337497E-3"/>
    <n v="26.16"/>
    <n v="201"/>
    <n v="3844.75"/>
    <n v="19.13"/>
    <n v="3863.88"/>
  </r>
  <r>
    <x v="90"/>
    <x v="17"/>
    <s v="52"/>
    <x v="4"/>
    <x v="1"/>
    <x v="7"/>
    <s v="N"/>
    <x v="2"/>
    <n v="48505"/>
    <n v="112267.38"/>
    <n v="0.77580544470990898"/>
    <n v="144710.74"/>
    <m/>
    <n v="24.2"/>
    <m/>
    <n v="0"/>
    <n v="0"/>
    <n v="0"/>
  </r>
  <r>
    <x v="90"/>
    <x v="17"/>
    <s v="53"/>
    <x v="0"/>
    <x v="1"/>
    <x v="7"/>
    <s v="Y"/>
    <x v="2"/>
    <n v="13542"/>
    <n v="112267.38"/>
    <n v="0.77580544470990898"/>
    <n v="144710.74"/>
    <n v="4.0067975328337488E-3"/>
    <n v="26.16"/>
    <n v="54"/>
    <n v="1032.92"/>
    <n v="19.13"/>
    <n v="1052.0500000000002"/>
  </r>
  <r>
    <x v="90"/>
    <x v="17"/>
    <s v="5A"/>
    <x v="0"/>
    <x v="2"/>
    <x v="7"/>
    <s v="Y"/>
    <x v="2"/>
    <n v="2518"/>
    <n v="112267.38"/>
    <n v="0.77580544470990898"/>
    <n v="144710.74"/>
    <n v="4.0067975328337497E-3"/>
    <n v="107.29"/>
    <n v="10"/>
    <n v="782.42"/>
    <n v="0"/>
    <n v="782.42"/>
  </r>
  <r>
    <x v="90"/>
    <x v="17"/>
    <s v="5B"/>
    <x v="4"/>
    <x v="2"/>
    <x v="7"/>
    <s v="N"/>
    <x v="2"/>
    <n v="3595"/>
    <n v="112267.38"/>
    <n v="0.77580544470990898"/>
    <n v="144710.74"/>
    <m/>
    <n v="67.69"/>
    <m/>
    <n v="0"/>
    <n v="0"/>
    <n v="0"/>
  </r>
  <r>
    <x v="90"/>
    <x v="17"/>
    <s v="K5"/>
    <x v="0"/>
    <x v="0"/>
    <x v="7"/>
    <s v="Y"/>
    <x v="2"/>
    <n v="1481"/>
    <n v="112267.38"/>
    <n v="0.77580544470990898"/>
    <n v="144710.74"/>
    <n v="4.0067975328337497E-3"/>
    <n v="58.75"/>
    <n v="5"/>
    <n v="214.22"/>
    <n v="0"/>
    <n v="214.22"/>
  </r>
  <r>
    <x v="90"/>
    <x v="17"/>
    <s v="KH"/>
    <x v="4"/>
    <x v="0"/>
    <x v="7"/>
    <s v="N"/>
    <x v="2"/>
    <n v="2055"/>
    <n v="112267.38"/>
    <n v="0.77580544470990898"/>
    <n v="144710.74"/>
    <m/>
    <n v="58.69"/>
    <m/>
    <n v="0"/>
    <n v="0"/>
    <n v="0"/>
  </r>
  <r>
    <x v="91"/>
    <x v="8"/>
    <s v="50"/>
    <x v="13"/>
    <x v="1"/>
    <x v="7"/>
    <s v="Y"/>
    <x v="2"/>
    <n v="50321"/>
    <n v="2018065.22"/>
    <n v="0.75824711556977065"/>
    <n v="2661487.5"/>
    <n v="7.3692122289388234E-2"/>
    <n v="26.16"/>
    <n v="3708"/>
    <n v="69321.759999999995"/>
    <n v="803.88"/>
    <n v="70125.64"/>
  </r>
  <r>
    <x v="91"/>
    <x v="8"/>
    <s v="52"/>
    <x v="4"/>
    <x v="1"/>
    <x v="7"/>
    <s v="Y"/>
    <x v="2"/>
    <n v="48505"/>
    <n v="2018065.22"/>
    <n v="0.75824711556977065"/>
    <n v="2661487.5"/>
    <n v="7.910218745954585E-2"/>
    <n v="24.2"/>
    <n v="3836"/>
    <n v="66341.62"/>
    <n v="605.30999999999995"/>
    <n v="66946.929999999993"/>
  </r>
  <r>
    <x v="91"/>
    <x v="8"/>
    <s v="53"/>
    <x v="0"/>
    <x v="1"/>
    <x v="7"/>
    <s v="Y"/>
    <x v="2"/>
    <n v="13542"/>
    <n v="2018065.22"/>
    <n v="0.75824711556977065"/>
    <n v="2661487.5"/>
    <n v="7.3692122289388221E-2"/>
    <n v="26.16"/>
    <n v="997"/>
    <n v="18639.099999999999"/>
    <n v="205.64"/>
    <n v="18844.739999999998"/>
  </r>
  <r>
    <x v="91"/>
    <x v="8"/>
    <s v="5A"/>
    <x v="0"/>
    <x v="2"/>
    <x v="7"/>
    <s v="Y"/>
    <x v="2"/>
    <n v="2518"/>
    <n v="2018065.22"/>
    <n v="0.75824711556977065"/>
    <n v="2661487.5"/>
    <n v="7.3692122289388234E-2"/>
    <n v="107.29"/>
    <n v="185"/>
    <n v="14147.17"/>
    <n v="0"/>
    <n v="14147.17"/>
  </r>
  <r>
    <x v="91"/>
    <x v="8"/>
    <s v="5B"/>
    <x v="4"/>
    <x v="2"/>
    <x v="7"/>
    <s v="Y"/>
    <x v="2"/>
    <n v="3595"/>
    <n v="2018065.22"/>
    <n v="0.75824711556977065"/>
    <n v="2661487.5"/>
    <n v="7.910218745954585E-2"/>
    <n v="67.69"/>
    <n v="284"/>
    <n v="13701.92"/>
    <n v="-48.24"/>
    <n v="13653.68"/>
  </r>
  <r>
    <x v="91"/>
    <x v="8"/>
    <s v="K5"/>
    <x v="0"/>
    <x v="0"/>
    <x v="7"/>
    <s v="Y"/>
    <x v="2"/>
    <n v="1481"/>
    <n v="2018065.22"/>
    <n v="0.75824711556977065"/>
    <n v="2661487.5"/>
    <n v="7.3692122289388234E-2"/>
    <n v="58.75"/>
    <n v="109"/>
    <n v="4564.29"/>
    <n v="41.88"/>
    <n v="4606.17"/>
  </r>
  <r>
    <x v="91"/>
    <x v="8"/>
    <s v="KH"/>
    <x v="4"/>
    <x v="0"/>
    <x v="7"/>
    <s v="Y"/>
    <x v="2"/>
    <n v="2055"/>
    <n v="2018065.22"/>
    <n v="0.75824711556977065"/>
    <n v="2661487.5"/>
    <n v="7.3988579547376532E-2"/>
    <n v="58.69"/>
    <n v="152"/>
    <n v="6358.38"/>
    <n v="-41.83"/>
    <n v="6316.55"/>
  </r>
  <r>
    <x v="92"/>
    <x v="17"/>
    <s v="50"/>
    <x v="13"/>
    <x v="1"/>
    <x v="7"/>
    <s v="Y"/>
    <x v="2"/>
    <n v="50321"/>
    <n v="2247096.29"/>
    <n v="0.92129179746782297"/>
    <n v="2439071.2000000002"/>
    <n v="6.7533788207881848E-2"/>
    <n v="26.16"/>
    <n v="3398"/>
    <n v="77186.2"/>
    <n v="931.32"/>
    <n v="78117.52"/>
  </r>
  <r>
    <x v="92"/>
    <x v="17"/>
    <s v="52"/>
    <x v="4"/>
    <x v="1"/>
    <x v="7"/>
    <s v="Y"/>
    <x v="2"/>
    <n v="48505"/>
    <n v="2247096.29"/>
    <n v="0.92129179746782297"/>
    <n v="2439071.2000000002"/>
    <n v="7.2491742790292815E-2"/>
    <n v="24.2"/>
    <n v="3516"/>
    <n v="73882.710000000006"/>
    <n v="672.44"/>
    <n v="74555.150000000009"/>
  </r>
  <r>
    <x v="92"/>
    <x v="17"/>
    <s v="53"/>
    <x v="0"/>
    <x v="1"/>
    <x v="7"/>
    <s v="Y"/>
    <x v="2"/>
    <n v="13542"/>
    <n v="2247096.29"/>
    <n v="0.92129179746782297"/>
    <n v="2439071.2000000002"/>
    <n v="6.7533788207881834E-2"/>
    <n v="26.16"/>
    <n v="914"/>
    <n v="20761.68"/>
    <n v="295.29000000000002"/>
    <n v="21056.97"/>
  </r>
  <r>
    <x v="92"/>
    <x v="17"/>
    <s v="5A"/>
    <x v="0"/>
    <x v="2"/>
    <x v="7"/>
    <s v="Y"/>
    <x v="2"/>
    <n v="2518"/>
    <n v="2247096.29"/>
    <n v="0.92129179746782297"/>
    <n v="2439071.2000000002"/>
    <n v="6.7533788207881848E-2"/>
    <n v="107.29"/>
    <n v="170"/>
    <n v="15795.49"/>
    <n v="-92.91"/>
    <n v="15702.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E1D383-AE64-49B1-82C8-9B489FE62DC7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MCO">
  <location ref="A3:D1372" firstHeaderRow="0" firstDataRow="1" firstDataCol="1" rowPageCount="1" colPageCount="1"/>
  <pivotFields count="18">
    <pivotField axis="axisRow" showAll="0">
      <items count="100">
        <item x="27"/>
        <item x="30"/>
        <item x="64"/>
        <item x="65"/>
        <item x="66"/>
        <item x="67"/>
        <item x="41"/>
        <item x="68"/>
        <item x="38"/>
        <item x="75"/>
        <item x="76"/>
        <item x="77"/>
        <item x="78"/>
        <item x="79"/>
        <item x="80"/>
        <item x="81"/>
        <item x="82"/>
        <item x="39"/>
        <item x="83"/>
        <item x="84"/>
        <item x="42"/>
        <item x="97"/>
        <item x="98"/>
        <item x="50"/>
        <item x="51"/>
        <item x="43"/>
        <item x="52"/>
        <item x="53"/>
        <item x="54"/>
        <item x="44"/>
        <item x="55"/>
        <item x="40"/>
        <item x="57"/>
        <item x="58"/>
        <item x="59"/>
        <item x="45"/>
        <item x="46"/>
        <item x="85"/>
        <item x="86"/>
        <item x="87"/>
        <item x="47"/>
        <item x="88"/>
        <item x="89"/>
        <item x="90"/>
        <item x="91"/>
        <item x="92"/>
        <item x="95"/>
        <item x="96"/>
        <item x="93"/>
        <item x="94"/>
        <item x="48"/>
        <item x="61"/>
        <item x="62"/>
        <item x="63"/>
        <item x="4"/>
        <item x="5"/>
        <item x="6"/>
        <item x="10"/>
        <item x="11"/>
        <item x="12"/>
        <item x="16"/>
        <item x="17"/>
        <item x="0"/>
        <item x="1"/>
        <item x="2"/>
        <item x="3"/>
        <item x="7"/>
        <item x="8"/>
        <item x="9"/>
        <item x="13"/>
        <item x="14"/>
        <item x="15"/>
        <item x="18"/>
        <item x="19"/>
        <item x="20"/>
        <item x="21"/>
        <item x="22"/>
        <item x="23"/>
        <item x="24"/>
        <item x="25"/>
        <item x="26"/>
        <item x="28"/>
        <item x="29"/>
        <item x="56"/>
        <item x="31"/>
        <item x="32"/>
        <item x="33"/>
        <item x="60"/>
        <item x="69"/>
        <item x="70"/>
        <item x="71"/>
        <item x="72"/>
        <item x="73"/>
        <item x="74"/>
        <item x="34"/>
        <item x="35"/>
        <item x="36"/>
        <item x="37"/>
        <item x="49"/>
        <item t="default"/>
      </items>
    </pivotField>
    <pivotField axis="axisRow" showAll="0">
      <items count="23">
        <item x="12"/>
        <item x="10"/>
        <item x="2"/>
        <item x="21"/>
        <item x="13"/>
        <item x="1"/>
        <item x="15"/>
        <item x="14"/>
        <item x="6"/>
        <item x="17"/>
        <item x="18"/>
        <item x="8"/>
        <item x="9"/>
        <item x="4"/>
        <item x="19"/>
        <item x="7"/>
        <item x="20"/>
        <item x="3"/>
        <item x="0"/>
        <item x="11"/>
        <item x="16"/>
        <item x="5"/>
        <item t="default"/>
      </items>
    </pivotField>
    <pivotField showAll="0"/>
    <pivotField axis="axisRow" showAll="0">
      <items count="17">
        <item x="1"/>
        <item x="0"/>
        <item x="15"/>
        <item x="5"/>
        <item x="12"/>
        <item x="11"/>
        <item x="7"/>
        <item x="6"/>
        <item x="8"/>
        <item x="13"/>
        <item x="10"/>
        <item x="9"/>
        <item x="14"/>
        <item x="4"/>
        <item x="2"/>
        <item x="3"/>
        <item t="default"/>
      </items>
    </pivotField>
    <pivotField axis="axisRow" showAll="0">
      <items count="4">
        <item x="1"/>
        <item x="0"/>
        <item x="2"/>
        <item t="default"/>
      </items>
    </pivotField>
    <pivotField axis="axisRow" showAll="0">
      <items count="12">
        <item x="6"/>
        <item x="0"/>
        <item x="4"/>
        <item x="5"/>
        <item x="10"/>
        <item x="7"/>
        <item x="8"/>
        <item x="1"/>
        <item x="9"/>
        <item x="2"/>
        <item x="3"/>
        <item t="default"/>
      </items>
    </pivotField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numFmtId="165" showAll="0"/>
  </pivotFields>
  <rowFields count="5">
    <field x="3"/>
    <field x="5"/>
    <field x="1"/>
    <field x="0"/>
    <field x="4"/>
  </rowFields>
  <rowItems count="1369">
    <i>
      <x/>
    </i>
    <i r="1">
      <x/>
    </i>
    <i r="2">
      <x/>
    </i>
    <i r="3">
      <x v="30"/>
    </i>
    <i r="4">
      <x/>
    </i>
    <i r="2">
      <x v="1"/>
    </i>
    <i r="3">
      <x v="84"/>
    </i>
    <i r="4">
      <x/>
    </i>
    <i r="2">
      <x v="2"/>
    </i>
    <i r="3">
      <x v="22"/>
    </i>
    <i r="4">
      <x/>
    </i>
    <i r="2">
      <x v="4"/>
    </i>
    <i r="3">
      <x v="83"/>
    </i>
    <i r="4">
      <x/>
    </i>
    <i r="2">
      <x v="15"/>
    </i>
    <i r="3">
      <x v="69"/>
    </i>
    <i r="4">
      <x/>
    </i>
    <i r="1">
      <x v="1"/>
    </i>
    <i r="2">
      <x v="3"/>
    </i>
    <i r="3">
      <x v="21"/>
    </i>
    <i r="4">
      <x v="1"/>
    </i>
    <i r="2">
      <x v="6"/>
    </i>
    <i r="3">
      <x v="91"/>
    </i>
    <i r="4">
      <x v="1"/>
    </i>
    <i r="2">
      <x v="18"/>
    </i>
    <i r="3">
      <x v="7"/>
    </i>
    <i r="4">
      <x v="1"/>
    </i>
    <i r="3">
      <x v="12"/>
    </i>
    <i r="4">
      <x v="1"/>
    </i>
    <i r="3">
      <x v="13"/>
    </i>
    <i r="4">
      <x v="1"/>
    </i>
    <i r="3">
      <x v="14"/>
    </i>
    <i r="4">
      <x v="1"/>
    </i>
    <i r="3">
      <x v="18"/>
    </i>
    <i r="4">
      <x v="1"/>
    </i>
    <i r="3">
      <x v="23"/>
    </i>
    <i r="4">
      <x v="1"/>
    </i>
    <i r="3">
      <x v="26"/>
    </i>
    <i r="4">
      <x v="1"/>
    </i>
    <i r="3">
      <x v="32"/>
    </i>
    <i r="4">
      <x v="1"/>
    </i>
    <i r="3">
      <x v="38"/>
    </i>
    <i r="4">
      <x v="1"/>
    </i>
    <i r="3">
      <x v="47"/>
    </i>
    <i r="4">
      <x v="1"/>
    </i>
    <i r="3">
      <x v="51"/>
    </i>
    <i r="4">
      <x v="1"/>
    </i>
    <i r="3">
      <x v="55"/>
    </i>
    <i r="4">
      <x v="1"/>
    </i>
    <i r="3">
      <x v="58"/>
    </i>
    <i r="4">
      <x v="1"/>
    </i>
    <i r="3">
      <x v="60"/>
    </i>
    <i r="4">
      <x v="1"/>
    </i>
    <i r="3">
      <x v="62"/>
    </i>
    <i r="4">
      <x v="1"/>
    </i>
    <i r="3">
      <x v="66"/>
    </i>
    <i r="4">
      <x v="1"/>
    </i>
    <i r="3">
      <x v="67"/>
    </i>
    <i r="4">
      <x v="1"/>
    </i>
    <i r="3">
      <x v="70"/>
    </i>
    <i r="4">
      <x v="1"/>
    </i>
    <i r="3">
      <x v="71"/>
    </i>
    <i r="4">
      <x v="1"/>
    </i>
    <i r="3">
      <x v="72"/>
    </i>
    <i r="4">
      <x v="1"/>
    </i>
    <i r="3">
      <x v="73"/>
    </i>
    <i r="4">
      <x v="1"/>
    </i>
    <i r="3">
      <x v="74"/>
    </i>
    <i r="4">
      <x v="1"/>
    </i>
    <i r="3">
      <x v="75"/>
    </i>
    <i r="4">
      <x v="1"/>
    </i>
    <i r="3">
      <x v="76"/>
    </i>
    <i r="4">
      <x v="1"/>
    </i>
    <i r="3">
      <x v="77"/>
    </i>
    <i r="4">
      <x v="1"/>
    </i>
    <i r="3">
      <x v="78"/>
    </i>
    <i r="4">
      <x v="1"/>
    </i>
    <i r="3">
      <x v="81"/>
    </i>
    <i r="4">
      <x v="1"/>
    </i>
    <i r="3">
      <x v="82"/>
    </i>
    <i r="4">
      <x v="1"/>
    </i>
    <i r="3">
      <x v="85"/>
    </i>
    <i r="4">
      <x v="1"/>
    </i>
    <i r="3">
      <x v="86"/>
    </i>
    <i r="4">
      <x v="1"/>
    </i>
    <i r="3">
      <x v="88"/>
    </i>
    <i r="4">
      <x v="1"/>
    </i>
    <i r="3">
      <x v="92"/>
    </i>
    <i r="4">
      <x v="1"/>
    </i>
    <i r="3">
      <x v="94"/>
    </i>
    <i r="4">
      <x v="1"/>
    </i>
    <i r="3">
      <x v="96"/>
    </i>
    <i r="4">
      <x v="1"/>
    </i>
    <i r="3">
      <x v="97"/>
    </i>
    <i r="4">
      <x v="1"/>
    </i>
    <i r="1">
      <x v="10"/>
    </i>
    <i r="2">
      <x v="17"/>
    </i>
    <i r="3">
      <x v="6"/>
    </i>
    <i r="4">
      <x/>
    </i>
    <i r="4">
      <x v="1"/>
    </i>
    <i r="3">
      <x v="20"/>
    </i>
    <i r="4">
      <x/>
    </i>
    <i r="4">
      <x v="1"/>
    </i>
    <i r="3">
      <x v="35"/>
    </i>
    <i r="4">
      <x/>
    </i>
    <i r="4">
      <x v="1"/>
    </i>
    <i r="3">
      <x v="36"/>
    </i>
    <i r="4">
      <x/>
    </i>
    <i r="4">
      <x v="1"/>
    </i>
    <i r="3">
      <x v="40"/>
    </i>
    <i r="4">
      <x/>
    </i>
    <i r="4">
      <x v="1"/>
    </i>
    <i r="3">
      <x v="50"/>
    </i>
    <i r="4">
      <x/>
    </i>
    <i r="4">
      <x v="1"/>
    </i>
    <i r="3">
      <x v="61"/>
    </i>
    <i r="4">
      <x/>
    </i>
    <i r="4">
      <x v="1"/>
    </i>
    <i r="3">
      <x v="65"/>
    </i>
    <i r="4">
      <x/>
    </i>
    <i r="4">
      <x v="1"/>
    </i>
    <i r="3">
      <x v="98"/>
    </i>
    <i r="4">
      <x/>
    </i>
    <i r="4">
      <x v="1"/>
    </i>
    <i r="2">
      <x v="18"/>
    </i>
    <i r="3">
      <x v="25"/>
    </i>
    <i r="4">
      <x/>
    </i>
    <i r="4">
      <x v="1"/>
    </i>
    <i r="3">
      <x v="29"/>
    </i>
    <i r="4">
      <x/>
    </i>
    <i r="4">
      <x v="1"/>
    </i>
    <i>
      <x v="1"/>
    </i>
    <i r="1">
      <x/>
    </i>
    <i r="2">
      <x/>
    </i>
    <i r="3">
      <x v="30"/>
    </i>
    <i r="4">
      <x/>
    </i>
    <i r="4">
      <x v="2"/>
    </i>
    <i r="2">
      <x v="1"/>
    </i>
    <i r="3">
      <x v="84"/>
    </i>
    <i r="4">
      <x/>
    </i>
    <i r="4">
      <x v="2"/>
    </i>
    <i r="2">
      <x v="2"/>
    </i>
    <i r="3">
      <x v="22"/>
    </i>
    <i r="4">
      <x/>
    </i>
    <i r="4">
      <x v="2"/>
    </i>
    <i r="2">
      <x v="4"/>
    </i>
    <i r="3">
      <x v="83"/>
    </i>
    <i r="4">
      <x/>
    </i>
    <i r="4">
      <x v="2"/>
    </i>
    <i r="2">
      <x v="15"/>
    </i>
    <i r="3">
      <x v="69"/>
    </i>
    <i r="4">
      <x/>
    </i>
    <i r="4">
      <x v="2"/>
    </i>
    <i r="1">
      <x v="1"/>
    </i>
    <i r="2">
      <x v="3"/>
    </i>
    <i r="3">
      <x v="21"/>
    </i>
    <i r="4">
      <x/>
    </i>
    <i r="4">
      <x v="1"/>
    </i>
    <i r="2">
      <x v="6"/>
    </i>
    <i r="3">
      <x v="91"/>
    </i>
    <i r="4">
      <x/>
    </i>
    <i r="4">
      <x v="1"/>
    </i>
    <i r="2">
      <x v="18"/>
    </i>
    <i r="3">
      <x v="7"/>
    </i>
    <i r="4">
      <x/>
    </i>
    <i r="4">
      <x v="1"/>
    </i>
    <i r="3">
      <x v="12"/>
    </i>
    <i r="4">
      <x/>
    </i>
    <i r="4">
      <x v="1"/>
    </i>
    <i r="3">
      <x v="13"/>
    </i>
    <i r="4">
      <x/>
    </i>
    <i r="4">
      <x v="1"/>
    </i>
    <i r="3">
      <x v="14"/>
    </i>
    <i r="4">
      <x/>
    </i>
    <i r="4">
      <x v="1"/>
    </i>
    <i r="3">
      <x v="18"/>
    </i>
    <i r="4">
      <x/>
    </i>
    <i r="4">
      <x v="1"/>
    </i>
    <i r="3">
      <x v="23"/>
    </i>
    <i r="4">
      <x/>
    </i>
    <i r="4">
      <x v="1"/>
    </i>
    <i r="3">
      <x v="26"/>
    </i>
    <i r="4">
      <x/>
    </i>
    <i r="4">
      <x v="1"/>
    </i>
    <i r="3">
      <x v="32"/>
    </i>
    <i r="4">
      <x/>
    </i>
    <i r="4">
      <x v="1"/>
    </i>
    <i r="3">
      <x v="38"/>
    </i>
    <i r="4">
      <x/>
    </i>
    <i r="4">
      <x v="1"/>
    </i>
    <i r="3">
      <x v="47"/>
    </i>
    <i r="4">
      <x/>
    </i>
    <i r="4">
      <x v="1"/>
    </i>
    <i r="3">
      <x v="51"/>
    </i>
    <i r="4">
      <x/>
    </i>
    <i r="4">
      <x v="1"/>
    </i>
    <i r="3">
      <x v="55"/>
    </i>
    <i r="4">
      <x/>
    </i>
    <i r="4">
      <x v="1"/>
    </i>
    <i r="3">
      <x v="58"/>
    </i>
    <i r="4">
      <x/>
    </i>
    <i r="4">
      <x v="1"/>
    </i>
    <i r="3">
      <x v="60"/>
    </i>
    <i r="4">
      <x/>
    </i>
    <i r="4">
      <x v="1"/>
    </i>
    <i r="3">
      <x v="62"/>
    </i>
    <i r="4">
      <x/>
    </i>
    <i r="4">
      <x v="1"/>
    </i>
    <i r="3">
      <x v="66"/>
    </i>
    <i r="4">
      <x/>
    </i>
    <i r="4">
      <x v="1"/>
    </i>
    <i r="3">
      <x v="67"/>
    </i>
    <i r="4">
      <x/>
    </i>
    <i r="4">
      <x v="1"/>
    </i>
    <i r="3">
      <x v="70"/>
    </i>
    <i r="4">
      <x/>
    </i>
    <i r="4">
      <x v="1"/>
    </i>
    <i r="3">
      <x v="71"/>
    </i>
    <i r="4">
      <x/>
    </i>
    <i r="4">
      <x v="1"/>
    </i>
    <i r="3">
      <x v="72"/>
    </i>
    <i r="4">
      <x/>
    </i>
    <i r="4">
      <x v="1"/>
    </i>
    <i r="3">
      <x v="73"/>
    </i>
    <i r="4">
      <x/>
    </i>
    <i r="4">
      <x v="1"/>
    </i>
    <i r="3">
      <x v="74"/>
    </i>
    <i r="4">
      <x/>
    </i>
    <i r="4">
      <x v="1"/>
    </i>
    <i r="3">
      <x v="75"/>
    </i>
    <i r="4">
      <x/>
    </i>
    <i r="4">
      <x v="1"/>
    </i>
    <i r="3">
      <x v="76"/>
    </i>
    <i r="4">
      <x/>
    </i>
    <i r="4">
      <x v="1"/>
    </i>
    <i r="3">
      <x v="77"/>
    </i>
    <i r="4">
      <x/>
    </i>
    <i r="4">
      <x v="1"/>
    </i>
    <i r="3">
      <x v="78"/>
    </i>
    <i r="4">
      <x/>
    </i>
    <i r="4">
      <x v="1"/>
    </i>
    <i r="3">
      <x v="81"/>
    </i>
    <i r="4">
      <x/>
    </i>
    <i r="4">
      <x v="1"/>
    </i>
    <i r="3">
      <x v="82"/>
    </i>
    <i r="4">
      <x/>
    </i>
    <i r="4">
      <x v="1"/>
    </i>
    <i r="3">
      <x v="85"/>
    </i>
    <i r="4">
      <x/>
    </i>
    <i r="4">
      <x v="1"/>
    </i>
    <i r="3">
      <x v="86"/>
    </i>
    <i r="4">
      <x/>
    </i>
    <i r="4">
      <x v="1"/>
    </i>
    <i r="3">
      <x v="88"/>
    </i>
    <i r="4">
      <x/>
    </i>
    <i r="4">
      <x v="1"/>
    </i>
    <i r="3">
      <x v="92"/>
    </i>
    <i r="4">
      <x/>
    </i>
    <i r="4">
      <x v="1"/>
    </i>
    <i r="3">
      <x v="94"/>
    </i>
    <i r="4">
      <x/>
    </i>
    <i r="4">
      <x v="1"/>
    </i>
    <i r="3">
      <x v="96"/>
    </i>
    <i r="4">
      <x/>
    </i>
    <i r="4">
      <x v="1"/>
    </i>
    <i r="3">
      <x v="97"/>
    </i>
    <i r="4">
      <x/>
    </i>
    <i r="4">
      <x v="1"/>
    </i>
    <i r="1">
      <x v="2"/>
    </i>
    <i r="2">
      <x v="7"/>
    </i>
    <i r="3">
      <x v="34"/>
    </i>
    <i r="4">
      <x v="1"/>
    </i>
    <i r="4">
      <x v="2"/>
    </i>
    <i r="2">
      <x v="13"/>
    </i>
    <i r="3">
      <x/>
    </i>
    <i r="4">
      <x v="1"/>
    </i>
    <i r="4">
      <x v="2"/>
    </i>
    <i r="3">
      <x v="15"/>
    </i>
    <i r="4">
      <x v="1"/>
    </i>
    <i r="4">
      <x v="2"/>
    </i>
    <i r="3">
      <x v="16"/>
    </i>
    <i r="4">
      <x v="1"/>
    </i>
    <i r="4">
      <x v="2"/>
    </i>
    <i r="3">
      <x v="19"/>
    </i>
    <i r="4">
      <x v="1"/>
    </i>
    <i r="4">
      <x v="2"/>
    </i>
    <i r="3">
      <x v="24"/>
    </i>
    <i r="4">
      <x v="1"/>
    </i>
    <i r="4">
      <x v="2"/>
    </i>
    <i r="3">
      <x v="33"/>
    </i>
    <i r="4">
      <x v="1"/>
    </i>
    <i r="4">
      <x v="2"/>
    </i>
    <i r="3">
      <x v="49"/>
    </i>
    <i r="4">
      <x v="1"/>
    </i>
    <i r="4">
      <x v="2"/>
    </i>
    <i r="3">
      <x v="53"/>
    </i>
    <i r="4">
      <x v="1"/>
    </i>
    <i r="4">
      <x v="2"/>
    </i>
    <i r="3">
      <x v="54"/>
    </i>
    <i r="4">
      <x v="1"/>
    </i>
    <i r="4">
      <x v="2"/>
    </i>
    <i r="3">
      <x v="57"/>
    </i>
    <i r="4">
      <x v="1"/>
    </i>
    <i r="4">
      <x v="2"/>
    </i>
    <i r="3">
      <x v="68"/>
    </i>
    <i r="4">
      <x v="1"/>
    </i>
    <i r="4">
      <x v="2"/>
    </i>
    <i r="1">
      <x v="3"/>
    </i>
    <i r="2">
      <x/>
    </i>
    <i r="3">
      <x v="5"/>
    </i>
    <i r="4">
      <x/>
    </i>
    <i r="4">
      <x v="1"/>
    </i>
    <i r="4">
      <x v="2"/>
    </i>
    <i r="3">
      <x v="89"/>
    </i>
    <i r="4">
      <x/>
    </i>
    <i r="4">
      <x v="1"/>
    </i>
    <i r="4">
      <x v="2"/>
    </i>
    <i r="2">
      <x v="20"/>
    </i>
    <i r="3">
      <x v="93"/>
    </i>
    <i r="4">
      <x/>
    </i>
    <i r="4">
      <x v="1"/>
    </i>
    <i r="4">
      <x v="2"/>
    </i>
    <i r="2">
      <x v="21"/>
    </i>
    <i r="3">
      <x v="3"/>
    </i>
    <i r="4">
      <x/>
    </i>
    <i r="4">
      <x v="1"/>
    </i>
    <i r="4">
      <x v="2"/>
    </i>
    <i r="3">
      <x v="56"/>
    </i>
    <i r="4">
      <x/>
    </i>
    <i r="4">
      <x v="1"/>
    </i>
    <i r="4">
      <x v="2"/>
    </i>
    <i r="3">
      <x v="80"/>
    </i>
    <i r="4">
      <x/>
    </i>
    <i r="4">
      <x v="1"/>
    </i>
    <i r="4">
      <x v="2"/>
    </i>
    <i r="1">
      <x v="5"/>
    </i>
    <i r="2">
      <x v="9"/>
    </i>
    <i r="3">
      <x v="9"/>
    </i>
    <i r="4">
      <x/>
    </i>
    <i r="4">
      <x v="1"/>
    </i>
    <i r="4">
      <x v="2"/>
    </i>
    <i r="3">
      <x v="43"/>
    </i>
    <i r="4">
      <x/>
    </i>
    <i r="4">
      <x v="1"/>
    </i>
    <i r="4">
      <x v="2"/>
    </i>
    <i r="3">
      <x v="45"/>
    </i>
    <i r="4">
      <x/>
    </i>
    <i r="4">
      <x v="1"/>
    </i>
    <i r="4">
      <x v="2"/>
    </i>
    <i r="2">
      <x v="11"/>
    </i>
    <i r="3">
      <x v="11"/>
    </i>
    <i r="4">
      <x/>
    </i>
    <i r="4">
      <x v="1"/>
    </i>
    <i r="4">
      <x v="2"/>
    </i>
    <i r="3">
      <x v="27"/>
    </i>
    <i r="4">
      <x/>
    </i>
    <i r="4">
      <x v="1"/>
    </i>
    <i r="4">
      <x v="2"/>
    </i>
    <i r="3">
      <x v="41"/>
    </i>
    <i r="4">
      <x/>
    </i>
    <i r="4">
      <x v="1"/>
    </i>
    <i r="4">
      <x v="2"/>
    </i>
    <i r="3">
      <x v="44"/>
    </i>
    <i r="4">
      <x/>
    </i>
    <i r="4">
      <x v="1"/>
    </i>
    <i r="4">
      <x v="2"/>
    </i>
    <i r="3">
      <x v="46"/>
    </i>
    <i r="4">
      <x/>
    </i>
    <i r="4">
      <x v="1"/>
    </i>
    <i r="4">
      <x v="2"/>
    </i>
    <i r="3">
      <x v="48"/>
    </i>
    <i r="4">
      <x/>
    </i>
    <i r="4">
      <x v="1"/>
    </i>
    <i r="4">
      <x v="2"/>
    </i>
    <i r="3">
      <x v="52"/>
    </i>
    <i r="4">
      <x/>
    </i>
    <i r="4">
      <x v="1"/>
    </i>
    <i r="4">
      <x v="2"/>
    </i>
    <i r="3">
      <x v="79"/>
    </i>
    <i r="4">
      <x/>
    </i>
    <i r="4">
      <x v="1"/>
    </i>
    <i r="4">
      <x v="2"/>
    </i>
    <i r="3">
      <x v="90"/>
    </i>
    <i r="4">
      <x/>
    </i>
    <i r="4">
      <x v="1"/>
    </i>
    <i r="4">
      <x v="2"/>
    </i>
    <i r="3">
      <x v="95"/>
    </i>
    <i r="4">
      <x/>
    </i>
    <i r="4">
      <x v="1"/>
    </i>
    <i r="4">
      <x v="2"/>
    </i>
    <i r="2">
      <x v="12"/>
    </i>
    <i r="3">
      <x v="1"/>
    </i>
    <i r="4">
      <x/>
    </i>
    <i r="4">
      <x v="1"/>
    </i>
    <i r="4">
      <x v="2"/>
    </i>
    <i r="3">
      <x v="2"/>
    </i>
    <i r="4">
      <x/>
    </i>
    <i r="4">
      <x v="1"/>
    </i>
    <i r="4">
      <x v="2"/>
    </i>
    <i r="3">
      <x v="4"/>
    </i>
    <i r="4">
      <x/>
    </i>
    <i r="4">
      <x v="1"/>
    </i>
    <i r="4">
      <x v="2"/>
    </i>
    <i r="3">
      <x v="28"/>
    </i>
    <i r="4">
      <x/>
    </i>
    <i r="4">
      <x v="1"/>
    </i>
    <i r="4">
      <x v="2"/>
    </i>
    <i r="3">
      <x v="37"/>
    </i>
    <i r="4">
      <x/>
    </i>
    <i r="4">
      <x v="1"/>
    </i>
    <i r="4">
      <x v="2"/>
    </i>
    <i r="3">
      <x v="87"/>
    </i>
    <i r="4">
      <x/>
    </i>
    <i r="4">
      <x v="1"/>
    </i>
    <i r="4">
      <x v="2"/>
    </i>
    <i r="1">
      <x v="6"/>
    </i>
    <i r="2">
      <x v="10"/>
    </i>
    <i r="3">
      <x v="10"/>
    </i>
    <i r="4">
      <x/>
    </i>
    <i r="1">
      <x v="7"/>
    </i>
    <i r="2">
      <x v="5"/>
    </i>
    <i r="3">
      <x v="17"/>
    </i>
    <i r="4">
      <x/>
    </i>
    <i r="3">
      <x v="31"/>
    </i>
    <i r="4">
      <x/>
    </i>
    <i r="3">
      <x v="63"/>
    </i>
    <i r="4">
      <x/>
    </i>
    <i r="2">
      <x v="8"/>
    </i>
    <i r="3">
      <x v="59"/>
    </i>
    <i r="4">
      <x/>
    </i>
    <i r="2">
      <x v="19"/>
    </i>
    <i r="3">
      <x v="8"/>
    </i>
    <i r="4">
      <x/>
    </i>
    <i r="1">
      <x v="8"/>
    </i>
    <i r="2">
      <x v="14"/>
    </i>
    <i r="3">
      <x v="39"/>
    </i>
    <i r="4">
      <x/>
    </i>
    <i r="4">
      <x v="1"/>
    </i>
    <i r="4">
      <x v="2"/>
    </i>
    <i r="1">
      <x v="10"/>
    </i>
    <i r="2">
      <x v="17"/>
    </i>
    <i r="3">
      <x v="6"/>
    </i>
    <i r="4">
      <x/>
    </i>
    <i r="4">
      <x v="2"/>
    </i>
    <i r="3">
      <x v="20"/>
    </i>
    <i r="4">
      <x/>
    </i>
    <i r="4">
      <x v="2"/>
    </i>
    <i r="3">
      <x v="35"/>
    </i>
    <i r="4">
      <x/>
    </i>
    <i r="4">
      <x v="2"/>
    </i>
    <i r="3">
      <x v="36"/>
    </i>
    <i r="4">
      <x/>
    </i>
    <i r="4">
      <x v="2"/>
    </i>
    <i r="3">
      <x v="40"/>
    </i>
    <i r="4">
      <x/>
    </i>
    <i r="4">
      <x v="2"/>
    </i>
    <i r="3">
      <x v="50"/>
    </i>
    <i r="4">
      <x/>
    </i>
    <i r="4">
      <x v="2"/>
    </i>
    <i r="3">
      <x v="61"/>
    </i>
    <i r="4">
      <x/>
    </i>
    <i r="4">
      <x v="2"/>
    </i>
    <i r="3">
      <x v="65"/>
    </i>
    <i r="4">
      <x/>
    </i>
    <i r="4">
      <x v="2"/>
    </i>
    <i r="3">
      <x v="98"/>
    </i>
    <i r="4">
      <x/>
    </i>
    <i r="4">
      <x v="2"/>
    </i>
    <i r="2">
      <x v="18"/>
    </i>
    <i r="3">
      <x v="25"/>
    </i>
    <i r="4">
      <x/>
    </i>
    <i r="4">
      <x v="2"/>
    </i>
    <i r="3">
      <x v="29"/>
    </i>
    <i r="4">
      <x/>
    </i>
    <i r="4">
      <x v="2"/>
    </i>
    <i>
      <x v="2"/>
    </i>
    <i r="1">
      <x v="6"/>
    </i>
    <i r="2">
      <x v="10"/>
    </i>
    <i r="3">
      <x v="10"/>
    </i>
    <i r="4">
      <x v="1"/>
    </i>
    <i>
      <x v="3"/>
    </i>
    <i r="1">
      <x v="4"/>
    </i>
    <i r="2">
      <x v="16"/>
    </i>
    <i r="3">
      <x v="42"/>
    </i>
    <i r="4">
      <x v="2"/>
    </i>
    <i r="1">
      <x v="7"/>
    </i>
    <i r="2">
      <x v="5"/>
    </i>
    <i r="3">
      <x v="17"/>
    </i>
    <i r="4">
      <x v="2"/>
    </i>
    <i r="3">
      <x v="31"/>
    </i>
    <i r="4">
      <x v="2"/>
    </i>
    <i r="3">
      <x v="63"/>
    </i>
    <i r="4">
      <x v="2"/>
    </i>
    <i r="2">
      <x v="8"/>
    </i>
    <i r="3">
      <x v="59"/>
    </i>
    <i r="4">
      <x v="2"/>
    </i>
    <i r="2">
      <x v="19"/>
    </i>
    <i r="3">
      <x v="8"/>
    </i>
    <i r="4">
      <x v="2"/>
    </i>
    <i r="1">
      <x v="10"/>
    </i>
    <i r="2">
      <x v="17"/>
    </i>
    <i r="3">
      <x v="6"/>
    </i>
    <i r="4">
      <x v="2"/>
    </i>
    <i r="3">
      <x v="20"/>
    </i>
    <i r="4">
      <x v="2"/>
    </i>
    <i r="3">
      <x v="35"/>
    </i>
    <i r="4">
      <x v="2"/>
    </i>
    <i r="3">
      <x v="36"/>
    </i>
    <i r="4">
      <x v="2"/>
    </i>
    <i r="3">
      <x v="40"/>
    </i>
    <i r="4">
      <x v="2"/>
    </i>
    <i r="3">
      <x v="50"/>
    </i>
    <i r="4">
      <x v="2"/>
    </i>
    <i r="3">
      <x v="61"/>
    </i>
    <i r="4">
      <x v="2"/>
    </i>
    <i r="3">
      <x v="65"/>
    </i>
    <i r="4">
      <x v="2"/>
    </i>
    <i r="3">
      <x v="98"/>
    </i>
    <i r="4">
      <x v="2"/>
    </i>
    <i r="2">
      <x v="18"/>
    </i>
    <i r="3">
      <x v="25"/>
    </i>
    <i r="4">
      <x v="2"/>
    </i>
    <i r="3">
      <x v="29"/>
    </i>
    <i r="4">
      <x v="2"/>
    </i>
    <i>
      <x v="4"/>
    </i>
    <i r="1">
      <x/>
    </i>
    <i r="2">
      <x/>
    </i>
    <i r="3">
      <x v="30"/>
    </i>
    <i r="4">
      <x/>
    </i>
    <i r="4">
      <x v="1"/>
    </i>
    <i r="2">
      <x v="1"/>
    </i>
    <i r="3">
      <x v="84"/>
    </i>
    <i r="4">
      <x/>
    </i>
    <i r="4">
      <x v="1"/>
    </i>
    <i r="2">
      <x v="2"/>
    </i>
    <i r="3">
      <x v="22"/>
    </i>
    <i r="4">
      <x/>
    </i>
    <i r="4">
      <x v="1"/>
    </i>
    <i r="2">
      <x v="4"/>
    </i>
    <i r="3">
      <x v="83"/>
    </i>
    <i r="4">
      <x/>
    </i>
    <i r="4">
      <x v="1"/>
    </i>
    <i r="2">
      <x v="15"/>
    </i>
    <i r="3">
      <x v="69"/>
    </i>
    <i r="4">
      <x/>
    </i>
    <i r="4">
      <x v="1"/>
    </i>
    <i>
      <x v="5"/>
    </i>
    <i r="1">
      <x v="3"/>
    </i>
    <i r="2">
      <x/>
    </i>
    <i r="3">
      <x v="5"/>
    </i>
    <i r="4">
      <x/>
    </i>
    <i r="3">
      <x v="89"/>
    </i>
    <i r="4">
      <x/>
    </i>
    <i r="2">
      <x v="20"/>
    </i>
    <i r="3">
      <x v="93"/>
    </i>
    <i r="4">
      <x/>
    </i>
    <i r="2">
      <x v="21"/>
    </i>
    <i r="3">
      <x v="3"/>
    </i>
    <i r="4">
      <x/>
    </i>
    <i r="3">
      <x v="56"/>
    </i>
    <i r="4">
      <x/>
    </i>
    <i r="3">
      <x v="80"/>
    </i>
    <i r="4">
      <x/>
    </i>
    <i>
      <x v="6"/>
    </i>
    <i r="1">
      <x v="10"/>
    </i>
    <i r="2">
      <x v="17"/>
    </i>
    <i r="3">
      <x v="6"/>
    </i>
    <i r="4">
      <x/>
    </i>
    <i r="4">
      <x v="1"/>
    </i>
    <i r="3">
      <x v="20"/>
    </i>
    <i r="4">
      <x/>
    </i>
    <i r="4">
      <x v="1"/>
    </i>
    <i r="3">
      <x v="35"/>
    </i>
    <i r="4">
      <x/>
    </i>
    <i r="4">
      <x v="1"/>
    </i>
    <i r="3">
      <x v="36"/>
    </i>
    <i r="4">
      <x/>
    </i>
    <i r="4">
      <x v="1"/>
    </i>
    <i r="3">
      <x v="40"/>
    </i>
    <i r="4">
      <x/>
    </i>
    <i r="4">
      <x v="1"/>
    </i>
    <i r="3">
      <x v="50"/>
    </i>
    <i r="4">
      <x/>
    </i>
    <i r="4">
      <x v="1"/>
    </i>
    <i r="3">
      <x v="61"/>
    </i>
    <i r="4">
      <x/>
    </i>
    <i r="4">
      <x v="1"/>
    </i>
    <i r="3">
      <x v="65"/>
    </i>
    <i r="4">
      <x/>
    </i>
    <i r="4">
      <x v="1"/>
    </i>
    <i r="3">
      <x v="98"/>
    </i>
    <i r="4">
      <x/>
    </i>
    <i r="4">
      <x v="1"/>
    </i>
    <i r="2">
      <x v="18"/>
    </i>
    <i r="3">
      <x v="25"/>
    </i>
    <i r="4">
      <x/>
    </i>
    <i r="4">
      <x v="1"/>
    </i>
    <i r="3">
      <x v="29"/>
    </i>
    <i r="4">
      <x/>
    </i>
    <i r="4">
      <x v="1"/>
    </i>
    <i>
      <x v="7"/>
    </i>
    <i r="1">
      <x v="4"/>
    </i>
    <i r="2">
      <x v="16"/>
    </i>
    <i r="3">
      <x v="42"/>
    </i>
    <i r="4">
      <x/>
    </i>
    <i r="4">
      <x v="1"/>
    </i>
    <i r="1">
      <x v="9"/>
    </i>
    <i r="2">
      <x v="2"/>
    </i>
    <i r="3">
      <x v="64"/>
    </i>
    <i r="4">
      <x/>
    </i>
    <i r="4">
      <x v="1"/>
    </i>
    <i>
      <x v="8"/>
    </i>
    <i r="1">
      <x v="2"/>
    </i>
    <i r="2">
      <x v="7"/>
    </i>
    <i r="3">
      <x v="34"/>
    </i>
    <i r="4">
      <x/>
    </i>
    <i r="2">
      <x v="13"/>
    </i>
    <i r="3">
      <x/>
    </i>
    <i r="4">
      <x/>
    </i>
    <i r="3">
      <x v="15"/>
    </i>
    <i r="4">
      <x/>
    </i>
    <i r="3">
      <x v="16"/>
    </i>
    <i r="4">
      <x/>
    </i>
    <i r="3">
      <x v="19"/>
    </i>
    <i r="4">
      <x/>
    </i>
    <i r="3">
      <x v="24"/>
    </i>
    <i r="4">
      <x/>
    </i>
    <i r="3">
      <x v="33"/>
    </i>
    <i r="4">
      <x/>
    </i>
    <i r="3">
      <x v="49"/>
    </i>
    <i r="4">
      <x/>
    </i>
    <i r="3">
      <x v="53"/>
    </i>
    <i r="4">
      <x/>
    </i>
    <i r="3">
      <x v="54"/>
    </i>
    <i r="4">
      <x/>
    </i>
    <i r="3">
      <x v="57"/>
    </i>
    <i r="4">
      <x/>
    </i>
    <i r="3">
      <x v="68"/>
    </i>
    <i r="4">
      <x/>
    </i>
    <i>
      <x v="9"/>
    </i>
    <i r="1">
      <x v="5"/>
    </i>
    <i r="2">
      <x v="9"/>
    </i>
    <i r="3">
      <x v="9"/>
    </i>
    <i r="4">
      <x/>
    </i>
    <i r="3">
      <x v="43"/>
    </i>
    <i r="4">
      <x/>
    </i>
    <i r="3">
      <x v="45"/>
    </i>
    <i r="4">
      <x/>
    </i>
    <i r="2">
      <x v="11"/>
    </i>
    <i r="3">
      <x v="11"/>
    </i>
    <i r="4">
      <x/>
    </i>
    <i r="3">
      <x v="27"/>
    </i>
    <i r="4">
      <x/>
    </i>
    <i r="3">
      <x v="41"/>
    </i>
    <i r="4">
      <x/>
    </i>
    <i r="3">
      <x v="44"/>
    </i>
    <i r="4">
      <x/>
    </i>
    <i r="3">
      <x v="46"/>
    </i>
    <i r="4">
      <x/>
    </i>
    <i r="3">
      <x v="48"/>
    </i>
    <i r="4">
      <x/>
    </i>
    <i r="3">
      <x v="52"/>
    </i>
    <i r="4">
      <x/>
    </i>
    <i r="3">
      <x v="79"/>
    </i>
    <i r="4">
      <x/>
    </i>
    <i r="3">
      <x v="90"/>
    </i>
    <i r="4">
      <x/>
    </i>
    <i r="3">
      <x v="95"/>
    </i>
    <i r="4">
      <x/>
    </i>
    <i r="2">
      <x v="12"/>
    </i>
    <i r="3">
      <x v="1"/>
    </i>
    <i r="4">
      <x/>
    </i>
    <i r="3">
      <x v="2"/>
    </i>
    <i r="4">
      <x/>
    </i>
    <i r="3">
      <x v="4"/>
    </i>
    <i r="4">
      <x/>
    </i>
    <i r="3">
      <x v="28"/>
    </i>
    <i r="4">
      <x/>
    </i>
    <i r="3">
      <x v="37"/>
    </i>
    <i r="4">
      <x/>
    </i>
    <i r="3">
      <x v="87"/>
    </i>
    <i r="4">
      <x/>
    </i>
    <i r="1">
      <x v="8"/>
    </i>
    <i r="2">
      <x v="14"/>
    </i>
    <i r="3">
      <x v="39"/>
    </i>
    <i r="4">
      <x/>
    </i>
    <i>
      <x v="10"/>
    </i>
    <i r="1">
      <x/>
    </i>
    <i r="2">
      <x/>
    </i>
    <i r="3">
      <x v="30"/>
    </i>
    <i r="4">
      <x v="2"/>
    </i>
    <i r="2">
      <x v="1"/>
    </i>
    <i r="3">
      <x v="84"/>
    </i>
    <i r="4">
      <x v="2"/>
    </i>
    <i r="2">
      <x v="2"/>
    </i>
    <i r="3">
      <x v="22"/>
    </i>
    <i r="4">
      <x v="2"/>
    </i>
    <i r="2">
      <x v="4"/>
    </i>
    <i r="3">
      <x v="83"/>
    </i>
    <i r="4">
      <x v="2"/>
    </i>
    <i r="2">
      <x v="15"/>
    </i>
    <i r="3">
      <x v="69"/>
    </i>
    <i r="4">
      <x v="2"/>
    </i>
    <i r="1">
      <x v="1"/>
    </i>
    <i r="2">
      <x v="3"/>
    </i>
    <i r="3">
      <x v="21"/>
    </i>
    <i r="4">
      <x/>
    </i>
    <i r="4">
      <x v="2"/>
    </i>
    <i r="2">
      <x v="6"/>
    </i>
    <i r="3">
      <x v="91"/>
    </i>
    <i r="4">
      <x/>
    </i>
    <i r="4">
      <x v="2"/>
    </i>
    <i r="2">
      <x v="18"/>
    </i>
    <i r="3">
      <x v="7"/>
    </i>
    <i r="4">
      <x/>
    </i>
    <i r="4">
      <x v="2"/>
    </i>
    <i r="3">
      <x v="12"/>
    </i>
    <i r="4">
      <x/>
    </i>
    <i r="4">
      <x v="2"/>
    </i>
    <i r="3">
      <x v="13"/>
    </i>
    <i r="4">
      <x/>
    </i>
    <i r="4">
      <x v="2"/>
    </i>
    <i r="3">
      <x v="14"/>
    </i>
    <i r="4">
      <x/>
    </i>
    <i r="4">
      <x v="2"/>
    </i>
    <i r="3">
      <x v="18"/>
    </i>
    <i r="4">
      <x/>
    </i>
    <i r="4">
      <x v="2"/>
    </i>
    <i r="3">
      <x v="23"/>
    </i>
    <i r="4">
      <x/>
    </i>
    <i r="4">
      <x v="2"/>
    </i>
    <i r="3">
      <x v="26"/>
    </i>
    <i r="4">
      <x/>
    </i>
    <i r="4">
      <x v="2"/>
    </i>
    <i r="3">
      <x v="32"/>
    </i>
    <i r="4">
      <x/>
    </i>
    <i r="4">
      <x v="2"/>
    </i>
    <i r="3">
      <x v="38"/>
    </i>
    <i r="4">
      <x/>
    </i>
    <i r="4">
      <x v="2"/>
    </i>
    <i r="3">
      <x v="47"/>
    </i>
    <i r="4">
      <x/>
    </i>
    <i r="4">
      <x v="2"/>
    </i>
    <i r="3">
      <x v="51"/>
    </i>
    <i r="4">
      <x/>
    </i>
    <i r="4">
      <x v="2"/>
    </i>
    <i r="3">
      <x v="55"/>
    </i>
    <i r="4">
      <x/>
    </i>
    <i r="4">
      <x v="2"/>
    </i>
    <i r="3">
      <x v="58"/>
    </i>
    <i r="4">
      <x/>
    </i>
    <i r="4">
      <x v="2"/>
    </i>
    <i r="3">
      <x v="60"/>
    </i>
    <i r="4">
      <x/>
    </i>
    <i r="4">
      <x v="2"/>
    </i>
    <i r="3">
      <x v="62"/>
    </i>
    <i r="4">
      <x/>
    </i>
    <i r="4">
      <x v="2"/>
    </i>
    <i r="3">
      <x v="66"/>
    </i>
    <i r="4">
      <x/>
    </i>
    <i r="4">
      <x v="2"/>
    </i>
    <i r="3">
      <x v="67"/>
    </i>
    <i r="4">
      <x/>
    </i>
    <i r="4">
      <x v="2"/>
    </i>
    <i r="3">
      <x v="70"/>
    </i>
    <i r="4">
      <x/>
    </i>
    <i r="4">
      <x v="2"/>
    </i>
    <i r="3">
      <x v="71"/>
    </i>
    <i r="4">
      <x/>
    </i>
    <i r="4">
      <x v="2"/>
    </i>
    <i r="3">
      <x v="72"/>
    </i>
    <i r="4">
      <x/>
    </i>
    <i r="4">
      <x v="2"/>
    </i>
    <i r="3">
      <x v="73"/>
    </i>
    <i r="4">
      <x/>
    </i>
    <i r="4">
      <x v="2"/>
    </i>
    <i r="3">
      <x v="74"/>
    </i>
    <i r="4">
      <x/>
    </i>
    <i r="4">
      <x v="2"/>
    </i>
    <i r="3">
      <x v="75"/>
    </i>
    <i r="4">
      <x/>
    </i>
    <i r="4">
      <x v="2"/>
    </i>
    <i r="3">
      <x v="76"/>
    </i>
    <i r="4">
      <x/>
    </i>
    <i r="4">
      <x v="2"/>
    </i>
    <i r="3">
      <x v="77"/>
    </i>
    <i r="4">
      <x/>
    </i>
    <i r="4">
      <x v="2"/>
    </i>
    <i r="3">
      <x v="78"/>
    </i>
    <i r="4">
      <x/>
    </i>
    <i r="4">
      <x v="2"/>
    </i>
    <i r="3">
      <x v="81"/>
    </i>
    <i r="4">
      <x/>
    </i>
    <i r="4">
      <x v="2"/>
    </i>
    <i r="3">
      <x v="82"/>
    </i>
    <i r="4">
      <x/>
    </i>
    <i r="4">
      <x v="2"/>
    </i>
    <i r="3">
      <x v="85"/>
    </i>
    <i r="4">
      <x/>
    </i>
    <i r="4">
      <x v="2"/>
    </i>
    <i r="3">
      <x v="86"/>
    </i>
    <i r="4">
      <x/>
    </i>
    <i r="4">
      <x v="2"/>
    </i>
    <i r="3">
      <x v="88"/>
    </i>
    <i r="4">
      <x/>
    </i>
    <i r="4">
      <x v="2"/>
    </i>
    <i r="3">
      <x v="92"/>
    </i>
    <i r="4">
      <x/>
    </i>
    <i r="4">
      <x v="2"/>
    </i>
    <i r="3">
      <x v="94"/>
    </i>
    <i r="4">
      <x/>
    </i>
    <i r="4">
      <x v="2"/>
    </i>
    <i r="3">
      <x v="96"/>
    </i>
    <i r="4">
      <x/>
    </i>
    <i r="4">
      <x v="2"/>
    </i>
    <i r="3">
      <x v="97"/>
    </i>
    <i r="4">
      <x/>
    </i>
    <i r="4">
      <x v="2"/>
    </i>
    <i r="1">
      <x v="2"/>
    </i>
    <i r="2">
      <x v="7"/>
    </i>
    <i r="3">
      <x v="34"/>
    </i>
    <i r="4">
      <x/>
    </i>
    <i r="4">
      <x v="2"/>
    </i>
    <i r="2">
      <x v="13"/>
    </i>
    <i r="3">
      <x/>
    </i>
    <i r="4">
      <x/>
    </i>
    <i r="4">
      <x v="2"/>
    </i>
    <i r="3">
      <x v="15"/>
    </i>
    <i r="4">
      <x/>
    </i>
    <i r="4">
      <x v="2"/>
    </i>
    <i r="3">
      <x v="16"/>
    </i>
    <i r="4">
      <x/>
    </i>
    <i r="4">
      <x v="2"/>
    </i>
    <i r="3">
      <x v="19"/>
    </i>
    <i r="4">
      <x/>
    </i>
    <i r="4">
      <x v="2"/>
    </i>
    <i r="3">
      <x v="24"/>
    </i>
    <i r="4">
      <x/>
    </i>
    <i r="4">
      <x v="2"/>
    </i>
    <i r="3">
      <x v="33"/>
    </i>
    <i r="4">
      <x/>
    </i>
    <i r="4">
      <x v="2"/>
    </i>
    <i r="3">
      <x v="49"/>
    </i>
    <i r="4">
      <x/>
    </i>
    <i r="4">
      <x v="2"/>
    </i>
    <i r="3">
      <x v="53"/>
    </i>
    <i r="4">
      <x/>
    </i>
    <i r="4">
      <x v="2"/>
    </i>
    <i r="3">
      <x v="54"/>
    </i>
    <i r="4">
      <x/>
    </i>
    <i r="4">
      <x v="2"/>
    </i>
    <i r="3">
      <x v="57"/>
    </i>
    <i r="4">
      <x/>
    </i>
    <i r="4">
      <x v="2"/>
    </i>
    <i r="3">
      <x v="68"/>
    </i>
    <i r="4">
      <x/>
    </i>
    <i r="4">
      <x v="2"/>
    </i>
    <i r="1">
      <x v="3"/>
    </i>
    <i r="2">
      <x/>
    </i>
    <i r="3">
      <x v="5"/>
    </i>
    <i r="4">
      <x/>
    </i>
    <i r="4">
      <x v="2"/>
    </i>
    <i r="3">
      <x v="89"/>
    </i>
    <i r="4">
      <x/>
    </i>
    <i r="4">
      <x v="2"/>
    </i>
    <i r="2">
      <x v="20"/>
    </i>
    <i r="3">
      <x v="93"/>
    </i>
    <i r="4">
      <x/>
    </i>
    <i r="4">
      <x v="2"/>
    </i>
    <i r="2">
      <x v="21"/>
    </i>
    <i r="3">
      <x v="3"/>
    </i>
    <i r="4">
      <x/>
    </i>
    <i r="4">
      <x v="2"/>
    </i>
    <i r="3">
      <x v="56"/>
    </i>
    <i r="4">
      <x/>
    </i>
    <i r="4">
      <x v="2"/>
    </i>
    <i r="3">
      <x v="80"/>
    </i>
    <i r="4">
      <x/>
    </i>
    <i r="4">
      <x v="2"/>
    </i>
    <i r="1">
      <x v="4"/>
    </i>
    <i r="2">
      <x v="16"/>
    </i>
    <i r="3">
      <x v="42"/>
    </i>
    <i r="4">
      <x/>
    </i>
    <i r="4">
      <x v="2"/>
    </i>
    <i r="1">
      <x v="7"/>
    </i>
    <i r="2">
      <x v="5"/>
    </i>
    <i r="3">
      <x v="17"/>
    </i>
    <i r="4">
      <x v="2"/>
    </i>
    <i r="3">
      <x v="31"/>
    </i>
    <i r="4">
      <x v="2"/>
    </i>
    <i r="3">
      <x v="63"/>
    </i>
    <i r="4">
      <x v="2"/>
    </i>
    <i r="2">
      <x v="8"/>
    </i>
    <i r="3">
      <x v="59"/>
    </i>
    <i r="4">
      <x v="2"/>
    </i>
    <i r="2">
      <x v="19"/>
    </i>
    <i r="3">
      <x v="8"/>
    </i>
    <i r="4">
      <x v="2"/>
    </i>
    <i r="1">
      <x v="10"/>
    </i>
    <i r="2">
      <x v="17"/>
    </i>
    <i r="3">
      <x v="6"/>
    </i>
    <i r="4">
      <x v="2"/>
    </i>
    <i r="3">
      <x v="20"/>
    </i>
    <i r="4">
      <x v="2"/>
    </i>
    <i r="3">
      <x v="35"/>
    </i>
    <i r="4">
      <x v="2"/>
    </i>
    <i r="3">
      <x v="36"/>
    </i>
    <i r="4">
      <x v="2"/>
    </i>
    <i r="3">
      <x v="40"/>
    </i>
    <i r="4">
      <x v="2"/>
    </i>
    <i r="3">
      <x v="50"/>
    </i>
    <i r="4">
      <x v="2"/>
    </i>
    <i r="3">
      <x v="61"/>
    </i>
    <i r="4">
      <x v="2"/>
    </i>
    <i r="3">
      <x v="65"/>
    </i>
    <i r="4">
      <x v="2"/>
    </i>
    <i r="3">
      <x v="98"/>
    </i>
    <i r="4">
      <x v="2"/>
    </i>
    <i r="2">
      <x v="18"/>
    </i>
    <i r="3">
      <x v="25"/>
    </i>
    <i r="4">
      <x v="2"/>
    </i>
    <i r="3">
      <x v="29"/>
    </i>
    <i r="4">
      <x v="2"/>
    </i>
    <i>
      <x v="11"/>
    </i>
    <i r="1">
      <x v="1"/>
    </i>
    <i r="2">
      <x v="3"/>
    </i>
    <i r="3">
      <x v="21"/>
    </i>
    <i r="4">
      <x/>
    </i>
    <i r="2">
      <x v="6"/>
    </i>
    <i r="3">
      <x v="91"/>
    </i>
    <i r="4">
      <x/>
    </i>
    <i r="2">
      <x v="18"/>
    </i>
    <i r="3">
      <x v="7"/>
    </i>
    <i r="4">
      <x/>
    </i>
    <i r="3">
      <x v="12"/>
    </i>
    <i r="4">
      <x/>
    </i>
    <i r="3">
      <x v="13"/>
    </i>
    <i r="4">
      <x/>
    </i>
    <i r="3">
      <x v="14"/>
    </i>
    <i r="4">
      <x/>
    </i>
    <i r="3">
      <x v="18"/>
    </i>
    <i r="4">
      <x/>
    </i>
    <i r="3">
      <x v="23"/>
    </i>
    <i r="4">
      <x/>
    </i>
    <i r="3">
      <x v="26"/>
    </i>
    <i r="4">
      <x/>
    </i>
    <i r="3">
      <x v="32"/>
    </i>
    <i r="4">
      <x/>
    </i>
    <i r="3">
      <x v="38"/>
    </i>
    <i r="4">
      <x/>
    </i>
    <i r="3">
      <x v="47"/>
    </i>
    <i r="4">
      <x/>
    </i>
    <i r="3">
      <x v="51"/>
    </i>
    <i r="4">
      <x/>
    </i>
    <i r="3">
      <x v="55"/>
    </i>
    <i r="4">
      <x/>
    </i>
    <i r="3">
      <x v="58"/>
    </i>
    <i r="4">
      <x/>
    </i>
    <i r="3">
      <x v="60"/>
    </i>
    <i r="4">
      <x/>
    </i>
    <i r="3">
      <x v="62"/>
    </i>
    <i r="4">
      <x/>
    </i>
    <i r="3">
      <x v="66"/>
    </i>
    <i r="4">
      <x/>
    </i>
    <i r="3">
      <x v="67"/>
    </i>
    <i r="4">
      <x/>
    </i>
    <i r="3">
      <x v="70"/>
    </i>
    <i r="4">
      <x/>
    </i>
    <i r="3">
      <x v="71"/>
    </i>
    <i r="4">
      <x/>
    </i>
    <i r="3">
      <x v="72"/>
    </i>
    <i r="4">
      <x/>
    </i>
    <i r="3">
      <x v="73"/>
    </i>
    <i r="4">
      <x/>
    </i>
    <i r="3">
      <x v="74"/>
    </i>
    <i r="4">
      <x/>
    </i>
    <i r="3">
      <x v="75"/>
    </i>
    <i r="4">
      <x/>
    </i>
    <i r="3">
      <x v="76"/>
    </i>
    <i r="4">
      <x/>
    </i>
    <i r="3">
      <x v="77"/>
    </i>
    <i r="4">
      <x/>
    </i>
    <i r="3">
      <x v="78"/>
    </i>
    <i r="4">
      <x/>
    </i>
    <i r="3">
      <x v="81"/>
    </i>
    <i r="4">
      <x/>
    </i>
    <i r="3">
      <x v="82"/>
    </i>
    <i r="4">
      <x/>
    </i>
    <i r="3">
      <x v="85"/>
    </i>
    <i r="4">
      <x/>
    </i>
    <i r="3">
      <x v="86"/>
    </i>
    <i r="4">
      <x/>
    </i>
    <i r="3">
      <x v="88"/>
    </i>
    <i r="4">
      <x/>
    </i>
    <i r="3">
      <x v="92"/>
    </i>
    <i r="4">
      <x/>
    </i>
    <i r="3">
      <x v="94"/>
    </i>
    <i r="4">
      <x/>
    </i>
    <i r="3">
      <x v="96"/>
    </i>
    <i r="4">
      <x/>
    </i>
    <i r="3">
      <x v="97"/>
    </i>
    <i r="4">
      <x/>
    </i>
    <i>
      <x v="12"/>
    </i>
    <i r="1">
      <x v="6"/>
    </i>
    <i r="2">
      <x v="10"/>
    </i>
    <i r="3">
      <x v="10"/>
    </i>
    <i r="4">
      <x/>
    </i>
    <i>
      <x v="13"/>
    </i>
    <i r="1">
      <x/>
    </i>
    <i r="2">
      <x/>
    </i>
    <i r="3">
      <x v="30"/>
    </i>
    <i r="4">
      <x/>
    </i>
    <i r="4">
      <x v="1"/>
    </i>
    <i r="4">
      <x v="2"/>
    </i>
    <i r="2">
      <x v="1"/>
    </i>
    <i r="3">
      <x v="84"/>
    </i>
    <i r="4">
      <x/>
    </i>
    <i r="4">
      <x v="1"/>
    </i>
    <i r="4">
      <x v="2"/>
    </i>
    <i r="2">
      <x v="2"/>
    </i>
    <i r="3">
      <x v="22"/>
    </i>
    <i r="4">
      <x/>
    </i>
    <i r="4">
      <x v="1"/>
    </i>
    <i r="4">
      <x v="2"/>
    </i>
    <i r="2">
      <x v="4"/>
    </i>
    <i r="3">
      <x v="83"/>
    </i>
    <i r="4">
      <x/>
    </i>
    <i r="4">
      <x v="1"/>
    </i>
    <i r="4">
      <x v="2"/>
    </i>
    <i r="2">
      <x v="15"/>
    </i>
    <i r="3">
      <x v="69"/>
    </i>
    <i r="4">
      <x/>
    </i>
    <i r="4">
      <x v="1"/>
    </i>
    <i r="4">
      <x v="2"/>
    </i>
    <i r="1">
      <x v="1"/>
    </i>
    <i r="2">
      <x v="3"/>
    </i>
    <i r="3">
      <x v="21"/>
    </i>
    <i r="4">
      <x v="2"/>
    </i>
    <i r="2">
      <x v="6"/>
    </i>
    <i r="3">
      <x v="91"/>
    </i>
    <i r="4">
      <x v="2"/>
    </i>
    <i r="2">
      <x v="18"/>
    </i>
    <i r="3">
      <x v="7"/>
    </i>
    <i r="4">
      <x v="2"/>
    </i>
    <i r="3">
      <x v="12"/>
    </i>
    <i r="4">
      <x v="2"/>
    </i>
    <i r="3">
      <x v="13"/>
    </i>
    <i r="4">
      <x v="2"/>
    </i>
    <i r="3">
      <x v="14"/>
    </i>
    <i r="4">
      <x v="2"/>
    </i>
    <i r="3">
      <x v="18"/>
    </i>
    <i r="4">
      <x v="2"/>
    </i>
    <i r="3">
      <x v="23"/>
    </i>
    <i r="4">
      <x v="2"/>
    </i>
    <i r="3">
      <x v="26"/>
    </i>
    <i r="4">
      <x v="2"/>
    </i>
    <i r="3">
      <x v="32"/>
    </i>
    <i r="4">
      <x v="2"/>
    </i>
    <i r="3">
      <x v="38"/>
    </i>
    <i r="4">
      <x v="2"/>
    </i>
    <i r="3">
      <x v="47"/>
    </i>
    <i r="4">
      <x v="2"/>
    </i>
    <i r="3">
      <x v="51"/>
    </i>
    <i r="4">
      <x v="2"/>
    </i>
    <i r="3">
      <x v="55"/>
    </i>
    <i r="4">
      <x v="2"/>
    </i>
    <i r="3">
      <x v="58"/>
    </i>
    <i r="4">
      <x v="2"/>
    </i>
    <i r="3">
      <x v="60"/>
    </i>
    <i r="4">
      <x v="2"/>
    </i>
    <i r="3">
      <x v="62"/>
    </i>
    <i r="4">
      <x v="2"/>
    </i>
    <i r="3">
      <x v="66"/>
    </i>
    <i r="4">
      <x v="2"/>
    </i>
    <i r="3">
      <x v="67"/>
    </i>
    <i r="4">
      <x v="2"/>
    </i>
    <i r="3">
      <x v="70"/>
    </i>
    <i r="4">
      <x v="2"/>
    </i>
    <i r="3">
      <x v="71"/>
    </i>
    <i r="4">
      <x v="2"/>
    </i>
    <i r="3">
      <x v="72"/>
    </i>
    <i r="4">
      <x v="2"/>
    </i>
    <i r="3">
      <x v="73"/>
    </i>
    <i r="4">
      <x v="2"/>
    </i>
    <i r="3">
      <x v="74"/>
    </i>
    <i r="4">
      <x v="2"/>
    </i>
    <i r="3">
      <x v="75"/>
    </i>
    <i r="4">
      <x v="2"/>
    </i>
    <i r="3">
      <x v="76"/>
    </i>
    <i r="4">
      <x v="2"/>
    </i>
    <i r="3">
      <x v="77"/>
    </i>
    <i r="4">
      <x v="2"/>
    </i>
    <i r="3">
      <x v="78"/>
    </i>
    <i r="4">
      <x v="2"/>
    </i>
    <i r="3">
      <x v="81"/>
    </i>
    <i r="4">
      <x v="2"/>
    </i>
    <i r="3">
      <x v="82"/>
    </i>
    <i r="4">
      <x v="2"/>
    </i>
    <i r="3">
      <x v="85"/>
    </i>
    <i r="4">
      <x v="2"/>
    </i>
    <i r="3">
      <x v="86"/>
    </i>
    <i r="4">
      <x v="2"/>
    </i>
    <i r="3">
      <x v="88"/>
    </i>
    <i r="4">
      <x v="2"/>
    </i>
    <i r="3">
      <x v="92"/>
    </i>
    <i r="4">
      <x v="2"/>
    </i>
    <i r="3">
      <x v="94"/>
    </i>
    <i r="4">
      <x v="2"/>
    </i>
    <i r="3">
      <x v="96"/>
    </i>
    <i r="4">
      <x v="2"/>
    </i>
    <i r="3">
      <x v="97"/>
    </i>
    <i r="4">
      <x v="2"/>
    </i>
    <i r="1">
      <x v="2"/>
    </i>
    <i r="2">
      <x v="7"/>
    </i>
    <i r="3">
      <x v="34"/>
    </i>
    <i r="4">
      <x/>
    </i>
    <i r="4">
      <x v="1"/>
    </i>
    <i r="2">
      <x v="13"/>
    </i>
    <i r="3">
      <x/>
    </i>
    <i r="4">
      <x/>
    </i>
    <i r="4">
      <x v="1"/>
    </i>
    <i r="3">
      <x v="15"/>
    </i>
    <i r="4">
      <x/>
    </i>
    <i r="4">
      <x v="1"/>
    </i>
    <i r="3">
      <x v="16"/>
    </i>
    <i r="4">
      <x/>
    </i>
    <i r="4">
      <x v="1"/>
    </i>
    <i r="3">
      <x v="19"/>
    </i>
    <i r="4">
      <x/>
    </i>
    <i r="4">
      <x v="1"/>
    </i>
    <i r="3">
      <x v="24"/>
    </i>
    <i r="4">
      <x/>
    </i>
    <i r="4">
      <x v="1"/>
    </i>
    <i r="3">
      <x v="33"/>
    </i>
    <i r="4">
      <x/>
    </i>
    <i r="4">
      <x v="1"/>
    </i>
    <i r="3">
      <x v="49"/>
    </i>
    <i r="4">
      <x/>
    </i>
    <i r="4">
      <x v="1"/>
    </i>
    <i r="3">
      <x v="53"/>
    </i>
    <i r="4">
      <x/>
    </i>
    <i r="4">
      <x v="1"/>
    </i>
    <i r="3">
      <x v="54"/>
    </i>
    <i r="4">
      <x/>
    </i>
    <i r="4">
      <x v="1"/>
    </i>
    <i r="3">
      <x v="57"/>
    </i>
    <i r="4">
      <x/>
    </i>
    <i r="4">
      <x v="1"/>
    </i>
    <i r="3">
      <x v="68"/>
    </i>
    <i r="4">
      <x/>
    </i>
    <i r="4">
      <x v="1"/>
    </i>
    <i r="1">
      <x v="4"/>
    </i>
    <i r="2">
      <x v="16"/>
    </i>
    <i r="3">
      <x v="42"/>
    </i>
    <i r="4">
      <x/>
    </i>
    <i r="4">
      <x v="1"/>
    </i>
    <i r="4">
      <x v="2"/>
    </i>
    <i r="1">
      <x v="5"/>
    </i>
    <i r="2">
      <x v="9"/>
    </i>
    <i r="3">
      <x v="9"/>
    </i>
    <i r="4">
      <x/>
    </i>
    <i r="4">
      <x v="1"/>
    </i>
    <i r="4">
      <x v="2"/>
    </i>
    <i r="3">
      <x v="43"/>
    </i>
    <i r="4">
      <x/>
    </i>
    <i r="4">
      <x v="1"/>
    </i>
    <i r="4">
      <x v="2"/>
    </i>
    <i r="3">
      <x v="45"/>
    </i>
    <i r="4">
      <x/>
    </i>
    <i r="4">
      <x v="1"/>
    </i>
    <i r="4">
      <x v="2"/>
    </i>
    <i r="2">
      <x v="11"/>
    </i>
    <i r="3">
      <x v="11"/>
    </i>
    <i r="4">
      <x/>
    </i>
    <i r="4">
      <x v="1"/>
    </i>
    <i r="4">
      <x v="2"/>
    </i>
    <i r="3">
      <x v="27"/>
    </i>
    <i r="4">
      <x/>
    </i>
    <i r="4">
      <x v="1"/>
    </i>
    <i r="4">
      <x v="2"/>
    </i>
    <i r="3">
      <x v="41"/>
    </i>
    <i r="4">
      <x/>
    </i>
    <i r="4">
      <x v="1"/>
    </i>
    <i r="4">
      <x v="2"/>
    </i>
    <i r="3">
      <x v="44"/>
    </i>
    <i r="4">
      <x/>
    </i>
    <i r="4">
      <x v="1"/>
    </i>
    <i r="4">
      <x v="2"/>
    </i>
    <i r="3">
      <x v="46"/>
    </i>
    <i r="4">
      <x/>
    </i>
    <i r="4">
      <x v="1"/>
    </i>
    <i r="4">
      <x v="2"/>
    </i>
    <i r="3">
      <x v="48"/>
    </i>
    <i r="4">
      <x/>
    </i>
    <i r="4">
      <x v="1"/>
    </i>
    <i r="4">
      <x v="2"/>
    </i>
    <i r="3">
      <x v="52"/>
    </i>
    <i r="4">
      <x/>
    </i>
    <i r="4">
      <x v="1"/>
    </i>
    <i r="4">
      <x v="2"/>
    </i>
    <i r="3">
      <x v="79"/>
    </i>
    <i r="4">
      <x/>
    </i>
    <i r="4">
      <x v="1"/>
    </i>
    <i r="4">
      <x v="2"/>
    </i>
    <i r="3">
      <x v="90"/>
    </i>
    <i r="4">
      <x/>
    </i>
    <i r="4">
      <x v="1"/>
    </i>
    <i r="4">
      <x v="2"/>
    </i>
    <i r="3">
      <x v="95"/>
    </i>
    <i r="4">
      <x/>
    </i>
    <i r="4">
      <x v="1"/>
    </i>
    <i r="4">
      <x v="2"/>
    </i>
    <i r="2">
      <x v="12"/>
    </i>
    <i r="3">
      <x v="1"/>
    </i>
    <i r="4">
      <x/>
    </i>
    <i r="4">
      <x v="1"/>
    </i>
    <i r="4">
      <x v="2"/>
    </i>
    <i r="3">
      <x v="2"/>
    </i>
    <i r="4">
      <x/>
    </i>
    <i r="4">
      <x v="1"/>
    </i>
    <i r="4">
      <x v="2"/>
    </i>
    <i r="3">
      <x v="4"/>
    </i>
    <i r="4">
      <x/>
    </i>
    <i r="4">
      <x v="1"/>
    </i>
    <i r="4">
      <x v="2"/>
    </i>
    <i r="3">
      <x v="28"/>
    </i>
    <i r="4">
      <x/>
    </i>
    <i r="4">
      <x v="1"/>
    </i>
    <i r="4">
      <x v="2"/>
    </i>
    <i r="3">
      <x v="37"/>
    </i>
    <i r="4">
      <x/>
    </i>
    <i r="4">
      <x v="1"/>
    </i>
    <i r="4">
      <x v="2"/>
    </i>
    <i r="3">
      <x v="87"/>
    </i>
    <i r="4">
      <x/>
    </i>
    <i r="4">
      <x v="1"/>
    </i>
    <i r="4">
      <x v="2"/>
    </i>
    <i r="1">
      <x v="6"/>
    </i>
    <i r="2">
      <x v="10"/>
    </i>
    <i r="3">
      <x v="10"/>
    </i>
    <i r="4">
      <x/>
    </i>
    <i r="4">
      <x v="2"/>
    </i>
    <i r="1">
      <x v="7"/>
    </i>
    <i r="2">
      <x v="5"/>
    </i>
    <i r="3">
      <x v="17"/>
    </i>
    <i r="4">
      <x/>
    </i>
    <i r="3">
      <x v="31"/>
    </i>
    <i r="4">
      <x/>
    </i>
    <i r="3">
      <x v="63"/>
    </i>
    <i r="4">
      <x/>
    </i>
    <i r="2">
      <x v="8"/>
    </i>
    <i r="3">
      <x v="59"/>
    </i>
    <i r="4">
      <x/>
    </i>
    <i r="2">
      <x v="19"/>
    </i>
    <i r="3">
      <x v="8"/>
    </i>
    <i r="4">
      <x/>
    </i>
    <i r="1">
      <x v="8"/>
    </i>
    <i r="2">
      <x v="14"/>
    </i>
    <i r="3">
      <x v="39"/>
    </i>
    <i r="4">
      <x/>
    </i>
    <i r="4">
      <x v="1"/>
    </i>
    <i r="4">
      <x v="2"/>
    </i>
    <i r="1">
      <x v="9"/>
    </i>
    <i r="2">
      <x v="2"/>
    </i>
    <i r="3">
      <x v="64"/>
    </i>
    <i r="4">
      <x/>
    </i>
    <i r="4">
      <x v="1"/>
    </i>
    <i r="4">
      <x v="2"/>
    </i>
    <i>
      <x v="14"/>
    </i>
    <i r="1">
      <x v="3"/>
    </i>
    <i r="2">
      <x/>
    </i>
    <i r="3">
      <x v="5"/>
    </i>
    <i r="4">
      <x/>
    </i>
    <i r="4">
      <x v="1"/>
    </i>
    <i r="3">
      <x v="89"/>
    </i>
    <i r="4">
      <x/>
    </i>
    <i r="4">
      <x v="1"/>
    </i>
    <i r="2">
      <x v="20"/>
    </i>
    <i r="3">
      <x v="93"/>
    </i>
    <i r="4">
      <x/>
    </i>
    <i r="4">
      <x v="1"/>
    </i>
    <i r="2">
      <x v="21"/>
    </i>
    <i r="3">
      <x v="3"/>
    </i>
    <i r="4">
      <x/>
    </i>
    <i r="4">
      <x v="1"/>
    </i>
    <i r="3">
      <x v="56"/>
    </i>
    <i r="4">
      <x/>
    </i>
    <i r="4">
      <x v="1"/>
    </i>
    <i r="3">
      <x v="80"/>
    </i>
    <i r="4">
      <x/>
    </i>
    <i r="4">
      <x v="1"/>
    </i>
    <i r="1">
      <x v="7"/>
    </i>
    <i r="2">
      <x v="5"/>
    </i>
    <i r="3">
      <x v="17"/>
    </i>
    <i r="4">
      <x v="1"/>
    </i>
    <i r="3">
      <x v="31"/>
    </i>
    <i r="4">
      <x v="1"/>
    </i>
    <i r="3">
      <x v="63"/>
    </i>
    <i r="4">
      <x v="1"/>
    </i>
    <i r="2">
      <x v="8"/>
    </i>
    <i r="3">
      <x v="59"/>
    </i>
    <i r="4">
      <x v="1"/>
    </i>
    <i r="2">
      <x v="19"/>
    </i>
    <i r="3">
      <x v="8"/>
    </i>
    <i r="4">
      <x v="1"/>
    </i>
    <i>
      <x v="15"/>
    </i>
    <i r="1">
      <x v="3"/>
    </i>
    <i r="2">
      <x/>
    </i>
    <i r="3">
      <x v="5"/>
    </i>
    <i r="4">
      <x/>
    </i>
    <i r="4">
      <x v="1"/>
    </i>
    <i r="4">
      <x v="2"/>
    </i>
    <i r="3">
      <x v="89"/>
    </i>
    <i r="4">
      <x/>
    </i>
    <i r="4">
      <x v="1"/>
    </i>
    <i r="4">
      <x v="2"/>
    </i>
    <i r="2">
      <x v="20"/>
    </i>
    <i r="3">
      <x v="93"/>
    </i>
    <i r="4">
      <x/>
    </i>
    <i r="4">
      <x v="1"/>
    </i>
    <i r="4">
      <x v="2"/>
    </i>
    <i r="2">
      <x v="21"/>
    </i>
    <i r="3">
      <x v="3"/>
    </i>
    <i r="4">
      <x/>
    </i>
    <i r="4">
      <x v="1"/>
    </i>
    <i r="4">
      <x v="2"/>
    </i>
    <i r="3">
      <x v="56"/>
    </i>
    <i r="4">
      <x/>
    </i>
    <i r="4">
      <x v="1"/>
    </i>
    <i r="4">
      <x v="2"/>
    </i>
    <i r="3">
      <x v="80"/>
    </i>
    <i r="4">
      <x/>
    </i>
    <i r="4">
      <x v="1"/>
    </i>
    <i r="4">
      <x v="2"/>
    </i>
    <i r="1">
      <x v="4"/>
    </i>
    <i r="2">
      <x v="16"/>
    </i>
    <i r="3">
      <x v="42"/>
    </i>
    <i r="4">
      <x/>
    </i>
    <i r="4">
      <x v="1"/>
    </i>
    <i r="1">
      <x v="6"/>
    </i>
    <i r="2">
      <x v="10"/>
    </i>
    <i r="3">
      <x v="10"/>
    </i>
    <i r="4">
      <x v="1"/>
    </i>
    <i r="4">
      <x v="2"/>
    </i>
    <i r="1">
      <x v="7"/>
    </i>
    <i r="2">
      <x v="5"/>
    </i>
    <i r="3">
      <x v="17"/>
    </i>
    <i r="4">
      <x v="1"/>
    </i>
    <i r="4">
      <x v="2"/>
    </i>
    <i r="3">
      <x v="31"/>
    </i>
    <i r="4">
      <x v="1"/>
    </i>
    <i r="4">
      <x v="2"/>
    </i>
    <i r="3">
      <x v="63"/>
    </i>
    <i r="4">
      <x v="1"/>
    </i>
    <i r="4">
      <x v="2"/>
    </i>
    <i r="2">
      <x v="8"/>
    </i>
    <i r="3">
      <x v="59"/>
    </i>
    <i r="4">
      <x v="1"/>
    </i>
    <i r="4">
      <x v="2"/>
    </i>
    <i r="2">
      <x v="19"/>
    </i>
    <i r="3">
      <x v="8"/>
    </i>
    <i r="4">
      <x v="1"/>
    </i>
    <i r="4">
      <x v="2"/>
    </i>
    <i r="1">
      <x v="9"/>
    </i>
    <i r="2">
      <x v="2"/>
    </i>
    <i r="3">
      <x v="64"/>
    </i>
    <i r="4">
      <x/>
    </i>
    <i r="4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7" hier="-1"/>
  </pageFields>
  <dataFields count="3">
    <dataField name="Component 1 Payment" fld="15" baseField="0" baseItem="0" numFmtId="164"/>
    <dataField name="Enrollment Variance" fld="16" baseField="0" baseItem="0"/>
    <dataField name="Sum of Adjusted Component 1 " fld="17" baseField="0" baseItem="0" numFmtId="164"/>
  </dataFields>
  <formats count="2"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7CA5-FD31-4191-BAEA-560724B864E4}">
  <sheetPr>
    <tabColor rgb="FF00B0F0"/>
  </sheetPr>
  <dimension ref="A1:AB171"/>
  <sheetViews>
    <sheetView tabSelected="1" zoomScale="115" zoomScaleNormal="115" workbookViewId="0">
      <pane ySplit="3" topLeftCell="A93" activePane="bottomLeft" state="frozen"/>
      <selection activeCell="F11" sqref="F11"/>
      <selection pane="bottomLeft" activeCell="G103" sqref="G103"/>
    </sheetView>
  </sheetViews>
  <sheetFormatPr defaultColWidth="8.7109375" defaultRowHeight="15" x14ac:dyDescent="0.25"/>
  <cols>
    <col min="1" max="1" width="22.28515625" customWidth="1"/>
    <col min="2" max="2" width="56.140625" bestFit="1" customWidth="1"/>
    <col min="3" max="3" width="21" customWidth="1"/>
    <col min="4" max="4" width="16.42578125" customWidth="1"/>
    <col min="5" max="5" width="15.42578125" customWidth="1"/>
    <col min="6" max="6" width="22.7109375" customWidth="1"/>
    <col min="7" max="7" width="36.28515625" customWidth="1"/>
  </cols>
  <sheetData>
    <row r="1" spans="1:7" ht="18.75" x14ac:dyDescent="0.3">
      <c r="A1" s="3" t="s">
        <v>22</v>
      </c>
      <c r="D1" s="4" t="s">
        <v>23</v>
      </c>
      <c r="E1" s="5"/>
      <c r="F1" s="6"/>
      <c r="G1" s="6"/>
    </row>
    <row r="2" spans="1:7" ht="19.5" thickBot="1" x14ac:dyDescent="0.35">
      <c r="B2" s="3"/>
      <c r="C2" s="3"/>
      <c r="D2" s="7" t="s">
        <v>24</v>
      </c>
      <c r="E2" s="6"/>
      <c r="F2" s="6"/>
      <c r="G2" s="6" t="s">
        <v>25</v>
      </c>
    </row>
    <row r="3" spans="1:7" ht="28.9" customHeight="1" thickBot="1" x14ac:dyDescent="0.3">
      <c r="A3" s="8" t="s">
        <v>26</v>
      </c>
      <c r="B3" s="9" t="s">
        <v>27</v>
      </c>
      <c r="C3" s="10" t="s">
        <v>28</v>
      </c>
      <c r="D3" s="11" t="s">
        <v>29</v>
      </c>
      <c r="E3" s="12" t="s">
        <v>30</v>
      </c>
      <c r="F3" s="12" t="s">
        <v>31</v>
      </c>
      <c r="G3" s="12" t="s">
        <v>32</v>
      </c>
    </row>
    <row r="4" spans="1:7" ht="15.75" thickBot="1" x14ac:dyDescent="0.3">
      <c r="A4" s="13" t="s">
        <v>33</v>
      </c>
      <c r="B4" s="13" t="str">
        <f>VLOOKUP(A4,Calculations!A:R,2,0)</f>
        <v>Texas Tech University Health Sciences Center El Paso</v>
      </c>
      <c r="C4" s="13" t="str">
        <f>VLOOKUP(A4,Calculations!A:R,6,0)</f>
        <v>EL PASO</v>
      </c>
      <c r="D4" s="13">
        <v>0</v>
      </c>
      <c r="E4" s="14">
        <f>SUMIFS(Calculations!P:P,Calculations!A:A,A4,Calculations!H:H,202203)</f>
        <v>384764.27</v>
      </c>
      <c r="F4" s="15">
        <f>SUMIFS(Calculations!Q:Q,Calculations!A:A,A4,Calculations!H:H,202203)</f>
        <v>613.69000000000005</v>
      </c>
      <c r="G4" s="14">
        <f t="shared" ref="G4:G66" si="0">SUM(E4:F4)</f>
        <v>385377.96</v>
      </c>
    </row>
    <row r="5" spans="1:7" ht="15.75" thickBot="1" x14ac:dyDescent="0.3">
      <c r="A5" s="13" t="s">
        <v>34</v>
      </c>
      <c r="B5" s="13" t="str">
        <f>VLOOKUP(A5,Calculations!A:R,2,0)</f>
        <v>Texas Tech University Health Sciences Center Amarillo</v>
      </c>
      <c r="C5" s="13" t="str">
        <f>VLOOKUP(A5,Calculations!A:R,6,0)</f>
        <v>Lubbock</v>
      </c>
      <c r="D5" s="16">
        <v>0</v>
      </c>
      <c r="E5" s="14">
        <f>SUMIFS(Calculations!P:P,Calculations!A:A,A5,Calculations!H:H,202203)</f>
        <v>179507.03</v>
      </c>
      <c r="F5" s="15">
        <f>SUMIFS(Calculations!Q:Q,Calculations!A:A,A5,Calculations!H:H,202203)</f>
        <v>414.47</v>
      </c>
      <c r="G5" s="14">
        <f t="shared" si="0"/>
        <v>179921.5</v>
      </c>
    </row>
    <row r="6" spans="1:7" ht="15.75" thickBot="1" x14ac:dyDescent="0.3">
      <c r="A6" s="13" t="s">
        <v>35</v>
      </c>
      <c r="B6" s="13" t="str">
        <f>VLOOKUP(A6,Calculations!A:R,2,0)</f>
        <v>Texas Tech University Health Sciences Center Amarillo</v>
      </c>
      <c r="C6" s="13" t="str">
        <f>VLOOKUP(A6,Calculations!A:R,6,0)</f>
        <v>Lubbock</v>
      </c>
      <c r="D6" s="16">
        <v>0</v>
      </c>
      <c r="E6" s="14">
        <f>SUMIFS(Calculations!P:P,Calculations!A:A,A6,Calculations!H:H,202203)</f>
        <v>30139.3</v>
      </c>
      <c r="F6" s="15">
        <f>SUMIFS(Calculations!Q:Q,Calculations!A:A,A6,Calculations!H:H,202203)</f>
        <v>67.88</v>
      </c>
      <c r="G6" s="14">
        <f t="shared" si="0"/>
        <v>30207.18</v>
      </c>
    </row>
    <row r="7" spans="1:7" ht="15.75" thickBot="1" x14ac:dyDescent="0.3">
      <c r="A7" s="13" t="s">
        <v>36</v>
      </c>
      <c r="B7" s="13" t="str">
        <f>VLOOKUP(A7,Calculations!A:R,2,0)</f>
        <v>UT Physicians</v>
      </c>
      <c r="C7" s="13" t="str">
        <f>VLOOKUP(A7,Calculations!A:R,6,0)</f>
        <v>Harris</v>
      </c>
      <c r="D7" s="16">
        <v>0</v>
      </c>
      <c r="E7" s="14">
        <f>SUMIFS(Calculations!P:P,Calculations!A:A,A7,Calculations!H:H,202203)</f>
        <v>4588009.25</v>
      </c>
      <c r="F7" s="15">
        <f>SUMIFS(Calculations!Q:Q,Calculations!A:A,A7,Calculations!H:H,202203)</f>
        <v>8638.44</v>
      </c>
      <c r="G7" s="14">
        <f t="shared" si="0"/>
        <v>4596647.6900000004</v>
      </c>
    </row>
    <row r="8" spans="1:7" ht="15.75" thickBot="1" x14ac:dyDescent="0.3">
      <c r="A8" s="13" t="s">
        <v>37</v>
      </c>
      <c r="B8" s="13" t="str">
        <f>VLOOKUP(A8,Calculations!A:R,2,0)</f>
        <v>Texas Tech University Health Sciences Center Amarillo</v>
      </c>
      <c r="C8" s="13" t="str">
        <f>VLOOKUP(A8,Calculations!A:R,6,0)</f>
        <v>Lubbock</v>
      </c>
      <c r="D8" s="16">
        <v>0</v>
      </c>
      <c r="E8" s="14">
        <f>SUMIFS(Calculations!P:P,Calculations!A:A,A8,Calculations!H:H,202203)</f>
        <v>135467.95000000001</v>
      </c>
      <c r="F8" s="15">
        <f>SUMIFS(Calculations!Q:Q,Calculations!A:A,A8,Calculations!H:H,202203)</f>
        <v>323.74</v>
      </c>
      <c r="G8" s="14">
        <f t="shared" si="0"/>
        <v>135791.69</v>
      </c>
    </row>
    <row r="9" spans="1:7" ht="15.75" thickBot="1" x14ac:dyDescent="0.3">
      <c r="A9" s="13" t="s">
        <v>38</v>
      </c>
      <c r="B9" s="13" t="str">
        <f>VLOOKUP(A9,Calculations!A:R,2,0)</f>
        <v>Baylor College of Medicine</v>
      </c>
      <c r="C9" s="13" t="str">
        <f>VLOOKUP(A9,Calculations!A:R,6,0)</f>
        <v>Harris</v>
      </c>
      <c r="D9" s="16">
        <v>0</v>
      </c>
      <c r="E9" s="14">
        <f>SUMIFS(Calculations!P:P,Calculations!A:A,A9,Calculations!H:H,202203)</f>
        <v>715218.6399999999</v>
      </c>
      <c r="F9" s="15">
        <f>SUMIFS(Calculations!Q:Q,Calculations!A:A,A9,Calculations!H:H,202203)</f>
        <v>1060.3700000000001</v>
      </c>
      <c r="G9" s="14">
        <f t="shared" si="0"/>
        <v>716279.00999999989</v>
      </c>
    </row>
    <row r="10" spans="1:7" ht="15.75" thickBot="1" x14ac:dyDescent="0.3">
      <c r="A10" s="13" t="s">
        <v>39</v>
      </c>
      <c r="B10" s="13" t="str">
        <f>VLOOKUP(A10,Calculations!A:R,2,0)</f>
        <v>University of North Texas Health Science Center at Fort Worth</v>
      </c>
      <c r="C10" s="13" t="str">
        <f>VLOOKUP(A10,Calculations!A:R,6,0)</f>
        <v>Tarrant</v>
      </c>
      <c r="D10" s="16">
        <v>0</v>
      </c>
      <c r="E10" s="14">
        <f>SUMIFS(Calculations!P:P,Calculations!A:A,A10,Calculations!H:H,202203)</f>
        <v>79929.670000000013</v>
      </c>
      <c r="F10" s="15">
        <f>SUMIFS(Calculations!Q:Q,Calculations!A:A,A10,Calculations!H:H,202203)</f>
        <v>149.34</v>
      </c>
      <c r="G10" s="14">
        <f t="shared" si="0"/>
        <v>80079.010000000009</v>
      </c>
    </row>
    <row r="11" spans="1:7" ht="15.75" thickBot="1" x14ac:dyDescent="0.3">
      <c r="A11" s="13" t="s">
        <v>40</v>
      </c>
      <c r="B11" s="13" t="str">
        <f>VLOOKUP(A11,Calculations!A:R,2,0)</f>
        <v>University of Southwestern Medical Center</v>
      </c>
      <c r="C11" s="13" t="str">
        <f>VLOOKUP(A11,Calculations!A:R,6,0)</f>
        <v>Dallas</v>
      </c>
      <c r="D11" s="16">
        <v>0</v>
      </c>
      <c r="E11" s="14">
        <f>SUMIFS(Calculations!P:P,Calculations!A:A,A11,Calculations!H:H,202203)</f>
        <v>23346.29</v>
      </c>
      <c r="F11" s="15">
        <f>SUMIFS(Calculations!Q:Q,Calculations!A:A,A11,Calculations!H:H,202203)</f>
        <v>27.77</v>
      </c>
      <c r="G11" s="14">
        <f t="shared" si="0"/>
        <v>23374.06</v>
      </c>
    </row>
    <row r="12" spans="1:7" ht="15.75" thickBot="1" x14ac:dyDescent="0.3">
      <c r="A12" s="13" t="s">
        <v>12</v>
      </c>
      <c r="B12" s="13" t="str">
        <f>VLOOKUP(A12,Calculations!A:R,2,0)</f>
        <v>University of Texas Health Science Center at Tyler - Physician</v>
      </c>
      <c r="C12" s="13" t="str">
        <f>VLOOKUP(A12,Calculations!A:R,6,0)</f>
        <v>MRSA Northeast</v>
      </c>
      <c r="D12" s="16">
        <v>0</v>
      </c>
      <c r="E12" s="14">
        <f>SUMIFS(Calculations!P:P,Calculations!A:A,A12,Calculations!H:H,202203)</f>
        <v>318565.66000000003</v>
      </c>
      <c r="F12" s="15">
        <f>SUMIFS(Calculations!Q:Q,Calculations!A:A,A12,Calculations!H:H,202203)</f>
        <v>525.79</v>
      </c>
      <c r="G12" s="14">
        <f t="shared" si="0"/>
        <v>319091.45</v>
      </c>
    </row>
    <row r="13" spans="1:7" ht="15.75" thickBot="1" x14ac:dyDescent="0.3">
      <c r="A13" s="13" t="s">
        <v>41</v>
      </c>
      <c r="B13" s="13" t="str">
        <f>VLOOKUP(A13,Calculations!A:R,2,0)</f>
        <v>Lubbock County Hospital District</v>
      </c>
      <c r="C13" s="13" t="str">
        <f>VLOOKUP(A13,Calculations!A:R,6,0)</f>
        <v>Lubbock</v>
      </c>
      <c r="D13" s="16">
        <v>0</v>
      </c>
      <c r="E13" s="14">
        <f>SUMIFS(Calculations!P:P,Calculations!A:A,A13,Calculations!H:H,202203)</f>
        <v>122861.89</v>
      </c>
      <c r="F13" s="15">
        <f>SUMIFS(Calculations!Q:Q,Calculations!A:A,A13,Calculations!H:H,202203)</f>
        <v>305.58</v>
      </c>
      <c r="G13" s="14">
        <f t="shared" si="0"/>
        <v>123167.47</v>
      </c>
    </row>
    <row r="14" spans="1:7" ht="15.75" thickBot="1" x14ac:dyDescent="0.3">
      <c r="A14" s="13" t="s">
        <v>9</v>
      </c>
      <c r="B14" s="13" t="str">
        <f>VLOOKUP(A14,Calculations!A:R,2,0)</f>
        <v>Texas A&amp;M University Health Science Center</v>
      </c>
      <c r="C14" s="13" t="str">
        <f>VLOOKUP(A14,Calculations!A:R,6,0)</f>
        <v>MRSA Central</v>
      </c>
      <c r="D14" s="16">
        <v>0</v>
      </c>
      <c r="E14" s="14">
        <f>SUMIFS(Calculations!P:P,Calculations!A:A,A14,Calculations!H:H,202203)</f>
        <v>209503.34</v>
      </c>
      <c r="F14" s="15">
        <f>SUMIFS(Calculations!Q:Q,Calculations!A:A,A14,Calculations!H:H,202203)</f>
        <v>516.66</v>
      </c>
      <c r="G14" s="14">
        <f t="shared" si="0"/>
        <v>210020</v>
      </c>
    </row>
    <row r="15" spans="1:7" ht="15.75" thickBot="1" x14ac:dyDescent="0.3">
      <c r="A15" s="13" t="s">
        <v>42</v>
      </c>
      <c r="B15" s="13" t="str">
        <f>VLOOKUP(A15,Calculations!A:R,2,0)</f>
        <v>Texas Tech University Health Sciences Center</v>
      </c>
      <c r="C15" s="13" t="str">
        <f>VLOOKUP(A15,Calculations!A:R,6,0)</f>
        <v>Lubbock</v>
      </c>
      <c r="D15" s="16">
        <v>0</v>
      </c>
      <c r="E15" s="14">
        <f>SUMIFS(Calculations!P:P,Calculations!A:A,A15,Calculations!H:H,202203)</f>
        <v>132572.16</v>
      </c>
      <c r="F15" s="15">
        <f>SUMIFS(Calculations!Q:Q,Calculations!A:A,A15,Calculations!H:H,202203)</f>
        <v>233.37</v>
      </c>
      <c r="G15" s="14">
        <f t="shared" si="0"/>
        <v>132805.53</v>
      </c>
    </row>
    <row r="16" spans="1:7" ht="15.75" thickBot="1" x14ac:dyDescent="0.3">
      <c r="A16" s="13" t="s">
        <v>43</v>
      </c>
      <c r="B16" s="13" t="str">
        <f>VLOOKUP(A16,Calculations!A:R,2,0)</f>
        <v>University of Southwestern Medical Center</v>
      </c>
      <c r="C16" s="13" t="str">
        <f>VLOOKUP(A16,Calculations!A:R,6,0)</f>
        <v>Dallas</v>
      </c>
      <c r="D16" s="16">
        <v>0</v>
      </c>
      <c r="E16" s="14">
        <f>SUMIFS(Calculations!P:P,Calculations!A:A,A16,Calculations!H:H,202203)</f>
        <v>88415.150000000009</v>
      </c>
      <c r="F16" s="15">
        <f>SUMIFS(Calculations!Q:Q,Calculations!A:A,A16,Calculations!H:H,202203)</f>
        <v>178.94</v>
      </c>
      <c r="G16" s="14">
        <f t="shared" si="0"/>
        <v>88594.090000000011</v>
      </c>
    </row>
    <row r="17" spans="1:7" ht="15.75" thickBot="1" x14ac:dyDescent="0.3">
      <c r="A17" s="13" t="s">
        <v>44</v>
      </c>
      <c r="B17" s="13" t="str">
        <f>VLOOKUP(A17,Calculations!A:R,2,0)</f>
        <v>University of Southwestern Medical Center</v>
      </c>
      <c r="C17" s="13" t="str">
        <f>VLOOKUP(A17,Calculations!A:R,6,0)</f>
        <v>Dallas</v>
      </c>
      <c r="D17" s="16">
        <v>0</v>
      </c>
      <c r="E17" s="14">
        <f>SUMIFS(Calculations!P:P,Calculations!A:A,A17,Calculations!H:H,202203)</f>
        <v>330431.04999999993</v>
      </c>
      <c r="F17" s="15">
        <f>SUMIFS(Calculations!Q:Q,Calculations!A:A,A17,Calculations!H:H,202203)</f>
        <v>673.44</v>
      </c>
      <c r="G17" s="14">
        <f t="shared" si="0"/>
        <v>331104.48999999993</v>
      </c>
    </row>
    <row r="18" spans="1:7" ht="15.75" thickBot="1" x14ac:dyDescent="0.3">
      <c r="A18" s="13" t="s">
        <v>45</v>
      </c>
      <c r="B18" s="13" t="str">
        <f>VLOOKUP(A18,Calculations!A:R,2,0)</f>
        <v>University of Southwestern Medical Center</v>
      </c>
      <c r="C18" s="13" t="str">
        <f>VLOOKUP(A18,Calculations!A:R,6,0)</f>
        <v>Dallas</v>
      </c>
      <c r="D18" s="16">
        <v>0</v>
      </c>
      <c r="E18" s="14">
        <f>SUMIFS(Calculations!P:P,Calculations!A:A,A18,Calculations!H:H,202203)</f>
        <v>184.67</v>
      </c>
      <c r="F18" s="15">
        <f>SUMIFS(Calculations!Q:Q,Calculations!A:A,A18,Calculations!H:H,202203)</f>
        <v>0</v>
      </c>
      <c r="G18" s="14">
        <f t="shared" si="0"/>
        <v>184.67</v>
      </c>
    </row>
    <row r="19" spans="1:7" ht="15.75" thickBot="1" x14ac:dyDescent="0.3">
      <c r="A19" s="13" t="s">
        <v>46</v>
      </c>
      <c r="B19" s="13" t="str">
        <f>VLOOKUP(A19,Calculations!A:R,2,0)</f>
        <v>Texas Tech University Health Sciences Center El Paso</v>
      </c>
      <c r="C19" s="13" t="str">
        <f>VLOOKUP(A19,Calculations!A:R,6,0)</f>
        <v>EL PASO</v>
      </c>
      <c r="D19" s="16">
        <v>0</v>
      </c>
      <c r="E19" s="14">
        <f>SUMIFS(Calculations!P:P,Calculations!A:A,A19,Calculations!H:H,202203)</f>
        <v>35929.71</v>
      </c>
      <c r="F19" s="15">
        <f>SUMIFS(Calculations!Q:Q,Calculations!A:A,A19,Calculations!H:H,202203)</f>
        <v>55.18</v>
      </c>
      <c r="G19" s="14">
        <f t="shared" si="0"/>
        <v>35984.89</v>
      </c>
    </row>
    <row r="20" spans="1:7" ht="15.75" thickBot="1" x14ac:dyDescent="0.3">
      <c r="A20" s="13" t="s">
        <v>47</v>
      </c>
      <c r="B20" s="13" t="str">
        <f>VLOOKUP(A20,Calculations!A:R,2,0)</f>
        <v>Texas Tech University Health Sciences Center El Paso</v>
      </c>
      <c r="C20" s="13" t="str">
        <f>VLOOKUP(A20,Calculations!A:R,6,0)</f>
        <v>EL PASO</v>
      </c>
      <c r="D20" s="16">
        <v>0</v>
      </c>
      <c r="E20" s="14">
        <f>SUMIFS(Calculations!P:P,Calculations!A:A,A20,Calculations!H:H,202203)</f>
        <v>134528.95000000001</v>
      </c>
      <c r="F20" s="15">
        <f>SUMIFS(Calculations!Q:Q,Calculations!A:A,A20,Calculations!H:H,202203)</f>
        <v>181.64999999999998</v>
      </c>
      <c r="G20" s="14">
        <f t="shared" si="0"/>
        <v>134710.6</v>
      </c>
    </row>
    <row r="21" spans="1:7" ht="15.75" thickBot="1" x14ac:dyDescent="0.3">
      <c r="A21" s="13" t="s">
        <v>48</v>
      </c>
      <c r="B21" s="13" t="str">
        <f>VLOOKUP(A21,Calculations!A:R,2,0)</f>
        <v>CHRISTUS Trinity Clinic</v>
      </c>
      <c r="C21" s="13" t="str">
        <f>VLOOKUP(A21,Calculations!A:R,6,0)</f>
        <v>MRSA Northeast</v>
      </c>
      <c r="D21" s="16">
        <v>0</v>
      </c>
      <c r="E21" s="14">
        <f>SUMIFS(Calculations!P:P,Calculations!A:A,A21,Calculations!H:H,202203)</f>
        <v>2632.38</v>
      </c>
      <c r="F21" s="15">
        <f>SUMIFS(Calculations!Q:Q,Calculations!A:A,A21,Calculations!H:H,202203)</f>
        <v>5.45</v>
      </c>
      <c r="G21" s="14">
        <f t="shared" si="0"/>
        <v>2637.83</v>
      </c>
    </row>
    <row r="22" spans="1:7" ht="15.75" thickBot="1" x14ac:dyDescent="0.3">
      <c r="A22" s="13" t="s">
        <v>49</v>
      </c>
      <c r="B22" s="13" t="str">
        <f>VLOOKUP(A22,Calculations!A:R,2,0)</f>
        <v>University of Southwestern Medical Center</v>
      </c>
      <c r="C22" s="13" t="str">
        <f>VLOOKUP(A22,Calculations!A:R,6,0)</f>
        <v>Dallas</v>
      </c>
      <c r="D22" s="16">
        <v>0</v>
      </c>
      <c r="E22" s="14">
        <f>SUMIFS(Calculations!P:P,Calculations!A:A,A22,Calculations!H:H,202203)</f>
        <v>9816.8900000000012</v>
      </c>
      <c r="F22" s="15">
        <f>SUMIFS(Calculations!Q:Q,Calculations!A:A,A22,Calculations!H:H,202203)</f>
        <v>46.53</v>
      </c>
      <c r="G22" s="14">
        <f t="shared" si="0"/>
        <v>9863.4200000000019</v>
      </c>
    </row>
    <row r="23" spans="1:7" ht="15.75" thickBot="1" x14ac:dyDescent="0.3">
      <c r="A23" s="13" t="s">
        <v>50</v>
      </c>
      <c r="B23" s="13" t="str">
        <f>VLOOKUP(A23,Calculations!A:R,2,0)</f>
        <v>Texas Tech University Health Sciences Center El Paso</v>
      </c>
      <c r="C23" s="13" t="str">
        <f>VLOOKUP(A23,Calculations!A:R,6,0)</f>
        <v>EL PASO</v>
      </c>
      <c r="D23" s="16">
        <v>0</v>
      </c>
      <c r="E23" s="14">
        <f>SUMIFS(Calculations!P:P,Calculations!A:A,A23,Calculations!H:H,202203)</f>
        <v>47292.29</v>
      </c>
      <c r="F23" s="15">
        <f>SUMIFS(Calculations!Q:Q,Calculations!A:A,A23,Calculations!H:H,202203)</f>
        <v>78.460000000000008</v>
      </c>
      <c r="G23" s="14">
        <f t="shared" si="0"/>
        <v>47370.75</v>
      </c>
    </row>
    <row r="24" spans="1:7" ht="15.75" thickBot="1" x14ac:dyDescent="0.3">
      <c r="A24" s="13" t="s">
        <v>51</v>
      </c>
      <c r="B24" s="13" t="str">
        <f>VLOOKUP(A24,Calculations!A:R,2,0)</f>
        <v>University of North Texas Health Science Center at Fort Worth</v>
      </c>
      <c r="C24" s="13" t="str">
        <f>VLOOKUP(A24,Calculations!A:R,6,0)</f>
        <v>Tarrant</v>
      </c>
      <c r="D24" s="16">
        <v>0</v>
      </c>
      <c r="E24" s="14">
        <f>SUMIFS(Calculations!P:P,Calculations!A:A,A24,Calculations!H:H,202203)</f>
        <v>602.70999999999992</v>
      </c>
      <c r="F24" s="15">
        <f>SUMIFS(Calculations!Q:Q,Calculations!A:A,A24,Calculations!H:H,202203)</f>
        <v>3.3099999999999996</v>
      </c>
      <c r="G24" s="14">
        <f t="shared" si="0"/>
        <v>606.01999999999987</v>
      </c>
    </row>
    <row r="25" spans="1:7" ht="15.75" thickBot="1" x14ac:dyDescent="0.3">
      <c r="A25" s="13" t="s">
        <v>52</v>
      </c>
      <c r="B25" s="13" t="str">
        <f>VLOOKUP(A25,Calculations!A:R,2,0)</f>
        <v>CHILDREN'S MEDICAL CENTER DALLAS</v>
      </c>
      <c r="C25" s="13" t="str">
        <f>VLOOKUP(A25,Calculations!A:R,6,0)</f>
        <v>Dallas</v>
      </c>
      <c r="D25" s="16">
        <v>0</v>
      </c>
      <c r="E25" s="14">
        <f>SUMIFS(Calculations!P:P,Calculations!A:A,A25,Calculations!H:H,202203)</f>
        <v>2043777.2999999998</v>
      </c>
      <c r="F25" s="15">
        <f>SUMIFS(Calculations!Q:Q,Calculations!A:A,A25,Calculations!H:H,202203)</f>
        <v>4910.09</v>
      </c>
      <c r="G25" s="14">
        <f t="shared" si="0"/>
        <v>2048687.39</v>
      </c>
    </row>
    <row r="26" spans="1:7" ht="15.75" thickBot="1" x14ac:dyDescent="0.3">
      <c r="A26" s="13" t="s">
        <v>53</v>
      </c>
      <c r="B26" s="13" t="str">
        <f>VLOOKUP(A26,Calculations!A:R,2,0)</f>
        <v>C.H. Wilkinson Physician Network</v>
      </c>
      <c r="C26" s="13" t="str">
        <f>VLOOKUP(A26,Calculations!A:R,6,0)</f>
        <v>Bexar</v>
      </c>
      <c r="D26" s="16">
        <v>0</v>
      </c>
      <c r="E26" s="14">
        <f>SUMIFS(Calculations!P:P,Calculations!A:A,A26,Calculations!H:H,202203)</f>
        <v>96.36</v>
      </c>
      <c r="F26" s="15">
        <f>SUMIFS(Calculations!Q:Q,Calculations!A:A,A26,Calculations!H:H,202203)</f>
        <v>0</v>
      </c>
      <c r="G26" s="14">
        <f t="shared" si="0"/>
        <v>96.36</v>
      </c>
    </row>
    <row r="27" spans="1:7" ht="15.75" thickBot="1" x14ac:dyDescent="0.3">
      <c r="A27" s="13" t="s">
        <v>54</v>
      </c>
      <c r="B27" s="13" t="str">
        <f>VLOOKUP(A27,Calculations!A:R,2,0)</f>
        <v>University of Southwestern Medical Center</v>
      </c>
      <c r="C27" s="13" t="str">
        <f>VLOOKUP(A27,Calculations!A:R,6,0)</f>
        <v>Dallas</v>
      </c>
      <c r="D27" s="16">
        <v>0</v>
      </c>
      <c r="E27" s="14">
        <f>SUMIFS(Calculations!P:P,Calculations!A:A,A27,Calculations!H:H,202203)</f>
        <v>655750.24000000011</v>
      </c>
      <c r="F27" s="15">
        <f>SUMIFS(Calculations!Q:Q,Calculations!A:A,A27,Calculations!H:H,202203)</f>
        <v>1263.9199999999998</v>
      </c>
      <c r="G27" s="14">
        <f t="shared" si="0"/>
        <v>657014.16000000015</v>
      </c>
    </row>
    <row r="28" spans="1:7" ht="15.75" thickBot="1" x14ac:dyDescent="0.3">
      <c r="A28" s="13" t="s">
        <v>55</v>
      </c>
      <c r="B28" s="13" t="str">
        <f>VLOOKUP(A28,Calculations!A:R,2,0)</f>
        <v>Texas Tech University Health Sciences Center El Paso</v>
      </c>
      <c r="C28" s="13" t="str">
        <f>VLOOKUP(A28,Calculations!A:R,6,0)</f>
        <v>EL PASO</v>
      </c>
      <c r="D28" s="16">
        <v>0</v>
      </c>
      <c r="E28" s="14">
        <f>SUMIFS(Calculations!P:P,Calculations!A:A,A28,Calculations!H:H,202203)</f>
        <v>17640.459999999995</v>
      </c>
      <c r="F28" s="15">
        <f>SUMIFS(Calculations!Q:Q,Calculations!A:A,A28,Calculations!H:H,202203)</f>
        <v>27.9</v>
      </c>
      <c r="G28" s="14">
        <f t="shared" si="0"/>
        <v>17668.359999999997</v>
      </c>
    </row>
    <row r="29" spans="1:7" ht="15.75" thickBot="1" x14ac:dyDescent="0.3">
      <c r="A29" s="13" t="s">
        <v>56</v>
      </c>
      <c r="B29" s="13" t="str">
        <f>VLOOKUP(A29,Calculations!A:R,2,0)</f>
        <v>University of Southwestern Medical Center</v>
      </c>
      <c r="C29" s="13" t="str">
        <f>VLOOKUP(A29,Calculations!A:R,6,0)</f>
        <v>Tarrant</v>
      </c>
      <c r="D29" s="16">
        <v>0</v>
      </c>
      <c r="E29" s="14">
        <f>SUMIFS(Calculations!P:P,Calculations!A:A,A29,Calculations!H:H,202203)</f>
        <v>24275.54</v>
      </c>
      <c r="F29" s="15">
        <f>SUMIFS(Calculations!Q:Q,Calculations!A:A,A29,Calculations!H:H,202203)</f>
        <v>39.79</v>
      </c>
      <c r="G29" s="14">
        <f t="shared" si="0"/>
        <v>24315.33</v>
      </c>
    </row>
    <row r="30" spans="1:7" ht="15.75" thickBot="1" x14ac:dyDescent="0.3">
      <c r="A30" s="13" t="s">
        <v>57</v>
      </c>
      <c r="B30" s="13" t="str">
        <f>VLOOKUP(A30,Calculations!A:R,2,0)</f>
        <v>University of Southwestern Medical Center</v>
      </c>
      <c r="C30" s="13" t="str">
        <f>VLOOKUP(A30,Calculations!A:R,6,0)</f>
        <v>Dallas</v>
      </c>
      <c r="D30" s="16">
        <v>0</v>
      </c>
      <c r="E30" s="14">
        <f>SUMIFS(Calculations!P:P,Calculations!A:A,A30,Calculations!H:H,202203)</f>
        <v>17227.980000000003</v>
      </c>
      <c r="F30" s="15">
        <f>SUMIFS(Calculations!Q:Q,Calculations!A:A,A30,Calculations!H:H,202203)</f>
        <v>52.36</v>
      </c>
      <c r="G30" s="14">
        <f t="shared" si="0"/>
        <v>17280.340000000004</v>
      </c>
    </row>
    <row r="31" spans="1:7" ht="15.75" thickBot="1" x14ac:dyDescent="0.3">
      <c r="A31" s="13" t="s">
        <v>58</v>
      </c>
      <c r="B31" s="13" t="str">
        <f>VLOOKUP(A31,Calculations!A:R,2,0)</f>
        <v>Texas Tech University Health Sciences Center</v>
      </c>
      <c r="C31" s="13" t="str">
        <f>VLOOKUP(A31,Calculations!A:R,6,0)</f>
        <v>Lubbock</v>
      </c>
      <c r="D31" s="16">
        <v>0</v>
      </c>
      <c r="E31" s="14">
        <f>SUMIFS(Calculations!P:P,Calculations!A:A,A31,Calculations!H:H,202203)</f>
        <v>100305.51000000001</v>
      </c>
      <c r="F31" s="15">
        <f>SUMIFS(Calculations!Q:Q,Calculations!A:A,A31,Calculations!H:H,202203)</f>
        <v>238.76</v>
      </c>
      <c r="G31" s="14">
        <f t="shared" si="0"/>
        <v>100544.27</v>
      </c>
    </row>
    <row r="32" spans="1:7" ht="15.75" thickBot="1" x14ac:dyDescent="0.3">
      <c r="A32" s="13" t="s">
        <v>59</v>
      </c>
      <c r="B32" s="13" t="str">
        <f>VLOOKUP(A32,Calculations!A:R,2,0)</f>
        <v>Texas Tech University Health Sciences Center Amarillo</v>
      </c>
      <c r="C32" s="13" t="str">
        <f>VLOOKUP(A32,Calculations!A:R,6,0)</f>
        <v>Lubbock</v>
      </c>
      <c r="D32" s="16">
        <v>0</v>
      </c>
      <c r="E32" s="14">
        <f>SUMIFS(Calculations!P:P,Calculations!A:A,A32,Calculations!H:H,202203)</f>
        <v>3897.1200000000003</v>
      </c>
      <c r="F32" s="15">
        <f>SUMIFS(Calculations!Q:Q,Calculations!A:A,A32,Calculations!H:H,202203)</f>
        <v>0</v>
      </c>
      <c r="G32" s="14">
        <f t="shared" si="0"/>
        <v>3897.1200000000003</v>
      </c>
    </row>
    <row r="33" spans="1:7" ht="15.75" thickBot="1" x14ac:dyDescent="0.3">
      <c r="A33" s="13" t="s">
        <v>60</v>
      </c>
      <c r="B33" s="13" t="str">
        <f>VLOOKUP(A33,Calculations!A:R,2,0)</f>
        <v>University of Southwestern Medical Center</v>
      </c>
      <c r="C33" s="13" t="str">
        <f>VLOOKUP(A33,Calculations!A:R,6,0)</f>
        <v>Tarrant</v>
      </c>
      <c r="D33" s="16">
        <v>0</v>
      </c>
      <c r="E33" s="14">
        <f>SUMIFS(Calculations!P:P,Calculations!A:A,A33,Calculations!H:H,202203)</f>
        <v>7232.59</v>
      </c>
      <c r="F33" s="15">
        <f>SUMIFS(Calculations!Q:Q,Calculations!A:A,A33,Calculations!H:H,202203)</f>
        <v>10.49</v>
      </c>
      <c r="G33" s="14">
        <f t="shared" si="0"/>
        <v>7243.08</v>
      </c>
    </row>
    <row r="34" spans="1:7" ht="15.75" thickBot="1" x14ac:dyDescent="0.3">
      <c r="A34" s="13" t="s">
        <v>19</v>
      </c>
      <c r="B34" s="13" t="str">
        <f>VLOOKUP(A34,Calculations!A:R,2,0)</f>
        <v>Baylor College of Medicine</v>
      </c>
      <c r="C34" s="13" t="str">
        <f>VLOOKUP(A34,Calculations!A:R,6,0)</f>
        <v>Bexar</v>
      </c>
      <c r="D34" s="16">
        <v>0</v>
      </c>
      <c r="E34" s="14">
        <f>SUMIFS(Calculations!P:P,Calculations!A:A,A34,Calculations!H:H,202203)</f>
        <v>2470915.61</v>
      </c>
      <c r="F34" s="15">
        <f>SUMIFS(Calculations!Q:Q,Calculations!A:A,A34,Calculations!H:H,202203)</f>
        <v>5357.8700000000008</v>
      </c>
      <c r="G34" s="14">
        <f t="shared" si="0"/>
        <v>2476273.48</v>
      </c>
    </row>
    <row r="35" spans="1:7" ht="15.75" thickBot="1" x14ac:dyDescent="0.3">
      <c r="A35" s="13" t="s">
        <v>61</v>
      </c>
      <c r="B35" s="13" t="str">
        <f>VLOOKUP(A35,Calculations!A:R,2,0)</f>
        <v>CHRISTUS Trinity Clinic</v>
      </c>
      <c r="C35" s="13" t="str">
        <f>VLOOKUP(A35,Calculations!A:R,6,0)</f>
        <v>MRSA Northeast</v>
      </c>
      <c r="D35" s="16">
        <v>0</v>
      </c>
      <c r="E35" s="14">
        <f>SUMIFS(Calculations!P:P,Calculations!A:A,A35,Calculations!H:H,202203)</f>
        <v>9.51</v>
      </c>
      <c r="F35" s="15">
        <f>SUMIFS(Calculations!Q:Q,Calculations!A:A,A35,Calculations!H:H,202203)</f>
        <v>0</v>
      </c>
      <c r="G35" s="14">
        <f t="shared" si="0"/>
        <v>9.51</v>
      </c>
    </row>
    <row r="36" spans="1:7" ht="15.75" thickBot="1" x14ac:dyDescent="0.3">
      <c r="A36" s="13" t="s">
        <v>62</v>
      </c>
      <c r="B36" s="13" t="str">
        <f>VLOOKUP(A36,Calculations!A:R,2,0)</f>
        <v>University of Southwestern Medical Center</v>
      </c>
      <c r="C36" s="13" t="str">
        <f>VLOOKUP(A36,Calculations!A:R,6,0)</f>
        <v>Dallas</v>
      </c>
      <c r="D36" s="16">
        <v>0</v>
      </c>
      <c r="E36" s="14">
        <f>SUMIFS(Calculations!P:P,Calculations!A:A,A36,Calculations!H:H,202203)</f>
        <v>111.52</v>
      </c>
      <c r="F36" s="15">
        <f>SUMIFS(Calculations!Q:Q,Calculations!A:A,A36,Calculations!H:H,202203)</f>
        <v>0</v>
      </c>
      <c r="G36" s="14">
        <f t="shared" si="0"/>
        <v>111.52</v>
      </c>
    </row>
    <row r="37" spans="1:7" ht="15.75" thickBot="1" x14ac:dyDescent="0.3">
      <c r="A37" s="13" t="s">
        <v>63</v>
      </c>
      <c r="B37" s="13" t="str">
        <f>VLOOKUP(A37,Calculations!A:R,2,0)</f>
        <v>Texas Tech University Health Sciences Center El Paso</v>
      </c>
      <c r="C37" s="13" t="str">
        <f>VLOOKUP(A37,Calculations!A:R,6,0)</f>
        <v>EL PASO</v>
      </c>
      <c r="D37" s="16">
        <v>0</v>
      </c>
      <c r="E37" s="14">
        <f>SUMIFS(Calculations!P:P,Calculations!A:A,A37,Calculations!H:H,202203)</f>
        <v>165382.26999999999</v>
      </c>
      <c r="F37" s="15">
        <f>SUMIFS(Calculations!Q:Q,Calculations!A:A,A37,Calculations!H:H,202203)</f>
        <v>305.04000000000002</v>
      </c>
      <c r="G37" s="14">
        <f t="shared" si="0"/>
        <v>165687.31</v>
      </c>
    </row>
    <row r="38" spans="1:7" ht="15.75" thickBot="1" x14ac:dyDescent="0.3">
      <c r="A38" s="13" t="s">
        <v>64</v>
      </c>
      <c r="B38" s="13" t="str">
        <f>VLOOKUP(A38,Calculations!A:R,2,0)</f>
        <v>EL PASO COUNTY HOSPITAL DISTRICT</v>
      </c>
      <c r="C38" s="13" t="str">
        <f>VLOOKUP(A38,Calculations!A:R,6,0)</f>
        <v>EL PASO</v>
      </c>
      <c r="D38" s="16">
        <v>0</v>
      </c>
      <c r="E38" s="14">
        <f>SUMIFS(Calculations!P:P,Calculations!A:A,A38,Calculations!H:H,202203)</f>
        <v>51313.189999999995</v>
      </c>
      <c r="F38" s="15">
        <f>SUMIFS(Calculations!Q:Q,Calculations!A:A,A38,Calculations!H:H,202203)</f>
        <v>91.649999999999991</v>
      </c>
      <c r="G38" s="14">
        <f t="shared" si="0"/>
        <v>51404.84</v>
      </c>
    </row>
    <row r="39" spans="1:7" ht="15.75" thickBot="1" x14ac:dyDescent="0.3">
      <c r="A39" s="13" t="s">
        <v>65</v>
      </c>
      <c r="B39" s="13" t="str">
        <f>VLOOKUP(A39,Calculations!A:R,2,0)</f>
        <v>University of North Texas Health Science Center at Fort Worth</v>
      </c>
      <c r="C39" s="13" t="str">
        <f>VLOOKUP(A39,Calculations!A:R,6,0)</f>
        <v>Tarrant</v>
      </c>
      <c r="D39" s="16">
        <v>0</v>
      </c>
      <c r="E39" s="14">
        <f>SUMIFS(Calculations!P:P,Calculations!A:A,A39,Calculations!H:H,202203)</f>
        <v>816.66</v>
      </c>
      <c r="F39" s="15">
        <f>SUMIFS(Calculations!Q:Q,Calculations!A:A,A39,Calculations!H:H,202203)</f>
        <v>1.61</v>
      </c>
      <c r="G39" s="14">
        <f t="shared" si="0"/>
        <v>818.27</v>
      </c>
    </row>
    <row r="40" spans="1:7" ht="15.75" thickBot="1" x14ac:dyDescent="0.3">
      <c r="A40" s="13" t="s">
        <v>66</v>
      </c>
      <c r="B40" s="13" t="str">
        <f>VLOOKUP(A40,Calculations!A:R,2,0)</f>
        <v>University of North Texas Health Science Center at Fort Worth</v>
      </c>
      <c r="C40" s="13" t="str">
        <f>VLOOKUP(A40,Calculations!A:R,6,0)</f>
        <v>Tarrant</v>
      </c>
      <c r="D40" s="16">
        <v>0</v>
      </c>
      <c r="E40" s="14">
        <f>SUMIFS(Calculations!P:P,Calculations!A:A,A40,Calculations!H:H,202203)</f>
        <v>21998.95</v>
      </c>
      <c r="F40" s="15">
        <f>SUMIFS(Calculations!Q:Q,Calculations!A:A,A40,Calculations!H:H,202203)</f>
        <v>38.32</v>
      </c>
      <c r="G40" s="14">
        <f t="shared" si="0"/>
        <v>22037.27</v>
      </c>
    </row>
    <row r="41" spans="1:7" ht="15.75" thickBot="1" x14ac:dyDescent="0.3">
      <c r="A41" s="13" t="s">
        <v>67</v>
      </c>
      <c r="B41" s="13" t="str">
        <f>VLOOKUP(A41,Calculations!A:R,2,0)</f>
        <v>Texas Tech University Health Sciences Center Amarillo</v>
      </c>
      <c r="C41" s="13" t="str">
        <f>VLOOKUP(A41,Calculations!A:R,6,0)</f>
        <v>Lubbock</v>
      </c>
      <c r="D41" s="16">
        <v>0</v>
      </c>
      <c r="E41" s="14">
        <f>SUMIFS(Calculations!P:P,Calculations!A:A,A41,Calculations!H:H,202203)</f>
        <v>437437.47</v>
      </c>
      <c r="F41" s="15">
        <f>SUMIFS(Calculations!Q:Q,Calculations!A:A,A41,Calculations!H:H,202203)</f>
        <v>1066.21</v>
      </c>
      <c r="G41" s="14">
        <f t="shared" si="0"/>
        <v>438503.67999999999</v>
      </c>
    </row>
    <row r="42" spans="1:7" ht="15.75" thickBot="1" x14ac:dyDescent="0.3">
      <c r="A42" s="13" t="s">
        <v>68</v>
      </c>
      <c r="B42" s="13" t="str">
        <f>VLOOKUP(A42,Calculations!A:R,2,0)</f>
        <v>University of Southwestern Medical Center</v>
      </c>
      <c r="C42" s="13" t="str">
        <f>VLOOKUP(A42,Calculations!A:R,6,0)</f>
        <v>Dallas</v>
      </c>
      <c r="D42" s="16">
        <v>0</v>
      </c>
      <c r="E42" s="14">
        <f>SUMIFS(Calculations!P:P,Calculations!A:A,A42,Calculations!H:H,202203)</f>
        <v>461.75000000000006</v>
      </c>
      <c r="F42" s="15">
        <f>SUMIFS(Calculations!Q:Q,Calculations!A:A,A42,Calculations!H:H,202203)</f>
        <v>0</v>
      </c>
      <c r="G42" s="14">
        <f t="shared" si="0"/>
        <v>461.75000000000006</v>
      </c>
    </row>
    <row r="43" spans="1:7" ht="15.75" thickBot="1" x14ac:dyDescent="0.3">
      <c r="A43" s="13" t="s">
        <v>6</v>
      </c>
      <c r="B43" s="13" t="str">
        <f>VLOOKUP(A43,Calculations!A:R,2,0)</f>
        <v>Texas Tech University Health Sciences Center of the Permian Basin</v>
      </c>
      <c r="C43" s="13" t="str">
        <f>VLOOKUP(A43,Calculations!A:R,6,0)</f>
        <v>MRSA West</v>
      </c>
      <c r="D43" s="16">
        <v>0</v>
      </c>
      <c r="E43" s="14">
        <f>SUMIFS(Calculations!P:P,Calculations!A:A,A43,Calculations!H:H,202203)</f>
        <v>352060.68</v>
      </c>
      <c r="F43" s="15">
        <f>SUMIFS(Calculations!Q:Q,Calculations!A:A,A43,Calculations!H:H,202203)</f>
        <v>1010.83</v>
      </c>
      <c r="G43" s="14">
        <f t="shared" si="0"/>
        <v>353071.51</v>
      </c>
    </row>
    <row r="44" spans="1:7" ht="15.75" thickBot="1" x14ac:dyDescent="0.3">
      <c r="A44" s="13" t="s">
        <v>69</v>
      </c>
      <c r="B44" s="13" t="str">
        <f>VLOOKUP(A44,Calculations!A:R,2,0)</f>
        <v>University of North Texas Health Science Center at Fort Worth</v>
      </c>
      <c r="C44" s="13" t="str">
        <f>VLOOKUP(A44,Calculations!A:R,6,0)</f>
        <v>Tarrant</v>
      </c>
      <c r="D44" s="16">
        <v>0</v>
      </c>
      <c r="E44" s="14">
        <f>SUMIFS(Calculations!P:P,Calculations!A:A,A44,Calculations!H:H,202203)</f>
        <v>229184.63999999998</v>
      </c>
      <c r="F44" s="15">
        <f>SUMIFS(Calculations!Q:Q,Calculations!A:A,A44,Calculations!H:H,202203)</f>
        <v>405.53000000000003</v>
      </c>
      <c r="G44" s="14">
        <f t="shared" si="0"/>
        <v>229590.16999999998</v>
      </c>
    </row>
    <row r="45" spans="1:7" ht="15.75" thickBot="1" x14ac:dyDescent="0.3">
      <c r="A45" s="13" t="s">
        <v>70</v>
      </c>
      <c r="B45" s="13" t="str">
        <f>VLOOKUP(A45,Calculations!A:R,2,0)</f>
        <v>Texas Tech University Health Sciences Center</v>
      </c>
      <c r="C45" s="13" t="str">
        <f>VLOOKUP(A45,Calculations!A:R,6,0)</f>
        <v>Lubbock</v>
      </c>
      <c r="D45" s="16">
        <v>0</v>
      </c>
      <c r="E45" s="14">
        <f>SUMIFS(Calculations!P:P,Calculations!A:A,A45,Calculations!H:H,202203)</f>
        <v>163980.78999999998</v>
      </c>
      <c r="F45" s="15">
        <f>SUMIFS(Calculations!Q:Q,Calculations!A:A,A45,Calculations!H:H,202203)</f>
        <v>401.98</v>
      </c>
      <c r="G45" s="14">
        <f t="shared" si="0"/>
        <v>164382.76999999999</v>
      </c>
    </row>
    <row r="46" spans="1:7" ht="15.75" thickBot="1" x14ac:dyDescent="0.3">
      <c r="A46" s="13" t="s">
        <v>16</v>
      </c>
      <c r="B46" s="13" t="str">
        <f>VLOOKUP(A46,Calculations!A:R,2,0)</f>
        <v>The University of Texas Rio Grande Valley</v>
      </c>
      <c r="C46" s="13" t="str">
        <f>VLOOKUP(A46,Calculations!A:R,6,0)</f>
        <v>Hidalgo</v>
      </c>
      <c r="D46" s="16">
        <v>0</v>
      </c>
      <c r="E46" s="14">
        <f>SUMIFS(Calculations!P:P,Calculations!A:A,A46,Calculations!H:H,202203)</f>
        <v>234636.67</v>
      </c>
      <c r="F46" s="15">
        <f>SUMIFS(Calculations!Q:Q,Calculations!A:A,A46,Calculations!H:H,202203)</f>
        <v>715.15</v>
      </c>
      <c r="G46" s="14">
        <f t="shared" si="0"/>
        <v>235351.82</v>
      </c>
    </row>
    <row r="47" spans="1:7" ht="15.75" thickBot="1" x14ac:dyDescent="0.3">
      <c r="A47" s="13" t="s">
        <v>71</v>
      </c>
      <c r="B47" s="13" t="str">
        <f>VLOOKUP(A47,Calculations!A:R,2,0)</f>
        <v>Lubbock County Hospital District</v>
      </c>
      <c r="C47" s="13" t="str">
        <f>VLOOKUP(A47,Calculations!A:R,6,0)</f>
        <v>Lubbock</v>
      </c>
      <c r="D47" s="16">
        <v>0</v>
      </c>
      <c r="E47" s="14">
        <f>SUMIFS(Calculations!P:P,Calculations!A:A,A47,Calculations!H:H,202203)</f>
        <v>5816.920000000001</v>
      </c>
      <c r="F47" s="15">
        <f>SUMIFS(Calculations!Q:Q,Calculations!A:A,A47,Calculations!H:H,202203)</f>
        <v>19.13</v>
      </c>
      <c r="G47" s="14">
        <f t="shared" si="0"/>
        <v>5836.0500000000011</v>
      </c>
    </row>
    <row r="48" spans="1:7" ht="15.75" thickBot="1" x14ac:dyDescent="0.3">
      <c r="A48" s="13" t="s">
        <v>72</v>
      </c>
      <c r="B48" s="13" t="str">
        <f>VLOOKUP(A48,Calculations!A:R,2,0)</f>
        <v>Texas Tech University Health Sciences Center</v>
      </c>
      <c r="C48" s="13" t="str">
        <f>VLOOKUP(A48,Calculations!A:R,6,0)</f>
        <v>Lubbock</v>
      </c>
      <c r="D48" s="16">
        <v>0</v>
      </c>
      <c r="E48" s="14">
        <f>SUMIFS(Calculations!P:P,Calculations!A:A,A48,Calculations!H:H,202203)</f>
        <v>191427.02</v>
      </c>
      <c r="F48" s="15">
        <f>SUMIFS(Calculations!Q:Q,Calculations!A:A,A48,Calculations!H:H,202203)</f>
        <v>489.36</v>
      </c>
      <c r="G48" s="14">
        <f t="shared" si="0"/>
        <v>191916.37999999998</v>
      </c>
    </row>
    <row r="49" spans="1:7" ht="15.75" thickBot="1" x14ac:dyDescent="0.3">
      <c r="A49" s="13" t="s">
        <v>73</v>
      </c>
      <c r="B49" s="13" t="str">
        <f>VLOOKUP(A49,Calculations!A:R,2,0)</f>
        <v>Lubbock County Hospital District</v>
      </c>
      <c r="C49" s="13" t="str">
        <f>VLOOKUP(A49,Calculations!A:R,6,0)</f>
        <v>Lubbock</v>
      </c>
      <c r="D49" s="16">
        <v>0</v>
      </c>
      <c r="E49" s="14">
        <f>SUMIFS(Calculations!P:P,Calculations!A:A,A49,Calculations!H:H,202203)</f>
        <v>213181.36999999997</v>
      </c>
      <c r="F49" s="15">
        <f>SUMIFS(Calculations!Q:Q,Calculations!A:A,A49,Calculations!H:H,202203)</f>
        <v>557.97</v>
      </c>
      <c r="G49" s="14">
        <f t="shared" si="0"/>
        <v>213739.33999999997</v>
      </c>
    </row>
    <row r="50" spans="1:7" ht="15.75" thickBot="1" x14ac:dyDescent="0.3">
      <c r="A50" s="13" t="s">
        <v>74</v>
      </c>
      <c r="B50" s="13" t="str">
        <f>VLOOKUP(A50,Calculations!A:R,2,0)</f>
        <v>Texas Tech University Health Sciences Center</v>
      </c>
      <c r="C50" s="13" t="str">
        <f>VLOOKUP(A50,Calculations!A:R,6,0)</f>
        <v>Lubbock</v>
      </c>
      <c r="D50" s="16">
        <v>0</v>
      </c>
      <c r="E50" s="14">
        <f>SUMIFS(Calculations!P:P,Calculations!A:A,A50,Calculations!H:H,202203)</f>
        <v>25692.880000000001</v>
      </c>
      <c r="F50" s="15">
        <f>SUMIFS(Calculations!Q:Q,Calculations!A:A,A50,Calculations!H:H,202203)</f>
        <v>60.83</v>
      </c>
      <c r="G50" s="14">
        <f t="shared" si="0"/>
        <v>25753.710000000003</v>
      </c>
    </row>
    <row r="51" spans="1:7" ht="15.75" thickBot="1" x14ac:dyDescent="0.3">
      <c r="A51" s="13" t="s">
        <v>75</v>
      </c>
      <c r="B51" s="13" t="str">
        <f>VLOOKUP(A51,Calculations!A:R,2,0)</f>
        <v>University of Southwestern Medical Center</v>
      </c>
      <c r="C51" s="13" t="str">
        <f>VLOOKUP(A51,Calculations!A:R,6,0)</f>
        <v>Dallas</v>
      </c>
      <c r="D51" s="16">
        <v>0</v>
      </c>
      <c r="E51" s="14">
        <f>SUMIFS(Calculations!P:P,Calculations!A:A,A51,Calculations!H:H,202203)</f>
        <v>22176.43</v>
      </c>
      <c r="F51" s="15">
        <f>SUMIFS(Calculations!Q:Q,Calculations!A:A,A51,Calculations!H:H,202203)</f>
        <v>55.28</v>
      </c>
      <c r="G51" s="14">
        <f t="shared" si="0"/>
        <v>22231.71</v>
      </c>
    </row>
    <row r="52" spans="1:7" ht="15.75" thickBot="1" x14ac:dyDescent="0.3">
      <c r="A52" s="13" t="s">
        <v>76</v>
      </c>
      <c r="B52" s="13" t="str">
        <f>VLOOKUP(A52,Calculations!A:R,2,0)</f>
        <v>Texas Tech University Health Sciences Center</v>
      </c>
      <c r="C52" s="13" t="str">
        <f>VLOOKUP(A52,Calculations!A:R,6,0)</f>
        <v>LUBBOCK</v>
      </c>
      <c r="D52" s="16">
        <v>0</v>
      </c>
      <c r="E52" s="14">
        <f>SUMIFS(Calculations!P:P,Calculations!A:A,A52,Calculations!H:H,202203)</f>
        <v>41055.19</v>
      </c>
      <c r="F52" s="15">
        <f>SUMIFS(Calculations!Q:Q,Calculations!A:A,A52,Calculations!H:H,202203)</f>
        <v>96.81</v>
      </c>
      <c r="G52" s="14">
        <f t="shared" si="0"/>
        <v>41152</v>
      </c>
    </row>
    <row r="53" spans="1:7" ht="15.75" thickBot="1" x14ac:dyDescent="0.3">
      <c r="A53" s="13" t="s">
        <v>77</v>
      </c>
      <c r="B53" s="13" t="str">
        <f>VLOOKUP(A53,Calculations!A:R,2,0)</f>
        <v>Texas Tech University Health Sciences Center El Paso</v>
      </c>
      <c r="C53" s="13" t="str">
        <f>VLOOKUP(A53,Calculations!A:R,6,0)</f>
        <v>EL PASO</v>
      </c>
      <c r="D53" s="16">
        <v>0</v>
      </c>
      <c r="E53" s="14">
        <f>SUMIFS(Calculations!P:P,Calculations!A:A,A53,Calculations!H:H,202203)</f>
        <v>41719.450000000004</v>
      </c>
      <c r="F53" s="15">
        <f>SUMIFS(Calculations!Q:Q,Calculations!A:A,A53,Calculations!H:H,202203)</f>
        <v>71.039999999999992</v>
      </c>
      <c r="G53" s="14">
        <f t="shared" si="0"/>
        <v>41790.490000000005</v>
      </c>
    </row>
    <row r="54" spans="1:7" ht="15.75" thickBot="1" x14ac:dyDescent="0.3">
      <c r="A54" s="13" t="s">
        <v>78</v>
      </c>
      <c r="B54" s="13" t="str">
        <f>VLOOKUP(A54,Calculations!A:R,2,0)</f>
        <v>University of North Texas Health Science Center at Fort Worth</v>
      </c>
      <c r="C54" s="13" t="str">
        <f>VLOOKUP(A54,Calculations!A:R,6,0)</f>
        <v>Tarrant</v>
      </c>
      <c r="D54" s="16">
        <v>0</v>
      </c>
      <c r="E54" s="14">
        <f>SUMIFS(Calculations!P:P,Calculations!A:A,A54,Calculations!H:H,202203)</f>
        <v>102209.47</v>
      </c>
      <c r="F54" s="15">
        <f>SUMIFS(Calculations!Q:Q,Calculations!A:A,A54,Calculations!H:H,202203)</f>
        <v>314.82</v>
      </c>
      <c r="G54" s="14">
        <f t="shared" si="0"/>
        <v>102524.29000000001</v>
      </c>
    </row>
    <row r="55" spans="1:7" ht="15.75" thickBot="1" x14ac:dyDescent="0.3">
      <c r="A55" s="13" t="s">
        <v>79</v>
      </c>
      <c r="B55" s="13" t="str">
        <f>VLOOKUP(A55,Calculations!A:R,2,0)</f>
        <v>University of Southwestern Medical Center</v>
      </c>
      <c r="C55" s="13" t="str">
        <f>VLOOKUP(A55,Calculations!A:R,6,0)</f>
        <v>DALLAS</v>
      </c>
      <c r="D55" s="16">
        <v>0</v>
      </c>
      <c r="E55" s="14">
        <f>SUMIFS(Calculations!P:P,Calculations!A:A,A55,Calculations!H:H,202203)</f>
        <v>13155.580000000002</v>
      </c>
      <c r="F55" s="15">
        <f>SUMIFS(Calculations!Q:Q,Calculations!A:A,A55,Calculations!H:H,202203)</f>
        <v>23.75</v>
      </c>
      <c r="G55" s="14">
        <f t="shared" si="0"/>
        <v>13179.330000000002</v>
      </c>
    </row>
    <row r="56" spans="1:7" ht="15.75" thickBot="1" x14ac:dyDescent="0.3">
      <c r="A56" s="13" t="s">
        <v>80</v>
      </c>
      <c r="B56" s="13" t="str">
        <f>VLOOKUP(A56,Calculations!A:R,2,0)</f>
        <v>Texas Tech University Health Sciences Center</v>
      </c>
      <c r="C56" s="13" t="str">
        <f>VLOOKUP(A56,Calculations!A:R,6,0)</f>
        <v>Lubbock</v>
      </c>
      <c r="D56" s="16">
        <v>0</v>
      </c>
      <c r="E56" s="14">
        <f>SUMIFS(Calculations!P:P,Calculations!A:A,A56,Calculations!H:H,202203)</f>
        <v>67005.849999999991</v>
      </c>
      <c r="F56" s="15">
        <f>SUMIFS(Calculations!Q:Q,Calculations!A:A,A56,Calculations!H:H,202203)</f>
        <v>149.38</v>
      </c>
      <c r="G56" s="14">
        <f t="shared" si="0"/>
        <v>67155.23</v>
      </c>
    </row>
    <row r="57" spans="1:7" ht="15.75" thickBot="1" x14ac:dyDescent="0.3">
      <c r="A57" s="13" t="s">
        <v>81</v>
      </c>
      <c r="B57" s="13" t="str">
        <f>VLOOKUP(A57,Calculations!A:R,2,0)</f>
        <v>Texas Tech University Health Sciences Center El Paso</v>
      </c>
      <c r="C57" s="13" t="str">
        <f>VLOOKUP(A57,Calculations!A:R,6,0)</f>
        <v>EL PASO</v>
      </c>
      <c r="D57" s="16">
        <v>0</v>
      </c>
      <c r="E57" s="14">
        <f>SUMIFS(Calculations!P:P,Calculations!A:A,A57,Calculations!H:H,202203)</f>
        <v>30805.600000000002</v>
      </c>
      <c r="F57" s="15">
        <f>SUMIFS(Calculations!Q:Q,Calculations!A:A,A57,Calculations!H:H,202203)</f>
        <v>55.33</v>
      </c>
      <c r="G57" s="14">
        <f t="shared" si="0"/>
        <v>30860.930000000004</v>
      </c>
    </row>
    <row r="58" spans="1:7" ht="15.75" thickBot="1" x14ac:dyDescent="0.3">
      <c r="A58" s="13" t="s">
        <v>82</v>
      </c>
      <c r="B58" s="13" t="str">
        <f>VLOOKUP(A58,Calculations!A:R,2,0)</f>
        <v>Texas Tech University Health Sciences Center El Paso</v>
      </c>
      <c r="C58" s="13" t="str">
        <f>VLOOKUP(A58,Calculations!A:R,6,0)</f>
        <v>EL PASO</v>
      </c>
      <c r="D58" s="16">
        <v>0</v>
      </c>
      <c r="E58" s="14">
        <f>SUMIFS(Calculations!P:P,Calculations!A:A,A58,Calculations!H:H,202203)</f>
        <v>56412.4</v>
      </c>
      <c r="F58" s="15">
        <f>SUMIFS(Calculations!Q:Q,Calculations!A:A,A58,Calculations!H:H,202203)</f>
        <v>95.33</v>
      </c>
      <c r="G58" s="14">
        <f t="shared" si="0"/>
        <v>56507.73</v>
      </c>
    </row>
    <row r="59" spans="1:7" ht="15.75" thickBot="1" x14ac:dyDescent="0.3">
      <c r="A59" s="13" t="s">
        <v>83</v>
      </c>
      <c r="B59" s="13" t="str">
        <f>VLOOKUP(A59,Calculations!A:R,2,0)</f>
        <v>University of Southwestern Medical Center</v>
      </c>
      <c r="C59" s="13" t="str">
        <f>VLOOKUP(A59,Calculations!A:R,6,0)</f>
        <v>Dallas</v>
      </c>
      <c r="D59" s="16">
        <v>0</v>
      </c>
      <c r="E59" s="14">
        <f>SUMIFS(Calculations!P:P,Calculations!A:A,A59,Calculations!H:H,202203)</f>
        <v>193177.25999999998</v>
      </c>
      <c r="F59" s="15">
        <f>SUMIFS(Calculations!Q:Q,Calculations!A:A,A59,Calculations!H:H,202203)</f>
        <v>396.79999999999995</v>
      </c>
      <c r="G59" s="14">
        <f t="shared" si="0"/>
        <v>193574.05999999997</v>
      </c>
    </row>
    <row r="60" spans="1:7" ht="15.75" thickBot="1" x14ac:dyDescent="0.3">
      <c r="A60" s="13" t="s">
        <v>84</v>
      </c>
      <c r="B60" s="13" t="str">
        <f>VLOOKUP(A60,Calculations!A:R,2,0)</f>
        <v>UT Physicians</v>
      </c>
      <c r="C60" s="13" t="str">
        <f>VLOOKUP(A60,Calculations!A:R,6,0)</f>
        <v>Harris</v>
      </c>
      <c r="D60" s="16">
        <v>0</v>
      </c>
      <c r="E60" s="14">
        <f>SUMIFS(Calculations!P:P,Calculations!A:A,A60,Calculations!H:H,202203)</f>
        <v>19437.29</v>
      </c>
      <c r="F60" s="15">
        <f>SUMIFS(Calculations!Q:Q,Calculations!A:A,A60,Calculations!H:H,202203)</f>
        <v>51.96</v>
      </c>
      <c r="G60" s="14">
        <f t="shared" si="0"/>
        <v>19489.25</v>
      </c>
    </row>
    <row r="61" spans="1:7" ht="15.75" thickBot="1" x14ac:dyDescent="0.3">
      <c r="A61" s="13" t="s">
        <v>85</v>
      </c>
      <c r="B61" s="13" t="str">
        <f>VLOOKUP(A61,Calculations!A:R,2,0)</f>
        <v>Texas Tech University Health Sciences Center El Paso</v>
      </c>
      <c r="C61" s="13" t="str">
        <f>VLOOKUP(A61,Calculations!A:R,6,0)</f>
        <v>EL PASO</v>
      </c>
      <c r="D61" s="16">
        <v>0</v>
      </c>
      <c r="E61" s="14">
        <f>SUMIFS(Calculations!P:P,Calculations!A:A,A61,Calculations!H:H,202203)</f>
        <v>77656.930000000008</v>
      </c>
      <c r="F61" s="15">
        <f>SUMIFS(Calculations!Q:Q,Calculations!A:A,A61,Calculations!H:H,202203)</f>
        <v>135.19999999999999</v>
      </c>
      <c r="G61" s="14">
        <f t="shared" si="0"/>
        <v>77792.13</v>
      </c>
    </row>
    <row r="62" spans="1:7" ht="15.75" thickBot="1" x14ac:dyDescent="0.3">
      <c r="A62" s="13" t="s">
        <v>86</v>
      </c>
      <c r="B62" s="13" t="str">
        <f>VLOOKUP(A62,Calculations!A:R,2,0)</f>
        <v>University of Southwestern Medical Center</v>
      </c>
      <c r="C62" s="13" t="str">
        <f>VLOOKUP(A62,Calculations!A:R,6,0)</f>
        <v>Dallas</v>
      </c>
      <c r="D62" s="16">
        <v>0</v>
      </c>
      <c r="E62" s="14">
        <f>SUMIFS(Calculations!P:P,Calculations!A:A,A62,Calculations!H:H,202203)</f>
        <v>661206.89000000013</v>
      </c>
      <c r="F62" s="15">
        <f>SUMIFS(Calculations!Q:Q,Calculations!A:A,A62,Calculations!H:H,202203)</f>
        <v>1314.1</v>
      </c>
      <c r="G62" s="14">
        <f t="shared" si="0"/>
        <v>662520.99000000011</v>
      </c>
    </row>
    <row r="63" spans="1:7" ht="15.75" thickBot="1" x14ac:dyDescent="0.3">
      <c r="A63" s="13" t="s">
        <v>11</v>
      </c>
      <c r="B63" s="13" t="str">
        <f>VLOOKUP(A63,Calculations!A:R,2,0)</f>
        <v>ETMC Physician Group, Inc.</v>
      </c>
      <c r="C63" s="13" t="str">
        <f>VLOOKUP(A63,Calculations!A:R,6,0)</f>
        <v>MRSA Northeast</v>
      </c>
      <c r="D63" s="16">
        <v>0</v>
      </c>
      <c r="E63" s="14">
        <f>SUMIFS(Calculations!P:P,Calculations!A:A,A63,Calculations!H:H,202203)</f>
        <v>595801.29999999993</v>
      </c>
      <c r="F63" s="15">
        <f>SUMIFS(Calculations!Q:Q,Calculations!A:A,A63,Calculations!H:H,202203)</f>
        <v>988.46</v>
      </c>
      <c r="G63" s="14">
        <f t="shared" si="0"/>
        <v>596789.75999999989</v>
      </c>
    </row>
    <row r="64" spans="1:7" ht="15.75" thickBot="1" x14ac:dyDescent="0.3">
      <c r="A64" s="13" t="s">
        <v>87</v>
      </c>
      <c r="B64" s="13" t="str">
        <f>VLOOKUP(A64,Calculations!A:R,2,0)</f>
        <v>University of Southwestern Medical Center</v>
      </c>
      <c r="C64" s="13" t="str">
        <f>VLOOKUP(A64,Calculations!A:R,6,0)</f>
        <v>Dallas</v>
      </c>
      <c r="D64" s="16">
        <v>0</v>
      </c>
      <c r="E64" s="14">
        <f>SUMIFS(Calculations!P:P,Calculations!A:A,A64,Calculations!H:H,202203)</f>
        <v>96385.180000000008</v>
      </c>
      <c r="F64" s="15">
        <f>SUMIFS(Calculations!Q:Q,Calculations!A:A,A64,Calculations!H:H,202203)</f>
        <v>150.15000000000003</v>
      </c>
      <c r="G64" s="14">
        <f t="shared" si="0"/>
        <v>96535.33</v>
      </c>
    </row>
    <row r="65" spans="1:7" ht="15.75" thickBot="1" x14ac:dyDescent="0.3">
      <c r="A65" s="13" t="s">
        <v>88</v>
      </c>
      <c r="B65" s="13" t="str">
        <f>VLOOKUP(A65,Calculations!A:R,2,0)</f>
        <v>University of North Texas Health Science Center at Fort Worth</v>
      </c>
      <c r="C65" s="13" t="str">
        <f>VLOOKUP(A65,Calculations!A:R,6,0)</f>
        <v>Tarrant</v>
      </c>
      <c r="D65" s="16">
        <v>0</v>
      </c>
      <c r="E65" s="14">
        <f>SUMIFS(Calculations!P:P,Calculations!A:A,A65,Calculations!H:H,202203)</f>
        <v>11087.009999999998</v>
      </c>
      <c r="F65" s="15">
        <f>SUMIFS(Calculations!Q:Q,Calculations!A:A,A65,Calculations!H:H,202203)</f>
        <v>30.07</v>
      </c>
      <c r="G65" s="14">
        <f t="shared" si="0"/>
        <v>11117.079999999998</v>
      </c>
    </row>
    <row r="66" spans="1:7" ht="15.75" thickBot="1" x14ac:dyDescent="0.3">
      <c r="A66" s="13" t="s">
        <v>89</v>
      </c>
      <c r="B66" s="13" t="str">
        <f>VLOOKUP(A66,Calculations!A:R,2,0)</f>
        <v>University of Southwestern Medical Center</v>
      </c>
      <c r="C66" s="13" t="str">
        <f>VLOOKUP(A66,Calculations!A:R,6,0)</f>
        <v>Dallas</v>
      </c>
      <c r="D66" s="16">
        <v>0</v>
      </c>
      <c r="E66" s="14">
        <f>SUMIFS(Calculations!P:P,Calculations!A:A,A66,Calculations!H:H,202203)</f>
        <v>168258.96000000002</v>
      </c>
      <c r="F66" s="15">
        <f>SUMIFS(Calculations!Q:Q,Calculations!A:A,A66,Calculations!H:H,202203)</f>
        <v>353.28</v>
      </c>
      <c r="G66" s="14">
        <f t="shared" si="0"/>
        <v>168612.24000000002</v>
      </c>
    </row>
    <row r="67" spans="1:7" ht="15.75" thickBot="1" x14ac:dyDescent="0.3">
      <c r="A67" s="13" t="s">
        <v>90</v>
      </c>
      <c r="B67" s="13" t="str">
        <f>VLOOKUP(A67,Calculations!A:R,2,0)</f>
        <v>CHRISTUS Trinity Clinic</v>
      </c>
      <c r="C67" s="13" t="str">
        <f>VLOOKUP(A67,Calculations!A:R,6,0)</f>
        <v>MRSA Northeast</v>
      </c>
      <c r="D67" s="16">
        <v>0</v>
      </c>
      <c r="E67" s="14">
        <f>SUMIFS(Calculations!P:P,Calculations!A:A,A67,Calculations!H:H,202203)</f>
        <v>403388.25</v>
      </c>
      <c r="F67" s="15">
        <f>SUMIFS(Calculations!Q:Q,Calculations!A:A,A67,Calculations!H:H,202203)</f>
        <v>677.8</v>
      </c>
      <c r="G67" s="14">
        <f t="shared" ref="G67:G102" si="1">SUM(E67:F67)</f>
        <v>404066.05</v>
      </c>
    </row>
    <row r="68" spans="1:7" ht="15.75" thickBot="1" x14ac:dyDescent="0.3">
      <c r="A68" s="13" t="s">
        <v>91</v>
      </c>
      <c r="B68" s="13" t="str">
        <f>VLOOKUP(A68,Calculations!A:R,2,0)</f>
        <v>C.H. Wilkinson Physician Network</v>
      </c>
      <c r="C68" s="13" t="str">
        <f>VLOOKUP(A68,Calculations!A:R,6,0)</f>
        <v>Nueces</v>
      </c>
      <c r="D68" s="16">
        <v>0</v>
      </c>
      <c r="E68" s="14">
        <f>SUMIFS(Calculations!P:P,Calculations!A:A,A68,Calculations!H:H,202203)</f>
        <v>0</v>
      </c>
      <c r="F68" s="15">
        <f>SUMIFS(Calculations!Q:Q,Calculations!A:A,A68,Calculations!H:H,202203)</f>
        <v>0</v>
      </c>
      <c r="G68" s="14">
        <f t="shared" si="1"/>
        <v>0</v>
      </c>
    </row>
    <row r="69" spans="1:7" ht="15.75" thickBot="1" x14ac:dyDescent="0.3">
      <c r="A69" s="13" t="s">
        <v>92</v>
      </c>
      <c r="B69" s="13" t="str">
        <f>VLOOKUP(A69,Calculations!A:R,2,0)</f>
        <v>University of North Texas Health Science Center at Fort Worth</v>
      </c>
      <c r="C69" s="13" t="str">
        <f>VLOOKUP(A69,Calculations!A:R,6,0)</f>
        <v>Tarrant</v>
      </c>
      <c r="D69" s="16">
        <v>0</v>
      </c>
      <c r="E69" s="14">
        <f>SUMIFS(Calculations!P:P,Calculations!A:A,A69,Calculations!H:H,202203)</f>
        <v>173681.66999999998</v>
      </c>
      <c r="F69" s="15">
        <f>SUMIFS(Calculations!Q:Q,Calculations!A:A,A69,Calculations!H:H,202203)</f>
        <v>293.18</v>
      </c>
      <c r="G69" s="14">
        <f t="shared" si="1"/>
        <v>173974.84999999998</v>
      </c>
    </row>
    <row r="70" spans="1:7" ht="15.75" thickBot="1" x14ac:dyDescent="0.3">
      <c r="A70" s="13" t="s">
        <v>93</v>
      </c>
      <c r="B70" s="13" t="str">
        <f>VLOOKUP(A70,Calculations!A:R,2,0)</f>
        <v>University of Southwestern Medical Center</v>
      </c>
      <c r="C70" s="13" t="str">
        <f>VLOOKUP(A70,Calculations!A:R,6,0)</f>
        <v>Dallas</v>
      </c>
      <c r="D70" s="16">
        <v>0</v>
      </c>
      <c r="E70" s="14">
        <f>SUMIFS(Calculations!P:P,Calculations!A:A,A70,Calculations!H:H,202203)</f>
        <v>203235.06</v>
      </c>
      <c r="F70" s="15">
        <f>SUMIFS(Calculations!Q:Q,Calculations!A:A,A70,Calculations!H:H,202203)</f>
        <v>489.95</v>
      </c>
      <c r="G70" s="14">
        <f t="shared" si="1"/>
        <v>203725.01</v>
      </c>
    </row>
    <row r="71" spans="1:7" ht="15.75" thickBot="1" x14ac:dyDescent="0.3">
      <c r="A71" s="13" t="s">
        <v>94</v>
      </c>
      <c r="B71" s="13" t="str">
        <f>VLOOKUP(A71,Calculations!A:R,2,0)</f>
        <v>University of Southwestern Medical Center</v>
      </c>
      <c r="C71" s="13" t="str">
        <f>VLOOKUP(A71,Calculations!A:R,6,0)</f>
        <v>Dallas</v>
      </c>
      <c r="D71" s="16">
        <v>0</v>
      </c>
      <c r="E71" s="14">
        <f>SUMIFS(Calculations!P:P,Calculations!A:A,A71,Calculations!H:H,202203)</f>
        <v>571174.42999999993</v>
      </c>
      <c r="F71" s="15">
        <f>SUMIFS(Calculations!Q:Q,Calculations!A:A,A71,Calculations!H:H,202203)</f>
        <v>1307.6599999999999</v>
      </c>
      <c r="G71" s="14">
        <f t="shared" si="1"/>
        <v>572482.09</v>
      </c>
    </row>
    <row r="72" spans="1:7" ht="15.75" thickBot="1" x14ac:dyDescent="0.3">
      <c r="A72" s="13" t="s">
        <v>95</v>
      </c>
      <c r="B72" s="13" t="str">
        <f>VLOOKUP(A72,Calculations!A:R,2,0)</f>
        <v>Texas Tech University Health Sciences Center El Paso</v>
      </c>
      <c r="C72" s="13" t="str">
        <f>VLOOKUP(A72,Calculations!A:R,6,0)</f>
        <v>EL PASO</v>
      </c>
      <c r="D72" s="16">
        <v>0</v>
      </c>
      <c r="E72" s="14">
        <f>SUMIFS(Calculations!P:P,Calculations!A:A,A72,Calculations!H:H,202203)</f>
        <v>8007.7099999999991</v>
      </c>
      <c r="F72" s="15">
        <f>SUMIFS(Calculations!Q:Q,Calculations!A:A,A72,Calculations!H:H,202203)</f>
        <v>12.89</v>
      </c>
      <c r="G72" s="14">
        <f t="shared" si="1"/>
        <v>8020.5999999999995</v>
      </c>
    </row>
    <row r="73" spans="1:7" ht="15.75" thickBot="1" x14ac:dyDescent="0.3">
      <c r="A73" s="13" t="s">
        <v>3</v>
      </c>
      <c r="B73" s="13" t="str">
        <f>VLOOKUP(A73,Calculations!A:R,2,0)</f>
        <v>The University of Texas Health Science Center at San Antonio</v>
      </c>
      <c r="C73" s="13" t="str">
        <f>VLOOKUP(A73,Calculations!A:R,6,0)</f>
        <v>Bexar</v>
      </c>
      <c r="D73" s="16">
        <v>0</v>
      </c>
      <c r="E73" s="14">
        <f>SUMIFS(Calculations!P:P,Calculations!A:A,A73,Calculations!H:H,202203)</f>
        <v>1835709.1399999997</v>
      </c>
      <c r="F73" s="15">
        <f>SUMIFS(Calculations!Q:Q,Calculations!A:A,A73,Calculations!H:H,202203)</f>
        <v>3924.11</v>
      </c>
      <c r="G73" s="14">
        <f t="shared" si="1"/>
        <v>1839633.2499999998</v>
      </c>
    </row>
    <row r="74" spans="1:7" ht="15.75" thickBot="1" x14ac:dyDescent="0.3">
      <c r="A74" s="13" t="s">
        <v>96</v>
      </c>
      <c r="B74" s="13" t="str">
        <f>VLOOKUP(A74,Calculations!A:R,2,0)</f>
        <v>University of Southwestern Medical Center</v>
      </c>
      <c r="C74" s="13" t="str">
        <f>VLOOKUP(A74,Calculations!A:R,6,0)</f>
        <v>Dallas</v>
      </c>
      <c r="D74" s="16">
        <v>0</v>
      </c>
      <c r="E74" s="14">
        <f>SUMIFS(Calculations!P:P,Calculations!A:A,A74,Calculations!H:H,202203)</f>
        <v>53121.86</v>
      </c>
      <c r="F74" s="15">
        <f>SUMIFS(Calculations!Q:Q,Calculations!A:A,A74,Calculations!H:H,202203)</f>
        <v>107.28</v>
      </c>
      <c r="G74" s="14">
        <f t="shared" si="1"/>
        <v>53229.14</v>
      </c>
    </row>
    <row r="75" spans="1:7" ht="15.75" thickBot="1" x14ac:dyDescent="0.3">
      <c r="A75" s="13" t="s">
        <v>97</v>
      </c>
      <c r="B75" s="13" t="str">
        <f>VLOOKUP(A75,Calculations!A:R,2,0)</f>
        <v>University of Southwestern Medical Center</v>
      </c>
      <c r="C75" s="13" t="str">
        <f>VLOOKUP(A75,Calculations!A:R,6,0)</f>
        <v>Dallas</v>
      </c>
      <c r="D75" s="16">
        <v>0</v>
      </c>
      <c r="E75" s="14">
        <f>SUMIFS(Calculations!P:P,Calculations!A:A,A75,Calculations!H:H,202203)</f>
        <v>2631137.7000000002</v>
      </c>
      <c r="F75" s="15">
        <f>SUMIFS(Calculations!Q:Q,Calculations!A:A,A75,Calculations!H:H,202203)</f>
        <v>5366.56</v>
      </c>
      <c r="G75" s="14">
        <f t="shared" si="1"/>
        <v>2636504.2600000002</v>
      </c>
    </row>
    <row r="76" spans="1:7" ht="15.75" thickBot="1" x14ac:dyDescent="0.3">
      <c r="A76" s="13" t="s">
        <v>98</v>
      </c>
      <c r="B76" s="13" t="str">
        <f>VLOOKUP(A76,Calculations!A:R,2,0)</f>
        <v>University of Southwestern Medical Center</v>
      </c>
      <c r="C76" s="13" t="str">
        <f>VLOOKUP(A76,Calculations!A:R,6,0)</f>
        <v>Dallas</v>
      </c>
      <c r="D76" s="16">
        <v>0</v>
      </c>
      <c r="E76" s="14">
        <f>SUMIFS(Calculations!P:P,Calculations!A:A,A76,Calculations!H:H,202203)</f>
        <v>736.77</v>
      </c>
      <c r="F76" s="15">
        <f>SUMIFS(Calculations!Q:Q,Calculations!A:A,A76,Calculations!H:H,202203)</f>
        <v>0</v>
      </c>
      <c r="G76" s="14">
        <f t="shared" si="1"/>
        <v>736.77</v>
      </c>
    </row>
    <row r="77" spans="1:7" ht="15.75" thickBot="1" x14ac:dyDescent="0.3">
      <c r="A77" s="13" t="s">
        <v>99</v>
      </c>
      <c r="B77" s="13" t="str">
        <f>VLOOKUP(A77,Calculations!A:R,2,0)</f>
        <v>University of Southwestern Medical Center</v>
      </c>
      <c r="C77" s="13" t="str">
        <f>VLOOKUP(A77,Calculations!A:R,6,0)</f>
        <v>Dallas</v>
      </c>
      <c r="D77" s="16">
        <v>0</v>
      </c>
      <c r="E77" s="14">
        <f>SUMIFS(Calculations!P:P,Calculations!A:A,A77,Calculations!H:H,202203)</f>
        <v>98920.599999999991</v>
      </c>
      <c r="F77" s="15">
        <f>SUMIFS(Calculations!Q:Q,Calculations!A:A,A77,Calculations!H:H,202203)</f>
        <v>215.14999999999998</v>
      </c>
      <c r="G77" s="14">
        <f t="shared" si="1"/>
        <v>99135.749999999985</v>
      </c>
    </row>
    <row r="78" spans="1:7" ht="15.75" thickBot="1" x14ac:dyDescent="0.3">
      <c r="A78" s="13" t="s">
        <v>100</v>
      </c>
      <c r="B78" s="13" t="str">
        <f>VLOOKUP(A78,Calculations!A:R,2,0)</f>
        <v>University of Southwestern Medical Center</v>
      </c>
      <c r="C78" s="13" t="str">
        <f>VLOOKUP(A78,Calculations!A:R,6,0)</f>
        <v>Dallas</v>
      </c>
      <c r="D78" s="16">
        <v>0</v>
      </c>
      <c r="E78" s="14">
        <f>SUMIFS(Calculations!P:P,Calculations!A:A,A78,Calculations!H:H,202203)</f>
        <v>518329.47000000003</v>
      </c>
      <c r="F78" s="15">
        <f>SUMIFS(Calculations!Q:Q,Calculations!A:A,A78,Calculations!H:H,202203)</f>
        <v>1258.53</v>
      </c>
      <c r="G78" s="14">
        <f t="shared" si="1"/>
        <v>519588.00000000006</v>
      </c>
    </row>
    <row r="79" spans="1:7" ht="15.75" thickBot="1" x14ac:dyDescent="0.3">
      <c r="A79" s="13" t="s">
        <v>101</v>
      </c>
      <c r="B79" s="13" t="str">
        <f>VLOOKUP(A79,Calculations!A:R,2,0)</f>
        <v>University of Southwestern Medical Center</v>
      </c>
      <c r="C79" s="13" t="str">
        <f>VLOOKUP(A79,Calculations!A:R,6,0)</f>
        <v>Dallas</v>
      </c>
      <c r="D79" s="16">
        <v>0</v>
      </c>
      <c r="E79" s="14">
        <f>SUMIFS(Calculations!P:P,Calculations!A:A,A79,Calculations!H:H,202203)</f>
        <v>19934.189999999999</v>
      </c>
      <c r="F79" s="15">
        <f>SUMIFS(Calculations!Q:Q,Calculations!A:A,A79,Calculations!H:H,202203)</f>
        <v>46.02</v>
      </c>
      <c r="G79" s="14">
        <f t="shared" si="1"/>
        <v>19980.21</v>
      </c>
    </row>
    <row r="80" spans="1:7" ht="15.75" thickBot="1" x14ac:dyDescent="0.3">
      <c r="A80" s="13" t="s">
        <v>102</v>
      </c>
      <c r="B80" s="13" t="str">
        <f>VLOOKUP(A80,Calculations!A:R,2,0)</f>
        <v>University of Southwestern Medical Center</v>
      </c>
      <c r="C80" s="13" t="str">
        <f>VLOOKUP(A80,Calculations!A:R,6,0)</f>
        <v>Dallas</v>
      </c>
      <c r="D80" s="16">
        <v>0</v>
      </c>
      <c r="E80" s="14">
        <f>SUMIFS(Calculations!P:P,Calculations!A:A,A80,Calculations!H:H,202203)</f>
        <v>53.28</v>
      </c>
      <c r="F80" s="15">
        <f>SUMIFS(Calculations!Q:Q,Calculations!A:A,A80,Calculations!H:H,202203)</f>
        <v>0</v>
      </c>
      <c r="G80" s="14">
        <f t="shared" si="1"/>
        <v>53.28</v>
      </c>
    </row>
    <row r="81" spans="1:7" ht="15.75" thickBot="1" x14ac:dyDescent="0.3">
      <c r="A81" s="13" t="s">
        <v>103</v>
      </c>
      <c r="B81" s="13" t="str">
        <f>VLOOKUP(A81,Calculations!A:R,2,0)</f>
        <v>University of Southwestern Medical Center</v>
      </c>
      <c r="C81" s="13" t="str">
        <f>VLOOKUP(A81,Calculations!A:R,6,0)</f>
        <v>Dallas</v>
      </c>
      <c r="D81" s="16">
        <v>0</v>
      </c>
      <c r="E81" s="14">
        <f>SUMIFS(Calculations!P:P,Calculations!A:A,A81,Calculations!H:H,202203)</f>
        <v>15877.01</v>
      </c>
      <c r="F81" s="15">
        <f>SUMIFS(Calculations!Q:Q,Calculations!A:A,A81,Calculations!H:H,202203)</f>
        <v>47.2</v>
      </c>
      <c r="G81" s="14">
        <f t="shared" si="1"/>
        <v>15924.210000000001</v>
      </c>
    </row>
    <row r="82" spans="1:7" ht="15.75" thickBot="1" x14ac:dyDescent="0.3">
      <c r="A82" s="13" t="s">
        <v>104</v>
      </c>
      <c r="B82" s="13" t="str">
        <f>VLOOKUP(A82,Calculations!A:R,2,0)</f>
        <v>University of Southwestern Medical Center</v>
      </c>
      <c r="C82" s="13" t="str">
        <f>VLOOKUP(A82,Calculations!A:R,6,0)</f>
        <v>Dallas</v>
      </c>
      <c r="D82" s="16">
        <v>0</v>
      </c>
      <c r="E82" s="14">
        <f>SUMIFS(Calculations!P:P,Calculations!A:A,A82,Calculations!H:H,202203)</f>
        <v>64182.229999999996</v>
      </c>
      <c r="F82" s="15">
        <f>SUMIFS(Calculations!Q:Q,Calculations!A:A,A82,Calculations!H:H,202203)</f>
        <v>152.94999999999999</v>
      </c>
      <c r="G82" s="14">
        <f t="shared" si="1"/>
        <v>64335.179999999993</v>
      </c>
    </row>
    <row r="83" spans="1:7" ht="15.75" thickBot="1" x14ac:dyDescent="0.3">
      <c r="A83" s="13" t="s">
        <v>105</v>
      </c>
      <c r="B83" s="13" t="str">
        <f>VLOOKUP(A83,Calculations!A:R,2,0)</f>
        <v>Texas Tech University Health Sciences Center</v>
      </c>
      <c r="C83" s="13" t="str">
        <f>VLOOKUP(A83,Calculations!A:R,6,0)</f>
        <v>Lubbock</v>
      </c>
      <c r="D83" s="16">
        <v>0</v>
      </c>
      <c r="E83" s="14">
        <f>SUMIFS(Calculations!P:P,Calculations!A:A,A83,Calculations!H:H,202203)</f>
        <v>55895.789999999994</v>
      </c>
      <c r="F83" s="15">
        <f>SUMIFS(Calculations!Q:Q,Calculations!A:A,A83,Calculations!H:H,202203)</f>
        <v>144.4</v>
      </c>
      <c r="G83" s="14">
        <f t="shared" si="1"/>
        <v>56040.189999999995</v>
      </c>
    </row>
    <row r="84" spans="1:7" ht="15.75" thickBot="1" x14ac:dyDescent="0.3">
      <c r="A84" s="13" t="s">
        <v>106</v>
      </c>
      <c r="B84" s="13" t="str">
        <f>VLOOKUP(A84,Calculations!A:R,2,0)</f>
        <v>UT Physicians</v>
      </c>
      <c r="C84" s="13" t="str">
        <f>VLOOKUP(A84,Calculations!A:R,6,0)</f>
        <v>Harris</v>
      </c>
      <c r="D84" s="16">
        <v>0</v>
      </c>
      <c r="E84" s="14">
        <f>SUMIFS(Calculations!P:P,Calculations!A:A,A84,Calculations!H:H,202203)</f>
        <v>330852.61000000004</v>
      </c>
      <c r="F84" s="15">
        <f>SUMIFS(Calculations!Q:Q,Calculations!A:A,A84,Calculations!H:H,202203)</f>
        <v>636.76</v>
      </c>
      <c r="G84" s="14">
        <f t="shared" si="1"/>
        <v>331489.37000000005</v>
      </c>
    </row>
    <row r="85" spans="1:7" ht="15.75" thickBot="1" x14ac:dyDescent="0.3">
      <c r="A85" s="13" t="s">
        <v>107</v>
      </c>
      <c r="B85" s="13" t="str">
        <f>VLOOKUP(A85,Calculations!A:R,2,0)</f>
        <v>University of Southwestern Medical Center</v>
      </c>
      <c r="C85" s="13" t="str">
        <f>VLOOKUP(A85,Calculations!A:R,6,0)</f>
        <v>Dallas</v>
      </c>
      <c r="D85" s="16">
        <v>0</v>
      </c>
      <c r="E85" s="14">
        <f>SUMIFS(Calculations!P:P,Calculations!A:A,A85,Calculations!H:H,202203)</f>
        <v>353224.93</v>
      </c>
      <c r="F85" s="15">
        <f>SUMIFS(Calculations!Q:Q,Calculations!A:A,A85,Calculations!H:H,202203)</f>
        <v>728.30000000000007</v>
      </c>
      <c r="G85" s="14">
        <f t="shared" si="1"/>
        <v>353953.23</v>
      </c>
    </row>
    <row r="86" spans="1:7" ht="15.75" thickBot="1" x14ac:dyDescent="0.3">
      <c r="A86" s="13" t="s">
        <v>108</v>
      </c>
      <c r="B86" s="13" t="str">
        <f>VLOOKUP(A86,Calculations!A:R,2,0)</f>
        <v>University of Southwestern Medical Center</v>
      </c>
      <c r="C86" s="13" t="str">
        <f>VLOOKUP(A86,Calculations!A:R,6,0)</f>
        <v>Dallas</v>
      </c>
      <c r="D86" s="16">
        <v>0</v>
      </c>
      <c r="E86" s="14">
        <f>SUMIFS(Calculations!P:P,Calculations!A:A,A86,Calculations!H:H,202203)</f>
        <v>339658.44999999995</v>
      </c>
      <c r="F86" s="15">
        <f>SUMIFS(Calculations!Q:Q,Calculations!A:A,A86,Calculations!H:H,202203)</f>
        <v>604.97</v>
      </c>
      <c r="G86" s="14">
        <f t="shared" si="1"/>
        <v>340263.41999999993</v>
      </c>
    </row>
    <row r="87" spans="1:7" ht="15.75" thickBot="1" x14ac:dyDescent="0.3">
      <c r="A87" s="13" t="s">
        <v>109</v>
      </c>
      <c r="B87" s="13" t="str">
        <f>VLOOKUP(A87,Calculations!A:R,2,0)</f>
        <v>CHRISTUS Pediatric Physician Group</v>
      </c>
      <c r="C87" s="13" t="str">
        <f>VLOOKUP(A87,Calculations!A:R,6,0)</f>
        <v>Bexar</v>
      </c>
      <c r="D87" s="16">
        <v>0</v>
      </c>
      <c r="E87" s="14">
        <f>SUMIFS(Calculations!P:P,Calculations!A:A,A87,Calculations!H:H,202203)</f>
        <v>368.45</v>
      </c>
      <c r="F87" s="15">
        <f>SUMIFS(Calculations!Q:Q,Calculations!A:A,A87,Calculations!H:H,202203)</f>
        <v>8.9700000000000006</v>
      </c>
      <c r="G87" s="14">
        <f t="shared" si="1"/>
        <v>377.42</v>
      </c>
    </row>
    <row r="88" spans="1:7" ht="15.75" thickBot="1" x14ac:dyDescent="0.3">
      <c r="A88" s="13" t="s">
        <v>110</v>
      </c>
      <c r="B88" s="13" t="str">
        <f>VLOOKUP(A88,Calculations!A:R,2,0)</f>
        <v>Bexar County Hospital District</v>
      </c>
      <c r="C88" s="13" t="str">
        <f>VLOOKUP(A88,Calculations!A:R,6,0)</f>
        <v>Bexar</v>
      </c>
      <c r="D88" s="16">
        <v>0</v>
      </c>
      <c r="E88" s="14">
        <f>SUMIFS(Calculations!P:P,Calculations!A:A,A88,Calculations!H:H,202203)</f>
        <v>279966.4800000001</v>
      </c>
      <c r="F88" s="15">
        <f>SUMIFS(Calculations!Q:Q,Calculations!A:A,A88,Calculations!H:H,202203)</f>
        <v>657.76</v>
      </c>
      <c r="G88" s="14">
        <f t="shared" si="1"/>
        <v>280624.24000000011</v>
      </c>
    </row>
    <row r="89" spans="1:7" ht="15.75" thickBot="1" x14ac:dyDescent="0.3">
      <c r="A89" s="13" t="s">
        <v>111</v>
      </c>
      <c r="B89" s="13" t="str">
        <f>VLOOKUP(A89,Calculations!A:R,2,0)</f>
        <v>University of Southwestern Medical Center</v>
      </c>
      <c r="C89" s="13" t="str">
        <f>VLOOKUP(A89,Calculations!A:R,6,0)</f>
        <v>Dallas</v>
      </c>
      <c r="D89" s="16">
        <v>0</v>
      </c>
      <c r="E89" s="14">
        <f>SUMIFS(Calculations!P:P,Calculations!A:A,A89,Calculations!H:H,202203)</f>
        <v>76.239999999999995</v>
      </c>
      <c r="F89" s="15">
        <f>SUMIFS(Calculations!Q:Q,Calculations!A:A,A89,Calculations!H:H,202203)</f>
        <v>0</v>
      </c>
      <c r="G89" s="14">
        <f t="shared" si="1"/>
        <v>76.239999999999995</v>
      </c>
    </row>
    <row r="90" spans="1:7" ht="15.75" thickBot="1" x14ac:dyDescent="0.3">
      <c r="A90" s="13" t="s">
        <v>112</v>
      </c>
      <c r="B90" s="13" t="str">
        <f>VLOOKUP(A90,Calculations!A:R,2,0)</f>
        <v>University of Southwestern Medical Center</v>
      </c>
      <c r="C90" s="13" t="str">
        <f>VLOOKUP(A90,Calculations!A:R,6,0)</f>
        <v>Dallas</v>
      </c>
      <c r="D90" s="16">
        <v>0</v>
      </c>
      <c r="E90" s="14">
        <f>SUMIFS(Calculations!P:P,Calculations!A:A,A90,Calculations!H:H,202203)</f>
        <v>330054.74</v>
      </c>
      <c r="F90" s="15">
        <f>SUMIFS(Calculations!Q:Q,Calculations!A:A,A90,Calculations!H:H,202203)</f>
        <v>604.34999999999991</v>
      </c>
      <c r="G90" s="14">
        <f t="shared" si="1"/>
        <v>330659.08999999997</v>
      </c>
    </row>
    <row r="91" spans="1:7" ht="15.75" thickBot="1" x14ac:dyDescent="0.3">
      <c r="A91" s="13" t="s">
        <v>113</v>
      </c>
      <c r="B91" s="13" t="str">
        <f>VLOOKUP(A91,Calculations!A:R,2,0)</f>
        <v>Texas Tech University Health Sciences Center Amarillo</v>
      </c>
      <c r="C91" s="13" t="str">
        <f>VLOOKUP(A91,Calculations!A:R,6,0)</f>
        <v>Lubbock</v>
      </c>
      <c r="D91" s="16">
        <v>0</v>
      </c>
      <c r="E91" s="14">
        <f>SUMIFS(Calculations!P:P,Calculations!A:A,A91,Calculations!H:H,202203)</f>
        <v>41627.68</v>
      </c>
      <c r="F91" s="15">
        <f>SUMIFS(Calculations!Q:Q,Calculations!A:A,A91,Calculations!H:H,202203)</f>
        <v>86.72999999999999</v>
      </c>
      <c r="G91" s="14">
        <f t="shared" si="1"/>
        <v>41714.410000000003</v>
      </c>
    </row>
    <row r="92" spans="1:7" ht="15.75" thickBot="1" x14ac:dyDescent="0.3">
      <c r="A92" s="13" t="s">
        <v>114</v>
      </c>
      <c r="B92" s="13" t="str">
        <f>VLOOKUP(A92,Calculations!A:R,2,0)</f>
        <v>University of Southwestern Medical Center</v>
      </c>
      <c r="C92" s="13" t="str">
        <f>VLOOKUP(A92,Calculations!A:R,6,0)</f>
        <v>Dallas</v>
      </c>
      <c r="D92" s="16">
        <v>0</v>
      </c>
      <c r="E92" s="14">
        <f>SUMIFS(Calculations!P:P,Calculations!A:A,A92,Calculations!H:H,202203)</f>
        <v>154511.93</v>
      </c>
      <c r="F92" s="15">
        <f>SUMIFS(Calculations!Q:Q,Calculations!A:A,A92,Calculations!H:H,202203)</f>
        <v>388.1</v>
      </c>
      <c r="G92" s="14">
        <f t="shared" si="1"/>
        <v>154900.03</v>
      </c>
    </row>
    <row r="93" spans="1:7" ht="15.75" thickBot="1" x14ac:dyDescent="0.3">
      <c r="A93" s="13" t="s">
        <v>18</v>
      </c>
      <c r="B93" s="13" t="str">
        <f>VLOOKUP(A93,Calculations!A:R,2,0)</f>
        <v>Baylor College of Medicine</v>
      </c>
      <c r="C93" s="13" t="str">
        <f>VLOOKUP(A93,Calculations!A:R,6,0)</f>
        <v>Harris</v>
      </c>
      <c r="D93" s="16">
        <v>0</v>
      </c>
      <c r="E93" s="14">
        <f>SUMIFS(Calculations!P:P,Calculations!A:A,A93,Calculations!H:H,202203)</f>
        <v>353169.16</v>
      </c>
      <c r="F93" s="15">
        <f>SUMIFS(Calculations!Q:Q,Calculations!A:A,A93,Calculations!H:H,202203)</f>
        <v>706.63000000000011</v>
      </c>
      <c r="G93" s="14">
        <f t="shared" si="1"/>
        <v>353875.79</v>
      </c>
    </row>
    <row r="94" spans="1:7" ht="15.75" thickBot="1" x14ac:dyDescent="0.3">
      <c r="A94" s="13" t="s">
        <v>115</v>
      </c>
      <c r="B94" s="13" t="str">
        <f>VLOOKUP(A94,Calculations!A:R,2,0)</f>
        <v>Texas Tech University Health Sciences Center</v>
      </c>
      <c r="C94" s="13" t="str">
        <f>VLOOKUP(A94,Calculations!A:R,6,0)</f>
        <v>Lubbock</v>
      </c>
      <c r="D94" s="16">
        <v>0</v>
      </c>
      <c r="E94" s="14">
        <f>SUMIFS(Calculations!P:P,Calculations!A:A,A94,Calculations!H:H,202203)</f>
        <v>24397.349999999995</v>
      </c>
      <c r="F94" s="15">
        <f>SUMIFS(Calculations!Q:Q,Calculations!A:A,A94,Calculations!H:H,202203)</f>
        <v>-24.559999999999995</v>
      </c>
      <c r="G94" s="14">
        <f t="shared" si="1"/>
        <v>24372.789999999994</v>
      </c>
    </row>
    <row r="95" spans="1:7" ht="15.75" thickBot="1" x14ac:dyDescent="0.3">
      <c r="A95" s="13" t="s">
        <v>116</v>
      </c>
      <c r="B95" s="13" t="str">
        <f>VLOOKUP(A95,Calculations!A:R,2,0)</f>
        <v>Dallas County Hospital District</v>
      </c>
      <c r="C95" s="13" t="str">
        <f>VLOOKUP(A95,Calculations!A:R,6,0)</f>
        <v>Dallas</v>
      </c>
      <c r="D95" s="16">
        <v>0</v>
      </c>
      <c r="E95" s="14">
        <f>SUMIFS(Calculations!P:P,Calculations!A:A,A95,Calculations!H:H,202203)</f>
        <v>630578.92000000004</v>
      </c>
      <c r="F95" s="15">
        <f>SUMIFS(Calculations!Q:Q,Calculations!A:A,A95,Calculations!H:H,202203)</f>
        <v>1328.78</v>
      </c>
      <c r="G95" s="14">
        <f t="shared" si="1"/>
        <v>631907.70000000007</v>
      </c>
    </row>
    <row r="96" spans="1:7" ht="15.75" thickBot="1" x14ac:dyDescent="0.3">
      <c r="A96" s="13" t="s">
        <v>117</v>
      </c>
      <c r="B96" s="13" t="str">
        <f>VLOOKUP(A96,Calculations!A:R,2,0)</f>
        <v>University of Southwestern Medical Center</v>
      </c>
      <c r="C96" s="13" t="str">
        <f>VLOOKUP(A96,Calculations!A:R,6,0)</f>
        <v>Dallas</v>
      </c>
      <c r="D96" s="16">
        <v>0</v>
      </c>
      <c r="E96" s="14">
        <f>SUMIFS(Calculations!P:P,Calculations!A:A,A96,Calculations!H:H,202203)</f>
        <v>96081.440000000017</v>
      </c>
      <c r="F96" s="15">
        <f>SUMIFS(Calculations!Q:Q,Calculations!A:A,A96,Calculations!H:H,202203)</f>
        <v>204.69</v>
      </c>
      <c r="G96" s="14">
        <f t="shared" si="1"/>
        <v>96286.130000000019</v>
      </c>
    </row>
    <row r="97" spans="1:7" ht="15.75" thickBot="1" x14ac:dyDescent="0.3">
      <c r="A97" s="13" t="s">
        <v>0</v>
      </c>
      <c r="B97" s="13" t="str">
        <f>VLOOKUP(A97,Calculations!A:R,2,0)</f>
        <v>University of Texas Medical Branch – Galveston</v>
      </c>
      <c r="C97" s="13" t="str">
        <f>VLOOKUP(A97,Calculations!A:R,6,0)</f>
        <v>Harris</v>
      </c>
      <c r="D97" s="16">
        <v>0</v>
      </c>
      <c r="E97" s="14">
        <f>SUMIFS(Calculations!P:P,Calculations!A:A,A97,Calculations!H:H,202203)</f>
        <v>3434069.3100000005</v>
      </c>
      <c r="F97" s="15">
        <f>SUMIFS(Calculations!Q:Q,Calculations!A:A,A97,Calculations!H:H,202203)</f>
        <v>6530.1100000000015</v>
      </c>
      <c r="G97" s="14">
        <f t="shared" si="1"/>
        <v>3440599.4200000004</v>
      </c>
    </row>
    <row r="98" spans="1:7" ht="15.75" thickBot="1" x14ac:dyDescent="0.3">
      <c r="A98" s="13" t="s">
        <v>118</v>
      </c>
      <c r="B98" s="13" t="str">
        <f>VLOOKUP(A98,Calculations!A:R,2,0)</f>
        <v>University of Southwestern Medical Center</v>
      </c>
      <c r="C98" s="13" t="str">
        <f>VLOOKUP(A98,Calculations!A:R,6,0)</f>
        <v>DALLAS</v>
      </c>
      <c r="D98" s="16">
        <v>0</v>
      </c>
      <c r="E98" s="14">
        <f>SUMIFS(Calculations!P:P,Calculations!A:A,A98,Calculations!H:H,202203)</f>
        <v>39937.64</v>
      </c>
      <c r="F98" s="15">
        <f>SUMIFS(Calculations!Q:Q,Calculations!A:A,A98,Calculations!H:H,202203)</f>
        <v>103.72999999999999</v>
      </c>
      <c r="G98" s="14">
        <f t="shared" si="1"/>
        <v>40041.370000000003</v>
      </c>
    </row>
    <row r="99" spans="1:7" ht="15.75" thickBot="1" x14ac:dyDescent="0.3">
      <c r="A99" s="13" t="s">
        <v>119</v>
      </c>
      <c r="B99" s="13" t="str">
        <f>VLOOKUP(A99,Calculations!A:R,2,0)</f>
        <v>Texas Tech University Health Sciences Center</v>
      </c>
      <c r="C99" s="13" t="str">
        <f>VLOOKUP(A99,Calculations!A:R,6,0)</f>
        <v>Lubbock</v>
      </c>
      <c r="D99" s="16">
        <v>0</v>
      </c>
      <c r="E99" s="14">
        <f>SUMIFS(Calculations!P:P,Calculations!A:A,A99,Calculations!H:H,202203)</f>
        <v>550477.73</v>
      </c>
      <c r="F99" s="15">
        <f>SUMIFS(Calculations!Q:Q,Calculations!A:A,A99,Calculations!H:H,202203)</f>
        <v>1375.82</v>
      </c>
      <c r="G99" s="14">
        <f t="shared" si="1"/>
        <v>551853.54999999993</v>
      </c>
    </row>
    <row r="100" spans="1:7" ht="15.75" thickBot="1" x14ac:dyDescent="0.3">
      <c r="A100" s="13" t="s">
        <v>120</v>
      </c>
      <c r="B100" s="13" t="str">
        <f>VLOOKUP(A100,Calculations!A:R,2,0)</f>
        <v>University of Southwestern Medical Center</v>
      </c>
      <c r="C100" s="13" t="str">
        <f>VLOOKUP(A100,Calculations!A:R,6,0)</f>
        <v>Dallas</v>
      </c>
      <c r="D100" s="16">
        <v>0</v>
      </c>
      <c r="E100" s="14">
        <f>SUMIFS(Calculations!P:P,Calculations!A:A,A100,Calculations!H:H,202203)</f>
        <v>3065714.36</v>
      </c>
      <c r="F100" s="15">
        <f>SUMIFS(Calculations!Q:Q,Calculations!A:A,A100,Calculations!H:H,202203)</f>
        <v>6361.3099999999995</v>
      </c>
      <c r="G100" s="14">
        <f t="shared" si="1"/>
        <v>3072075.67</v>
      </c>
    </row>
    <row r="101" spans="1:7" ht="15.75" thickBot="1" x14ac:dyDescent="0.3">
      <c r="A101" s="13" t="s">
        <v>121</v>
      </c>
      <c r="B101" s="13" t="str">
        <f>VLOOKUP(A101,Calculations!A:R,2,0)</f>
        <v>University of Southwestern Medical Center</v>
      </c>
      <c r="C101" s="13" t="str">
        <f>VLOOKUP(A101,Calculations!A:R,6,0)</f>
        <v>Dallas</v>
      </c>
      <c r="D101" s="16">
        <v>0</v>
      </c>
      <c r="E101" s="14">
        <f>SUMIFS(Calculations!P:P,Calculations!A:A,A101,Calculations!H:H,202203)</f>
        <v>74500.899999999994</v>
      </c>
      <c r="F101" s="15">
        <f>SUMIFS(Calculations!Q:Q,Calculations!A:A,A101,Calculations!H:H,202203)</f>
        <v>118.21</v>
      </c>
      <c r="G101" s="14">
        <f t="shared" si="1"/>
        <v>74619.11</v>
      </c>
    </row>
    <row r="102" spans="1:7" ht="15.75" thickBot="1" x14ac:dyDescent="0.3">
      <c r="A102" s="51" t="s">
        <v>283</v>
      </c>
      <c r="B102" s="13" t="str">
        <f>VLOOKUP(A102,Calculations!A:R,2,0)</f>
        <v>University of North Texas Health Science Center at Fort Worth</v>
      </c>
      <c r="C102" s="13" t="str">
        <f>VLOOKUP(A102,Calculations!A:R,6,0)</f>
        <v>Tarrant</v>
      </c>
      <c r="D102" s="16">
        <v>0</v>
      </c>
      <c r="E102" s="14">
        <f>SUMIFS(Calculations!P:P,Calculations!A:A,A102,Calculations!H:H,202203)</f>
        <v>205098.04</v>
      </c>
      <c r="F102" s="15">
        <f>SUMIFS(Calculations!Q:Q,Calculations!A:A,A102,Calculations!H:H,202203)</f>
        <v>398.88000000000005</v>
      </c>
      <c r="G102" s="14">
        <f t="shared" si="1"/>
        <v>205496.92</v>
      </c>
    </row>
    <row r="103" spans="1:7" x14ac:dyDescent="0.25">
      <c r="A103" s="20"/>
      <c r="B103" s="46"/>
      <c r="C103" s="46"/>
      <c r="D103" s="53"/>
      <c r="E103" s="54"/>
      <c r="F103" s="55"/>
      <c r="G103" s="47">
        <f>SUM(G4:G102)</f>
        <v>34229962.390000008</v>
      </c>
    </row>
    <row r="104" spans="1:7" ht="32.450000000000003" customHeight="1" x14ac:dyDescent="0.25">
      <c r="A104" s="61" t="s">
        <v>122</v>
      </c>
      <c r="B104" s="61"/>
      <c r="C104" s="61"/>
      <c r="D104" s="61"/>
      <c r="E104" s="61"/>
      <c r="F104" s="48"/>
      <c r="G104" s="48"/>
    </row>
    <row r="105" spans="1:7" x14ac:dyDescent="0.25">
      <c r="A105" s="18"/>
      <c r="B105" s="18"/>
      <c r="C105" s="18"/>
      <c r="D105" s="19"/>
    </row>
    <row r="106" spans="1:7" x14ac:dyDescent="0.25">
      <c r="A106" s="18"/>
      <c r="B106" s="18"/>
      <c r="C106" s="18"/>
      <c r="D106" s="19"/>
    </row>
    <row r="107" spans="1:7" x14ac:dyDescent="0.25">
      <c r="C107" s="1"/>
    </row>
    <row r="166" spans="6:28" ht="19.149999999999999" customHeight="1" x14ac:dyDescent="0.25"/>
    <row r="167" spans="6:28" ht="14.65" customHeight="1" x14ac:dyDescent="0.25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71" spans="6:28" ht="14.65" customHeight="1" x14ac:dyDescent="0.25"/>
  </sheetData>
  <autoFilter ref="A3:E104" xr:uid="{C1F42E8C-AD37-4C72-BC82-F984D50E161E}"/>
  <mergeCells count="1">
    <mergeCell ref="A104:E10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2FA87-AD39-434B-8566-A9198FB97586}">
  <sheetPr>
    <tabColor rgb="FF00B0F0"/>
  </sheetPr>
  <dimension ref="A1:AB171"/>
  <sheetViews>
    <sheetView zoomScale="115" zoomScaleNormal="115" workbookViewId="0">
      <pane ySplit="3" topLeftCell="A91" activePane="bottomLeft" state="frozen"/>
      <selection activeCell="F11" sqref="F11"/>
      <selection pane="bottomLeft" activeCell="G103" sqref="G103"/>
    </sheetView>
  </sheetViews>
  <sheetFormatPr defaultColWidth="8.7109375" defaultRowHeight="15" x14ac:dyDescent="0.25"/>
  <cols>
    <col min="1" max="1" width="22.28515625" customWidth="1"/>
    <col min="2" max="2" width="56.140625" bestFit="1" customWidth="1"/>
    <col min="3" max="3" width="21" customWidth="1"/>
    <col min="4" max="4" width="16.42578125" customWidth="1"/>
    <col min="5" max="5" width="15.42578125" customWidth="1"/>
    <col min="6" max="6" width="22.7109375" customWidth="1"/>
    <col min="7" max="7" width="36.28515625" customWidth="1"/>
  </cols>
  <sheetData>
    <row r="1" spans="1:7" ht="18.75" x14ac:dyDescent="0.3">
      <c r="A1" s="3" t="s">
        <v>123</v>
      </c>
      <c r="D1" s="4" t="s">
        <v>124</v>
      </c>
      <c r="E1" s="5"/>
      <c r="F1" s="6"/>
      <c r="G1" s="6"/>
    </row>
    <row r="2" spans="1:7" ht="19.5" thickBot="1" x14ac:dyDescent="0.35">
      <c r="B2" s="3"/>
      <c r="C2" s="3"/>
      <c r="D2" s="7" t="s">
        <v>24</v>
      </c>
      <c r="E2" s="6"/>
      <c r="F2" s="6"/>
      <c r="G2" s="6" t="s">
        <v>25</v>
      </c>
    </row>
    <row r="3" spans="1:7" ht="28.9" customHeight="1" thickBot="1" x14ac:dyDescent="0.3">
      <c r="A3" s="8" t="s">
        <v>26</v>
      </c>
      <c r="B3" s="9" t="s">
        <v>27</v>
      </c>
      <c r="C3" s="10" t="s">
        <v>28</v>
      </c>
      <c r="D3" s="11" t="s">
        <v>29</v>
      </c>
      <c r="E3" s="12" t="s">
        <v>30</v>
      </c>
      <c r="F3" s="12" t="s">
        <v>31</v>
      </c>
      <c r="G3" s="12" t="s">
        <v>32</v>
      </c>
    </row>
    <row r="4" spans="1:7" ht="15.75" thickBot="1" x14ac:dyDescent="0.3">
      <c r="A4" s="13" t="s">
        <v>33</v>
      </c>
      <c r="B4" s="13" t="str">
        <f>VLOOKUP(A4,Calculations!A:R,2,0)</f>
        <v>Texas Tech University Health Sciences Center El Paso</v>
      </c>
      <c r="C4" s="13" t="str">
        <f>VLOOKUP(A4,Calculations!A:R,6,0)</f>
        <v>EL PASO</v>
      </c>
      <c r="D4" s="13">
        <v>0</v>
      </c>
      <c r="E4" s="14">
        <f>SUMIFS(Calculations!P:P,Calculations!A:A,A4,Calculations!H:H,202204)</f>
        <v>386775.71</v>
      </c>
      <c r="F4" s="15">
        <f>SUMIFS(Calculations!Q:Q,Calculations!A:A,A4,Calculations!H:H,202204)</f>
        <v>1752.18</v>
      </c>
      <c r="G4" s="14">
        <f t="shared" ref="G4:G67" si="0">SUM(E4:F4)</f>
        <v>388527.89</v>
      </c>
    </row>
    <row r="5" spans="1:7" ht="15.75" thickBot="1" x14ac:dyDescent="0.3">
      <c r="A5" s="13" t="s">
        <v>34</v>
      </c>
      <c r="B5" s="13" t="str">
        <f>VLOOKUP(A5,Calculations!A:R,2,0)</f>
        <v>Texas Tech University Health Sciences Center Amarillo</v>
      </c>
      <c r="C5" s="13" t="str">
        <f>VLOOKUP(A5,Calculations!A:R,6,0)</f>
        <v>Lubbock</v>
      </c>
      <c r="D5" s="16">
        <v>0</v>
      </c>
      <c r="E5" s="14">
        <f>SUMIFS(Calculations!P:P,Calculations!A:A,A5,Calculations!H:H,202204)</f>
        <v>180927.86000000002</v>
      </c>
      <c r="F5" s="15">
        <f>SUMIFS(Calculations!Q:Q,Calculations!A:A,A5,Calculations!H:H,202204)</f>
        <v>897.11</v>
      </c>
      <c r="G5" s="14">
        <f t="shared" si="0"/>
        <v>181824.97</v>
      </c>
    </row>
    <row r="6" spans="1:7" ht="15.75" thickBot="1" x14ac:dyDescent="0.3">
      <c r="A6" s="13" t="s">
        <v>35</v>
      </c>
      <c r="B6" s="13" t="str">
        <f>VLOOKUP(A6,Calculations!A:R,2,0)</f>
        <v>Texas Tech University Health Sciences Center Amarillo</v>
      </c>
      <c r="C6" s="13" t="str">
        <f>VLOOKUP(A6,Calculations!A:R,6,0)</f>
        <v>Lubbock</v>
      </c>
      <c r="D6" s="16">
        <v>0</v>
      </c>
      <c r="E6" s="14">
        <f>SUMIFS(Calculations!P:P,Calculations!A:A,A6,Calculations!H:H,202204)</f>
        <v>30401.4</v>
      </c>
      <c r="F6" s="15">
        <f>SUMIFS(Calculations!Q:Q,Calculations!A:A,A6,Calculations!H:H,202204)</f>
        <v>154.72</v>
      </c>
      <c r="G6" s="14">
        <f t="shared" si="0"/>
        <v>30556.120000000003</v>
      </c>
    </row>
    <row r="7" spans="1:7" ht="15.75" thickBot="1" x14ac:dyDescent="0.3">
      <c r="A7" s="13" t="s">
        <v>36</v>
      </c>
      <c r="B7" s="13" t="str">
        <f>VLOOKUP(A7,Calculations!A:R,2,0)</f>
        <v>UT Physicians</v>
      </c>
      <c r="C7" s="13" t="str">
        <f>VLOOKUP(A7,Calculations!A:R,6,0)</f>
        <v>Harris</v>
      </c>
      <c r="D7" s="16">
        <v>0</v>
      </c>
      <c r="E7" s="14">
        <f>SUMIFS(Calculations!P:P,Calculations!A:A,A7,Calculations!H:H,202204)</f>
        <v>4627149.38</v>
      </c>
      <c r="F7" s="15">
        <f>SUMIFS(Calculations!Q:Q,Calculations!A:A,A7,Calculations!H:H,202204)</f>
        <v>20947.22</v>
      </c>
      <c r="G7" s="14">
        <f t="shared" si="0"/>
        <v>4648096.5999999996</v>
      </c>
    </row>
    <row r="8" spans="1:7" ht="15.75" thickBot="1" x14ac:dyDescent="0.3">
      <c r="A8" s="13" t="s">
        <v>37</v>
      </c>
      <c r="B8" s="13" t="str">
        <f>VLOOKUP(A8,Calculations!A:R,2,0)</f>
        <v>Texas Tech University Health Sciences Center Amarillo</v>
      </c>
      <c r="C8" s="13" t="str">
        <f>VLOOKUP(A8,Calculations!A:R,6,0)</f>
        <v>Lubbock</v>
      </c>
      <c r="D8" s="16">
        <v>0</v>
      </c>
      <c r="E8" s="14">
        <f>SUMIFS(Calculations!P:P,Calculations!A:A,A8,Calculations!H:H,202204)</f>
        <v>136479.44999999998</v>
      </c>
      <c r="F8" s="15">
        <f>SUMIFS(Calculations!Q:Q,Calculations!A:A,A8,Calculations!H:H,202204)</f>
        <v>621.09</v>
      </c>
      <c r="G8" s="14">
        <f t="shared" si="0"/>
        <v>137100.53999999998</v>
      </c>
    </row>
    <row r="9" spans="1:7" ht="15.75" thickBot="1" x14ac:dyDescent="0.3">
      <c r="A9" s="13" t="s">
        <v>38</v>
      </c>
      <c r="B9" s="13" t="str">
        <f>VLOOKUP(A9,Calculations!A:R,2,0)</f>
        <v>Baylor College of Medicine</v>
      </c>
      <c r="C9" s="13" t="str">
        <f>VLOOKUP(A9,Calculations!A:R,6,0)</f>
        <v>Harris</v>
      </c>
      <c r="D9" s="16">
        <v>0</v>
      </c>
      <c r="E9" s="14">
        <f>SUMIFS(Calculations!P:P,Calculations!A:A,A9,Calculations!H:H,202204)</f>
        <v>721499.5</v>
      </c>
      <c r="F9" s="15">
        <f>SUMIFS(Calculations!Q:Q,Calculations!A:A,A9,Calculations!H:H,202204)</f>
        <v>2939.4600000000009</v>
      </c>
      <c r="G9" s="14">
        <f t="shared" si="0"/>
        <v>724438.96</v>
      </c>
    </row>
    <row r="10" spans="1:7" ht="15.75" thickBot="1" x14ac:dyDescent="0.3">
      <c r="A10" s="13" t="s">
        <v>39</v>
      </c>
      <c r="B10" s="13" t="str">
        <f>VLOOKUP(A10,Calculations!A:R,2,0)</f>
        <v>University of North Texas Health Science Center at Fort Worth</v>
      </c>
      <c r="C10" s="13" t="str">
        <f>VLOOKUP(A10,Calculations!A:R,6,0)</f>
        <v>Tarrant</v>
      </c>
      <c r="D10" s="16">
        <v>0</v>
      </c>
      <c r="E10" s="14">
        <f>SUMIFS(Calculations!P:P,Calculations!A:A,A10,Calculations!H:H,202204)</f>
        <v>80579.48</v>
      </c>
      <c r="F10" s="15">
        <f>SUMIFS(Calculations!Q:Q,Calculations!A:A,A10,Calculations!H:H,202204)</f>
        <v>367.52999999999992</v>
      </c>
      <c r="G10" s="14">
        <f t="shared" si="0"/>
        <v>80947.009999999995</v>
      </c>
    </row>
    <row r="11" spans="1:7" ht="15.75" thickBot="1" x14ac:dyDescent="0.3">
      <c r="A11" s="13" t="s">
        <v>40</v>
      </c>
      <c r="B11" s="13" t="str">
        <f>VLOOKUP(A11,Calculations!A:R,2,0)</f>
        <v>University of Southwestern Medical Center</v>
      </c>
      <c r="C11" s="13" t="str">
        <f>VLOOKUP(A11,Calculations!A:R,6,0)</f>
        <v>Dallas</v>
      </c>
      <c r="D11" s="16">
        <v>0</v>
      </c>
      <c r="E11" s="14">
        <f>SUMIFS(Calculations!P:P,Calculations!A:A,A11,Calculations!H:H,202204)</f>
        <v>23512.93</v>
      </c>
      <c r="F11" s="15">
        <f>SUMIFS(Calculations!Q:Q,Calculations!A:A,A11,Calculations!H:H,202204)</f>
        <v>157.75</v>
      </c>
      <c r="G11" s="14">
        <f t="shared" si="0"/>
        <v>23670.68</v>
      </c>
    </row>
    <row r="12" spans="1:7" ht="15.75" thickBot="1" x14ac:dyDescent="0.3">
      <c r="A12" s="13" t="s">
        <v>12</v>
      </c>
      <c r="B12" s="13" t="str">
        <f>VLOOKUP(A12,Calculations!A:R,2,0)</f>
        <v>University of Texas Health Science Center at Tyler - Physician</v>
      </c>
      <c r="C12" s="13" t="str">
        <f>VLOOKUP(A12,Calculations!A:R,6,0)</f>
        <v>MRSA Northeast</v>
      </c>
      <c r="D12" s="16">
        <v>0</v>
      </c>
      <c r="E12" s="14">
        <f>SUMIFS(Calculations!P:P,Calculations!A:A,A12,Calculations!H:H,202204)</f>
        <v>320540.71999999997</v>
      </c>
      <c r="F12" s="15">
        <f>SUMIFS(Calculations!Q:Q,Calculations!A:A,A12,Calculations!H:H,202204)</f>
        <v>973.30000000000007</v>
      </c>
      <c r="G12" s="14">
        <f t="shared" si="0"/>
        <v>321514.01999999996</v>
      </c>
    </row>
    <row r="13" spans="1:7" ht="15.75" thickBot="1" x14ac:dyDescent="0.3">
      <c r="A13" s="13" t="s">
        <v>41</v>
      </c>
      <c r="B13" s="13" t="str">
        <f>VLOOKUP(A13,Calculations!A:R,2,0)</f>
        <v>Lubbock County Hospital District</v>
      </c>
      <c r="C13" s="13" t="str">
        <f>VLOOKUP(A13,Calculations!A:R,6,0)</f>
        <v>Lubbock</v>
      </c>
      <c r="D13" s="16">
        <v>0</v>
      </c>
      <c r="E13" s="14">
        <f>SUMIFS(Calculations!P:P,Calculations!A:A,A13,Calculations!H:H,202204)</f>
        <v>123921.82</v>
      </c>
      <c r="F13" s="15">
        <f>SUMIFS(Calculations!Q:Q,Calculations!A:A,A13,Calculations!H:H,202204)</f>
        <v>705.19999999999993</v>
      </c>
      <c r="G13" s="14">
        <f t="shared" si="0"/>
        <v>124627.02</v>
      </c>
    </row>
    <row r="14" spans="1:7" ht="15.75" thickBot="1" x14ac:dyDescent="0.3">
      <c r="A14" s="13" t="s">
        <v>9</v>
      </c>
      <c r="B14" s="13" t="str">
        <f>VLOOKUP(A14,Calculations!A:R,2,0)</f>
        <v>Texas A&amp;M University Health Science Center</v>
      </c>
      <c r="C14" s="13" t="str">
        <f>VLOOKUP(A14,Calculations!A:R,6,0)</f>
        <v>MRSA Central</v>
      </c>
      <c r="D14" s="16">
        <v>0</v>
      </c>
      <c r="E14" s="14">
        <f>SUMIFS(Calculations!P:P,Calculations!A:A,A14,Calculations!H:H,202204)</f>
        <v>210898.90999999997</v>
      </c>
      <c r="F14" s="15">
        <f>SUMIFS(Calculations!Q:Q,Calculations!A:A,A14,Calculations!H:H,202204)</f>
        <v>1037.21</v>
      </c>
      <c r="G14" s="14">
        <f t="shared" si="0"/>
        <v>211936.11999999997</v>
      </c>
    </row>
    <row r="15" spans="1:7" ht="15.75" thickBot="1" x14ac:dyDescent="0.3">
      <c r="A15" s="13" t="s">
        <v>42</v>
      </c>
      <c r="B15" s="13" t="str">
        <f>VLOOKUP(A15,Calculations!A:R,2,0)</f>
        <v>Texas Tech University Health Sciences Center</v>
      </c>
      <c r="C15" s="13" t="str">
        <f>VLOOKUP(A15,Calculations!A:R,6,0)</f>
        <v>Lubbock</v>
      </c>
      <c r="D15" s="16">
        <v>0</v>
      </c>
      <c r="E15" s="14">
        <f>SUMIFS(Calculations!P:P,Calculations!A:A,A15,Calculations!H:H,202204)</f>
        <v>133626.99000000002</v>
      </c>
      <c r="F15" s="15">
        <f>SUMIFS(Calculations!Q:Q,Calculations!A:A,A15,Calculations!H:H,202204)</f>
        <v>694.87</v>
      </c>
      <c r="G15" s="14">
        <f t="shared" si="0"/>
        <v>134321.86000000002</v>
      </c>
    </row>
    <row r="16" spans="1:7" ht="15.75" thickBot="1" x14ac:dyDescent="0.3">
      <c r="A16" s="13" t="s">
        <v>43</v>
      </c>
      <c r="B16" s="13" t="str">
        <f>VLOOKUP(A16,Calculations!A:R,2,0)</f>
        <v>University of Southwestern Medical Center</v>
      </c>
      <c r="C16" s="13" t="str">
        <f>VLOOKUP(A16,Calculations!A:R,6,0)</f>
        <v>Dallas</v>
      </c>
      <c r="D16" s="16">
        <v>0</v>
      </c>
      <c r="E16" s="14">
        <f>SUMIFS(Calculations!P:P,Calculations!A:A,A16,Calculations!H:H,202204)</f>
        <v>88996.670000000013</v>
      </c>
      <c r="F16" s="15">
        <f>SUMIFS(Calculations!Q:Q,Calculations!A:A,A16,Calculations!H:H,202204)</f>
        <v>357.86</v>
      </c>
      <c r="G16" s="14">
        <f t="shared" si="0"/>
        <v>89354.530000000013</v>
      </c>
    </row>
    <row r="17" spans="1:7" ht="15.75" thickBot="1" x14ac:dyDescent="0.3">
      <c r="A17" s="13" t="s">
        <v>44</v>
      </c>
      <c r="B17" s="13" t="str">
        <f>VLOOKUP(A17,Calculations!A:R,2,0)</f>
        <v>University of Southwestern Medical Center</v>
      </c>
      <c r="C17" s="13" t="str">
        <f>VLOOKUP(A17,Calculations!A:R,6,0)</f>
        <v>Dallas</v>
      </c>
      <c r="D17" s="16">
        <v>0</v>
      </c>
      <c r="E17" s="14">
        <f>SUMIFS(Calculations!P:P,Calculations!A:A,A17,Calculations!H:H,202204)</f>
        <v>332788.3</v>
      </c>
      <c r="F17" s="15">
        <f>SUMIFS(Calculations!Q:Q,Calculations!A:A,A17,Calculations!H:H,202204)</f>
        <v>1534.42</v>
      </c>
      <c r="G17" s="14">
        <f t="shared" si="0"/>
        <v>334322.71999999997</v>
      </c>
    </row>
    <row r="18" spans="1:7" ht="15.75" thickBot="1" x14ac:dyDescent="0.3">
      <c r="A18" s="13" t="s">
        <v>45</v>
      </c>
      <c r="B18" s="13" t="str">
        <f>VLOOKUP(A18,Calculations!A:R,2,0)</f>
        <v>University of Southwestern Medical Center</v>
      </c>
      <c r="C18" s="13" t="str">
        <f>VLOOKUP(A18,Calculations!A:R,6,0)</f>
        <v>Dallas</v>
      </c>
      <c r="D18" s="16">
        <v>0</v>
      </c>
      <c r="E18" s="14">
        <f>SUMIFS(Calculations!P:P,Calculations!A:A,A18,Calculations!H:H,202204)</f>
        <v>184.67</v>
      </c>
      <c r="F18" s="15">
        <f>SUMIFS(Calculations!Q:Q,Calculations!A:A,A18,Calculations!H:H,202204)</f>
        <v>0</v>
      </c>
      <c r="G18" s="14">
        <f t="shared" si="0"/>
        <v>184.67</v>
      </c>
    </row>
    <row r="19" spans="1:7" ht="15.75" thickBot="1" x14ac:dyDescent="0.3">
      <c r="A19" s="13" t="s">
        <v>46</v>
      </c>
      <c r="B19" s="13" t="str">
        <f>VLOOKUP(A19,Calculations!A:R,2,0)</f>
        <v>Texas Tech University Health Sciences Center El Paso</v>
      </c>
      <c r="C19" s="13" t="str">
        <f>VLOOKUP(A19,Calculations!A:R,6,0)</f>
        <v>EL PASO</v>
      </c>
      <c r="D19" s="16">
        <v>0</v>
      </c>
      <c r="E19" s="14">
        <f>SUMIFS(Calculations!P:P,Calculations!A:A,A19,Calculations!H:H,202204)</f>
        <v>36113.26</v>
      </c>
      <c r="F19" s="15">
        <f>SUMIFS(Calculations!Q:Q,Calculations!A:A,A19,Calculations!H:H,202204)</f>
        <v>122.20000000000002</v>
      </c>
      <c r="G19" s="14">
        <f t="shared" si="0"/>
        <v>36235.46</v>
      </c>
    </row>
    <row r="20" spans="1:7" ht="15.75" thickBot="1" x14ac:dyDescent="0.3">
      <c r="A20" s="13" t="s">
        <v>47</v>
      </c>
      <c r="B20" s="13" t="str">
        <f>VLOOKUP(A20,Calculations!A:R,2,0)</f>
        <v>Texas Tech University Health Sciences Center El Paso</v>
      </c>
      <c r="C20" s="13" t="str">
        <f>VLOOKUP(A20,Calculations!A:R,6,0)</f>
        <v>EL PASO</v>
      </c>
      <c r="D20" s="16">
        <v>0</v>
      </c>
      <c r="E20" s="14">
        <f>SUMIFS(Calculations!P:P,Calculations!A:A,A20,Calculations!H:H,202204)</f>
        <v>135263.78</v>
      </c>
      <c r="F20" s="15">
        <f>SUMIFS(Calculations!Q:Q,Calculations!A:A,A20,Calculations!H:H,202204)</f>
        <v>634.48</v>
      </c>
      <c r="G20" s="14">
        <f t="shared" si="0"/>
        <v>135898.26</v>
      </c>
    </row>
    <row r="21" spans="1:7" ht="15.75" thickBot="1" x14ac:dyDescent="0.3">
      <c r="A21" s="13" t="s">
        <v>48</v>
      </c>
      <c r="B21" s="13" t="str">
        <f>VLOOKUP(A21,Calculations!A:R,2,0)</f>
        <v>CHRISTUS Trinity Clinic</v>
      </c>
      <c r="C21" s="13" t="str">
        <f>VLOOKUP(A21,Calculations!A:R,6,0)</f>
        <v>MRSA Northeast</v>
      </c>
      <c r="D21" s="16">
        <v>0</v>
      </c>
      <c r="E21" s="14">
        <f>SUMIFS(Calculations!P:P,Calculations!A:A,A21,Calculations!H:H,202204)</f>
        <v>2664.4300000000003</v>
      </c>
      <c r="F21" s="15">
        <f>SUMIFS(Calculations!Q:Q,Calculations!A:A,A21,Calculations!H:H,202204)</f>
        <v>8.19</v>
      </c>
      <c r="G21" s="14">
        <f t="shared" si="0"/>
        <v>2672.6200000000003</v>
      </c>
    </row>
    <row r="22" spans="1:7" ht="15.75" thickBot="1" x14ac:dyDescent="0.3">
      <c r="A22" s="13" t="s">
        <v>49</v>
      </c>
      <c r="B22" s="13" t="str">
        <f>VLOOKUP(A22,Calculations!A:R,2,0)</f>
        <v>University of Southwestern Medical Center</v>
      </c>
      <c r="C22" s="13" t="str">
        <f>VLOOKUP(A22,Calculations!A:R,6,0)</f>
        <v>Dallas</v>
      </c>
      <c r="D22" s="16">
        <v>0</v>
      </c>
      <c r="E22" s="14">
        <f>SUMIFS(Calculations!P:P,Calculations!A:A,A22,Calculations!H:H,202204)</f>
        <v>9863.41</v>
      </c>
      <c r="F22" s="15">
        <f>SUMIFS(Calculations!Q:Q,Calculations!A:A,A22,Calculations!H:H,202204)</f>
        <v>46.52</v>
      </c>
      <c r="G22" s="14">
        <f t="shared" si="0"/>
        <v>9909.93</v>
      </c>
    </row>
    <row r="23" spans="1:7" ht="15.75" thickBot="1" x14ac:dyDescent="0.3">
      <c r="A23" s="13" t="s">
        <v>50</v>
      </c>
      <c r="B23" s="13" t="str">
        <f>VLOOKUP(A23,Calculations!A:R,2,0)</f>
        <v>Texas Tech University Health Sciences Center El Paso</v>
      </c>
      <c r="C23" s="13" t="str">
        <f>VLOOKUP(A23,Calculations!A:R,6,0)</f>
        <v>EL PASO</v>
      </c>
      <c r="D23" s="16">
        <v>0</v>
      </c>
      <c r="E23" s="14">
        <f>SUMIFS(Calculations!P:P,Calculations!A:A,A23,Calculations!H:H,202204)</f>
        <v>47515.4</v>
      </c>
      <c r="F23" s="15">
        <f>SUMIFS(Calculations!Q:Q,Calculations!A:A,A23,Calculations!H:H,202204)</f>
        <v>201.72000000000003</v>
      </c>
      <c r="G23" s="14">
        <f t="shared" si="0"/>
        <v>47717.120000000003</v>
      </c>
    </row>
    <row r="24" spans="1:7" ht="15.75" thickBot="1" x14ac:dyDescent="0.3">
      <c r="A24" s="13" t="s">
        <v>51</v>
      </c>
      <c r="B24" s="13" t="str">
        <f>VLOOKUP(A24,Calculations!A:R,2,0)</f>
        <v>University of North Texas Health Science Center at Fort Worth</v>
      </c>
      <c r="C24" s="13" t="str">
        <f>VLOOKUP(A24,Calculations!A:R,6,0)</f>
        <v>Tarrant</v>
      </c>
      <c r="D24" s="16">
        <v>0</v>
      </c>
      <c r="E24" s="14">
        <f>SUMIFS(Calculations!P:P,Calculations!A:A,A24,Calculations!H:H,202204)</f>
        <v>609.32999999999993</v>
      </c>
      <c r="F24" s="15">
        <f>SUMIFS(Calculations!Q:Q,Calculations!A:A,A24,Calculations!H:H,202204)</f>
        <v>6.62</v>
      </c>
      <c r="G24" s="14">
        <f t="shared" si="0"/>
        <v>615.94999999999993</v>
      </c>
    </row>
    <row r="25" spans="1:7" ht="15.75" thickBot="1" x14ac:dyDescent="0.3">
      <c r="A25" s="13" t="s">
        <v>52</v>
      </c>
      <c r="B25" s="13" t="str">
        <f>VLOOKUP(A25,Calculations!A:R,2,0)</f>
        <v>CHILDREN'S MEDICAL CENTER DALLAS</v>
      </c>
      <c r="C25" s="13" t="str">
        <f>VLOOKUP(A25,Calculations!A:R,6,0)</f>
        <v>Dallas</v>
      </c>
      <c r="D25" s="16">
        <v>0</v>
      </c>
      <c r="E25" s="14">
        <f>SUMIFS(Calculations!P:P,Calculations!A:A,A25,Calculations!H:H,202204)</f>
        <v>2058931.6900000002</v>
      </c>
      <c r="F25" s="15">
        <f>SUMIFS(Calculations!Q:Q,Calculations!A:A,A25,Calculations!H:H,202204)</f>
        <v>10271.449999999999</v>
      </c>
      <c r="G25" s="14">
        <f t="shared" si="0"/>
        <v>2069203.1400000001</v>
      </c>
    </row>
    <row r="26" spans="1:7" ht="15.75" thickBot="1" x14ac:dyDescent="0.3">
      <c r="A26" s="13" t="s">
        <v>53</v>
      </c>
      <c r="B26" s="13" t="str">
        <f>VLOOKUP(A26,Calculations!A:R,2,0)</f>
        <v>C.H. Wilkinson Physician Network</v>
      </c>
      <c r="C26" s="13" t="str">
        <f>VLOOKUP(A26,Calculations!A:R,6,0)</f>
        <v>Bexar</v>
      </c>
      <c r="D26" s="16">
        <v>0</v>
      </c>
      <c r="E26" s="14">
        <f>SUMIFS(Calculations!P:P,Calculations!A:A,A26,Calculations!H:H,202204)</f>
        <v>96.36</v>
      </c>
      <c r="F26" s="15">
        <f>SUMIFS(Calculations!Q:Q,Calculations!A:A,A26,Calculations!H:H,202204)</f>
        <v>0</v>
      </c>
      <c r="G26" s="14">
        <f t="shared" si="0"/>
        <v>96.36</v>
      </c>
    </row>
    <row r="27" spans="1:7" ht="15.75" thickBot="1" x14ac:dyDescent="0.3">
      <c r="A27" s="13" t="s">
        <v>54</v>
      </c>
      <c r="B27" s="13" t="str">
        <f>VLOOKUP(A27,Calculations!A:R,2,0)</f>
        <v>University of Southwestern Medical Center</v>
      </c>
      <c r="C27" s="13" t="str">
        <f>VLOOKUP(A27,Calculations!A:R,6,0)</f>
        <v>Dallas</v>
      </c>
      <c r="D27" s="16">
        <v>0</v>
      </c>
      <c r="E27" s="14">
        <f>SUMIFS(Calculations!P:P,Calculations!A:A,A27,Calculations!H:H,202204)</f>
        <v>660394.55000000005</v>
      </c>
      <c r="F27" s="15">
        <f>SUMIFS(Calculations!Q:Q,Calculations!A:A,A27,Calculations!H:H,202204)</f>
        <v>2959.12</v>
      </c>
      <c r="G27" s="14">
        <f t="shared" si="0"/>
        <v>663353.67000000004</v>
      </c>
    </row>
    <row r="28" spans="1:7" ht="15.75" thickBot="1" x14ac:dyDescent="0.3">
      <c r="A28" s="13" t="s">
        <v>55</v>
      </c>
      <c r="B28" s="13" t="str">
        <f>VLOOKUP(A28,Calculations!A:R,2,0)</f>
        <v>Texas Tech University Health Sciences Center El Paso</v>
      </c>
      <c r="C28" s="13" t="str">
        <f>VLOOKUP(A28,Calculations!A:R,6,0)</f>
        <v>EL PASO</v>
      </c>
      <c r="D28" s="16">
        <v>0</v>
      </c>
      <c r="E28" s="14">
        <f>SUMIFS(Calculations!P:P,Calculations!A:A,A28,Calculations!H:H,202204)</f>
        <v>17704.219999999998</v>
      </c>
      <c r="F28" s="15">
        <f>SUMIFS(Calculations!Q:Q,Calculations!A:A,A28,Calculations!H:H,202204)</f>
        <v>77.75</v>
      </c>
      <c r="G28" s="14">
        <f t="shared" si="0"/>
        <v>17781.969999999998</v>
      </c>
    </row>
    <row r="29" spans="1:7" ht="15.75" thickBot="1" x14ac:dyDescent="0.3">
      <c r="A29" s="13" t="s">
        <v>56</v>
      </c>
      <c r="B29" s="13" t="str">
        <f>VLOOKUP(A29,Calculations!A:R,2,0)</f>
        <v>University of Southwestern Medical Center</v>
      </c>
      <c r="C29" s="13" t="str">
        <f>VLOOKUP(A29,Calculations!A:R,6,0)</f>
        <v>Tarrant</v>
      </c>
      <c r="D29" s="16">
        <v>0</v>
      </c>
      <c r="E29" s="14">
        <f>SUMIFS(Calculations!P:P,Calculations!A:A,A29,Calculations!H:H,202204)</f>
        <v>24479.02</v>
      </c>
      <c r="F29" s="15">
        <f>SUMIFS(Calculations!Q:Q,Calculations!A:A,A29,Calculations!H:H,202204)</f>
        <v>104.08</v>
      </c>
      <c r="G29" s="14">
        <f t="shared" si="0"/>
        <v>24583.100000000002</v>
      </c>
    </row>
    <row r="30" spans="1:7" ht="15.75" thickBot="1" x14ac:dyDescent="0.3">
      <c r="A30" s="13" t="s">
        <v>57</v>
      </c>
      <c r="B30" s="13" t="str">
        <f>VLOOKUP(A30,Calculations!A:R,2,0)</f>
        <v>University of Southwestern Medical Center</v>
      </c>
      <c r="C30" s="13" t="str">
        <f>VLOOKUP(A30,Calculations!A:R,6,0)</f>
        <v>Dallas</v>
      </c>
      <c r="D30" s="16">
        <v>0</v>
      </c>
      <c r="E30" s="14">
        <f>SUMIFS(Calculations!P:P,Calculations!A:A,A30,Calculations!H:H,202204)</f>
        <v>17306.5</v>
      </c>
      <c r="F30" s="15">
        <f>SUMIFS(Calculations!Q:Q,Calculations!A:A,A30,Calculations!H:H,202204)</f>
        <v>52.35</v>
      </c>
      <c r="G30" s="14">
        <f t="shared" si="0"/>
        <v>17358.849999999999</v>
      </c>
    </row>
    <row r="31" spans="1:7" ht="15.75" thickBot="1" x14ac:dyDescent="0.3">
      <c r="A31" s="13" t="s">
        <v>58</v>
      </c>
      <c r="B31" s="13" t="str">
        <f>VLOOKUP(A31,Calculations!A:R,2,0)</f>
        <v>Texas Tech University Health Sciences Center</v>
      </c>
      <c r="C31" s="13" t="str">
        <f>VLOOKUP(A31,Calculations!A:R,6,0)</f>
        <v>Lubbock</v>
      </c>
      <c r="D31" s="16">
        <v>0</v>
      </c>
      <c r="E31" s="14">
        <f>SUMIFS(Calculations!P:P,Calculations!A:A,A31,Calculations!H:H,202204)</f>
        <v>101122.22999999998</v>
      </c>
      <c r="F31" s="15">
        <f>SUMIFS(Calculations!Q:Q,Calculations!A:A,A31,Calculations!H:H,202204)</f>
        <v>530.37</v>
      </c>
      <c r="G31" s="14">
        <f t="shared" si="0"/>
        <v>101652.59999999998</v>
      </c>
    </row>
    <row r="32" spans="1:7" ht="15.75" thickBot="1" x14ac:dyDescent="0.3">
      <c r="A32" s="13" t="s">
        <v>59</v>
      </c>
      <c r="B32" s="13" t="str">
        <f>VLOOKUP(A32,Calculations!A:R,2,0)</f>
        <v>Texas Tech University Health Sciences Center Amarillo</v>
      </c>
      <c r="C32" s="13" t="str">
        <f>VLOOKUP(A32,Calculations!A:R,6,0)</f>
        <v>Lubbock</v>
      </c>
      <c r="D32" s="16">
        <v>0</v>
      </c>
      <c r="E32" s="14">
        <f>SUMIFS(Calculations!P:P,Calculations!A:A,A32,Calculations!H:H,202204)</f>
        <v>3937.4900000000002</v>
      </c>
      <c r="F32" s="15">
        <f>SUMIFS(Calculations!Q:Q,Calculations!A:A,A32,Calculations!H:H,202204)</f>
        <v>40.369999999999997</v>
      </c>
      <c r="G32" s="14">
        <f t="shared" si="0"/>
        <v>3977.86</v>
      </c>
    </row>
    <row r="33" spans="1:7" ht="15.75" thickBot="1" x14ac:dyDescent="0.3">
      <c r="A33" s="13" t="s">
        <v>60</v>
      </c>
      <c r="B33" s="13" t="str">
        <f>VLOOKUP(A33,Calculations!A:R,2,0)</f>
        <v>University of Southwestern Medical Center</v>
      </c>
      <c r="C33" s="13" t="str">
        <f>VLOOKUP(A33,Calculations!A:R,6,0)</f>
        <v>Tarrant</v>
      </c>
      <c r="D33" s="16">
        <v>0</v>
      </c>
      <c r="E33" s="14">
        <f>SUMIFS(Calculations!P:P,Calculations!A:A,A33,Calculations!H:H,202204)</f>
        <v>7285.05</v>
      </c>
      <c r="F33" s="15">
        <f>SUMIFS(Calculations!Q:Q,Calculations!A:A,A33,Calculations!H:H,202204)</f>
        <v>26</v>
      </c>
      <c r="G33" s="14">
        <f t="shared" si="0"/>
        <v>7311.05</v>
      </c>
    </row>
    <row r="34" spans="1:7" ht="15.75" thickBot="1" x14ac:dyDescent="0.3">
      <c r="A34" s="13" t="s">
        <v>19</v>
      </c>
      <c r="B34" s="13" t="str">
        <f>VLOOKUP(A34,Calculations!A:R,2,0)</f>
        <v>Baylor College of Medicine</v>
      </c>
      <c r="C34" s="13" t="str">
        <f>VLOOKUP(A34,Calculations!A:R,6,0)</f>
        <v>Bexar</v>
      </c>
      <c r="D34" s="16">
        <v>0</v>
      </c>
      <c r="E34" s="14">
        <f>SUMIFS(Calculations!P:P,Calculations!A:A,A34,Calculations!H:H,202204)</f>
        <v>2488844.61</v>
      </c>
      <c r="F34" s="15">
        <f>SUMIFS(Calculations!Q:Q,Calculations!A:A,A34,Calculations!H:H,202204)</f>
        <v>11873.859999999999</v>
      </c>
      <c r="G34" s="14">
        <f t="shared" si="0"/>
        <v>2500718.4699999997</v>
      </c>
    </row>
    <row r="35" spans="1:7" ht="15.75" thickBot="1" x14ac:dyDescent="0.3">
      <c r="A35" s="13" t="s">
        <v>61</v>
      </c>
      <c r="B35" s="13" t="str">
        <f>VLOOKUP(A35,Calculations!A:R,2,0)</f>
        <v>CHRISTUS Trinity Clinic</v>
      </c>
      <c r="C35" s="13" t="str">
        <f>VLOOKUP(A35,Calculations!A:R,6,0)</f>
        <v>MRSA Northeast</v>
      </c>
      <c r="D35" s="16">
        <v>0</v>
      </c>
      <c r="E35" s="14">
        <f>SUMIFS(Calculations!P:P,Calculations!A:A,A35,Calculations!H:H,202204)</f>
        <v>9.51</v>
      </c>
      <c r="F35" s="15">
        <f>SUMIFS(Calculations!Q:Q,Calculations!A:A,A35,Calculations!H:H,202204)</f>
        <v>0</v>
      </c>
      <c r="G35" s="14">
        <f t="shared" si="0"/>
        <v>9.51</v>
      </c>
    </row>
    <row r="36" spans="1:7" ht="15.75" thickBot="1" x14ac:dyDescent="0.3">
      <c r="A36" s="13" t="s">
        <v>62</v>
      </c>
      <c r="B36" s="13" t="str">
        <f>VLOOKUP(A36,Calculations!A:R,2,0)</f>
        <v>University of Southwestern Medical Center</v>
      </c>
      <c r="C36" s="13" t="str">
        <f>VLOOKUP(A36,Calculations!A:R,6,0)</f>
        <v>Dallas</v>
      </c>
      <c r="D36" s="16">
        <v>0</v>
      </c>
      <c r="E36" s="14">
        <f>SUMIFS(Calculations!P:P,Calculations!A:A,A36,Calculations!H:H,202204)</f>
        <v>111.52</v>
      </c>
      <c r="F36" s="15">
        <f>SUMIFS(Calculations!Q:Q,Calculations!A:A,A36,Calculations!H:H,202204)</f>
        <v>0</v>
      </c>
      <c r="G36" s="14">
        <f t="shared" si="0"/>
        <v>111.52</v>
      </c>
    </row>
    <row r="37" spans="1:7" ht="15.75" thickBot="1" x14ac:dyDescent="0.3">
      <c r="A37" s="13" t="s">
        <v>63</v>
      </c>
      <c r="B37" s="13" t="str">
        <f>VLOOKUP(A37,Calculations!A:R,2,0)</f>
        <v>Texas Tech University Health Sciences Center El Paso</v>
      </c>
      <c r="C37" s="13" t="str">
        <f>VLOOKUP(A37,Calculations!A:R,6,0)</f>
        <v>EL PASO</v>
      </c>
      <c r="D37" s="16">
        <v>0</v>
      </c>
      <c r="E37" s="14">
        <f>SUMIFS(Calculations!P:P,Calculations!A:A,A37,Calculations!H:H,202204)</f>
        <v>166227.24000000002</v>
      </c>
      <c r="F37" s="15">
        <f>SUMIFS(Calculations!Q:Q,Calculations!A:A,A37,Calculations!H:H,202204)</f>
        <v>703.84</v>
      </c>
      <c r="G37" s="14">
        <f t="shared" si="0"/>
        <v>166931.08000000002</v>
      </c>
    </row>
    <row r="38" spans="1:7" ht="15.75" thickBot="1" x14ac:dyDescent="0.3">
      <c r="A38" s="13" t="s">
        <v>64</v>
      </c>
      <c r="B38" s="13" t="str">
        <f>VLOOKUP(A38,Calculations!A:R,2,0)</f>
        <v>EL PASO COUNTY HOSPITAL DISTRICT</v>
      </c>
      <c r="C38" s="13" t="str">
        <f>VLOOKUP(A38,Calculations!A:R,6,0)</f>
        <v>EL PASO</v>
      </c>
      <c r="D38" s="16">
        <v>0</v>
      </c>
      <c r="E38" s="14">
        <f>SUMIFS(Calculations!P:P,Calculations!A:A,A38,Calculations!H:H,202204)</f>
        <v>51555.650000000009</v>
      </c>
      <c r="F38" s="15">
        <f>SUMIFS(Calculations!Q:Q,Calculations!A:A,A38,Calculations!H:H,202204)</f>
        <v>229.38</v>
      </c>
      <c r="G38" s="14">
        <f t="shared" si="0"/>
        <v>51785.030000000006</v>
      </c>
    </row>
    <row r="39" spans="1:7" ht="15.75" thickBot="1" x14ac:dyDescent="0.3">
      <c r="A39" s="13" t="s">
        <v>65</v>
      </c>
      <c r="B39" s="13" t="str">
        <f>VLOOKUP(A39,Calculations!A:R,2,0)</f>
        <v>University of North Texas Health Science Center at Fort Worth</v>
      </c>
      <c r="C39" s="13" t="str">
        <f>VLOOKUP(A39,Calculations!A:R,6,0)</f>
        <v>Tarrant</v>
      </c>
      <c r="D39" s="16">
        <v>0</v>
      </c>
      <c r="E39" s="14">
        <f>SUMIFS(Calculations!P:P,Calculations!A:A,A39,Calculations!H:H,202204)</f>
        <v>823.08</v>
      </c>
      <c r="F39" s="15">
        <f>SUMIFS(Calculations!Q:Q,Calculations!A:A,A39,Calculations!H:H,202204)</f>
        <v>3.21</v>
      </c>
      <c r="G39" s="14">
        <f t="shared" si="0"/>
        <v>826.29000000000008</v>
      </c>
    </row>
    <row r="40" spans="1:7" ht="15.75" thickBot="1" x14ac:dyDescent="0.3">
      <c r="A40" s="13" t="s">
        <v>66</v>
      </c>
      <c r="B40" s="13" t="str">
        <f>VLOOKUP(A40,Calculations!A:R,2,0)</f>
        <v>University of North Texas Health Science Center at Fort Worth</v>
      </c>
      <c r="C40" s="13" t="str">
        <f>VLOOKUP(A40,Calculations!A:R,6,0)</f>
        <v>Tarrant</v>
      </c>
      <c r="D40" s="16">
        <v>0</v>
      </c>
      <c r="E40" s="14">
        <f>SUMIFS(Calculations!P:P,Calculations!A:A,A40,Calculations!H:H,202204)</f>
        <v>22182.75</v>
      </c>
      <c r="F40" s="15">
        <f>SUMIFS(Calculations!Q:Q,Calculations!A:A,A40,Calculations!H:H,202204)</f>
        <v>95.509999999999991</v>
      </c>
      <c r="G40" s="14">
        <f t="shared" si="0"/>
        <v>22278.26</v>
      </c>
    </row>
    <row r="41" spans="1:7" ht="15.75" thickBot="1" x14ac:dyDescent="0.3">
      <c r="A41" s="13" t="s">
        <v>67</v>
      </c>
      <c r="B41" s="13" t="str">
        <f>VLOOKUP(A41,Calculations!A:R,2,0)</f>
        <v>Texas Tech University Health Sciences Center Amarillo</v>
      </c>
      <c r="C41" s="13" t="str">
        <f>VLOOKUP(A41,Calculations!A:R,6,0)</f>
        <v>Lubbock</v>
      </c>
      <c r="D41" s="16">
        <v>0</v>
      </c>
      <c r="E41" s="14">
        <f>SUMIFS(Calculations!P:P,Calculations!A:A,A41,Calculations!H:H,202204)</f>
        <v>440841.01000000007</v>
      </c>
      <c r="F41" s="15">
        <f>SUMIFS(Calculations!Q:Q,Calculations!A:A,A41,Calculations!H:H,202204)</f>
        <v>2270.2199999999998</v>
      </c>
      <c r="G41" s="14">
        <f t="shared" si="0"/>
        <v>443111.23000000004</v>
      </c>
    </row>
    <row r="42" spans="1:7" ht="15.75" thickBot="1" x14ac:dyDescent="0.3">
      <c r="A42" s="13" t="s">
        <v>68</v>
      </c>
      <c r="B42" s="13" t="str">
        <f>VLOOKUP(A42,Calculations!A:R,2,0)</f>
        <v>University of Southwestern Medical Center</v>
      </c>
      <c r="C42" s="13" t="str">
        <f>VLOOKUP(A42,Calculations!A:R,6,0)</f>
        <v>Dallas</v>
      </c>
      <c r="D42" s="16">
        <v>0</v>
      </c>
      <c r="E42" s="14">
        <f>SUMIFS(Calculations!P:P,Calculations!A:A,A42,Calculations!H:H,202204)</f>
        <v>461.75000000000006</v>
      </c>
      <c r="F42" s="15">
        <f>SUMIFS(Calculations!Q:Q,Calculations!A:A,A42,Calculations!H:H,202204)</f>
        <v>0</v>
      </c>
      <c r="G42" s="14">
        <f t="shared" si="0"/>
        <v>461.75000000000006</v>
      </c>
    </row>
    <row r="43" spans="1:7" ht="15.75" thickBot="1" x14ac:dyDescent="0.3">
      <c r="A43" s="13" t="s">
        <v>6</v>
      </c>
      <c r="B43" s="13" t="str">
        <f>VLOOKUP(A43,Calculations!A:R,2,0)</f>
        <v>Texas Tech University Health Sciences Center of the Permian Basin</v>
      </c>
      <c r="C43" s="13" t="str">
        <f>VLOOKUP(A43,Calculations!A:R,6,0)</f>
        <v>MRSA West</v>
      </c>
      <c r="D43" s="16">
        <v>0</v>
      </c>
      <c r="E43" s="14">
        <f>SUMIFS(Calculations!P:P,Calculations!A:A,A43,Calculations!H:H,202204)</f>
        <v>354732.63999999996</v>
      </c>
      <c r="F43" s="15">
        <f>SUMIFS(Calculations!Q:Q,Calculations!A:A,A43,Calculations!H:H,202204)</f>
        <v>2057.67</v>
      </c>
      <c r="G43" s="14">
        <f t="shared" si="0"/>
        <v>356790.30999999994</v>
      </c>
    </row>
    <row r="44" spans="1:7" ht="15.75" thickBot="1" x14ac:dyDescent="0.3">
      <c r="A44" s="13" t="s">
        <v>69</v>
      </c>
      <c r="B44" s="13" t="str">
        <f>VLOOKUP(A44,Calculations!A:R,2,0)</f>
        <v>University of North Texas Health Science Center at Fort Worth</v>
      </c>
      <c r="C44" s="13" t="str">
        <f>VLOOKUP(A44,Calculations!A:R,6,0)</f>
        <v>Tarrant</v>
      </c>
      <c r="D44" s="16">
        <v>0</v>
      </c>
      <c r="E44" s="14">
        <f>SUMIFS(Calculations!P:P,Calculations!A:A,A44,Calculations!H:H,202204)</f>
        <v>231106.3</v>
      </c>
      <c r="F44" s="15">
        <f>SUMIFS(Calculations!Q:Q,Calculations!A:A,A44,Calculations!H:H,202204)</f>
        <v>957.52</v>
      </c>
      <c r="G44" s="14">
        <f t="shared" si="0"/>
        <v>232063.81999999998</v>
      </c>
    </row>
    <row r="45" spans="1:7" ht="15.75" thickBot="1" x14ac:dyDescent="0.3">
      <c r="A45" s="13" t="s">
        <v>70</v>
      </c>
      <c r="B45" s="13" t="str">
        <f>VLOOKUP(A45,Calculations!A:R,2,0)</f>
        <v>Texas Tech University Health Sciences Center</v>
      </c>
      <c r="C45" s="13" t="str">
        <f>VLOOKUP(A45,Calculations!A:R,6,0)</f>
        <v>Lubbock</v>
      </c>
      <c r="D45" s="16">
        <v>0</v>
      </c>
      <c r="E45" s="14">
        <f>SUMIFS(Calculations!P:P,Calculations!A:A,A45,Calculations!H:H,202204)</f>
        <v>165296.1</v>
      </c>
      <c r="F45" s="15">
        <f>SUMIFS(Calculations!Q:Q,Calculations!A:A,A45,Calculations!H:H,202204)</f>
        <v>815.36999999999989</v>
      </c>
      <c r="G45" s="14">
        <f t="shared" si="0"/>
        <v>166111.47</v>
      </c>
    </row>
    <row r="46" spans="1:7" ht="15.75" thickBot="1" x14ac:dyDescent="0.3">
      <c r="A46" s="13" t="s">
        <v>16</v>
      </c>
      <c r="B46" s="13" t="str">
        <f>VLOOKUP(A46,Calculations!A:R,2,0)</f>
        <v>The University of Texas Rio Grande Valley</v>
      </c>
      <c r="C46" s="13" t="str">
        <f>VLOOKUP(A46,Calculations!A:R,6,0)</f>
        <v>Hidalgo</v>
      </c>
      <c r="D46" s="16">
        <v>0</v>
      </c>
      <c r="E46" s="14">
        <f>SUMIFS(Calculations!P:P,Calculations!A:A,A46,Calculations!H:H,202204)</f>
        <v>235586.43999999997</v>
      </c>
      <c r="F46" s="15">
        <f>SUMIFS(Calculations!Q:Q,Calculations!A:A,A46,Calculations!H:H,202204)</f>
        <v>1279.26</v>
      </c>
      <c r="G46" s="14">
        <f t="shared" si="0"/>
        <v>236865.69999999998</v>
      </c>
    </row>
    <row r="47" spans="1:7" ht="15.75" thickBot="1" x14ac:dyDescent="0.3">
      <c r="A47" s="13" t="s">
        <v>71</v>
      </c>
      <c r="B47" s="13" t="str">
        <f>VLOOKUP(A47,Calculations!A:R,2,0)</f>
        <v>Lubbock County Hospital District</v>
      </c>
      <c r="C47" s="13" t="str">
        <f>VLOOKUP(A47,Calculations!A:R,6,0)</f>
        <v>Lubbock</v>
      </c>
      <c r="D47" s="16">
        <v>0</v>
      </c>
      <c r="E47" s="14">
        <f>SUMIFS(Calculations!P:P,Calculations!A:A,A47,Calculations!H:H,202204)</f>
        <v>5855.18</v>
      </c>
      <c r="F47" s="15">
        <f>SUMIFS(Calculations!Q:Q,Calculations!A:A,A47,Calculations!H:H,202204)</f>
        <v>19.13</v>
      </c>
      <c r="G47" s="14">
        <f t="shared" si="0"/>
        <v>5874.31</v>
      </c>
    </row>
    <row r="48" spans="1:7" ht="15.75" thickBot="1" x14ac:dyDescent="0.3">
      <c r="A48" s="13" t="s">
        <v>72</v>
      </c>
      <c r="B48" s="13" t="str">
        <f>VLOOKUP(A48,Calculations!A:R,2,0)</f>
        <v>Texas Tech University Health Sciences Center</v>
      </c>
      <c r="C48" s="13" t="str">
        <f>VLOOKUP(A48,Calculations!A:R,6,0)</f>
        <v>Lubbock</v>
      </c>
      <c r="D48" s="16">
        <v>0</v>
      </c>
      <c r="E48" s="14">
        <f>SUMIFS(Calculations!P:P,Calculations!A:A,A48,Calculations!H:H,202204)</f>
        <v>192916.89</v>
      </c>
      <c r="F48" s="15">
        <f>SUMIFS(Calculations!Q:Q,Calculations!A:A,A48,Calculations!H:H,202204)</f>
        <v>967.91</v>
      </c>
      <c r="G48" s="14">
        <f t="shared" si="0"/>
        <v>193884.80000000002</v>
      </c>
    </row>
    <row r="49" spans="1:7" ht="15.75" thickBot="1" x14ac:dyDescent="0.3">
      <c r="A49" s="13" t="s">
        <v>73</v>
      </c>
      <c r="B49" s="13" t="str">
        <f>VLOOKUP(A49,Calculations!A:R,2,0)</f>
        <v>Lubbock County Hospital District</v>
      </c>
      <c r="C49" s="13" t="str">
        <f>VLOOKUP(A49,Calculations!A:R,6,0)</f>
        <v>Lubbock</v>
      </c>
      <c r="D49" s="16">
        <v>0</v>
      </c>
      <c r="E49" s="14">
        <f>SUMIFS(Calculations!P:P,Calculations!A:A,A49,Calculations!H:H,202204)</f>
        <v>214737.66999999998</v>
      </c>
      <c r="F49" s="15">
        <f>SUMIFS(Calculations!Q:Q,Calculations!A:A,A49,Calculations!H:H,202204)</f>
        <v>1088.5300000000002</v>
      </c>
      <c r="G49" s="14">
        <f t="shared" si="0"/>
        <v>215826.19999999998</v>
      </c>
    </row>
    <row r="50" spans="1:7" ht="15.75" thickBot="1" x14ac:dyDescent="0.3">
      <c r="A50" s="13" t="s">
        <v>74</v>
      </c>
      <c r="B50" s="13" t="str">
        <f>VLOOKUP(A50,Calculations!A:R,2,0)</f>
        <v>Texas Tech University Health Sciences Center</v>
      </c>
      <c r="C50" s="13" t="str">
        <f>VLOOKUP(A50,Calculations!A:R,6,0)</f>
        <v>Lubbock</v>
      </c>
      <c r="D50" s="16">
        <v>0</v>
      </c>
      <c r="E50" s="14">
        <f>SUMIFS(Calculations!P:P,Calculations!A:A,A50,Calculations!H:H,202204)</f>
        <v>25875.35</v>
      </c>
      <c r="F50" s="15">
        <f>SUMIFS(Calculations!Q:Q,Calculations!A:A,A50,Calculations!H:H,202204)</f>
        <v>161.68</v>
      </c>
      <c r="G50" s="14">
        <f t="shared" si="0"/>
        <v>26037.03</v>
      </c>
    </row>
    <row r="51" spans="1:7" ht="15.75" thickBot="1" x14ac:dyDescent="0.3">
      <c r="A51" s="13" t="s">
        <v>75</v>
      </c>
      <c r="B51" s="13" t="str">
        <f>VLOOKUP(A51,Calculations!A:R,2,0)</f>
        <v>University of Southwestern Medical Center</v>
      </c>
      <c r="C51" s="13" t="str">
        <f>VLOOKUP(A51,Calculations!A:R,6,0)</f>
        <v>Dallas</v>
      </c>
      <c r="D51" s="16">
        <v>0</v>
      </c>
      <c r="E51" s="14">
        <f>SUMIFS(Calculations!P:P,Calculations!A:A,A51,Calculations!H:H,202204)</f>
        <v>22425.309999999998</v>
      </c>
      <c r="F51" s="15">
        <f>SUMIFS(Calculations!Q:Q,Calculations!A:A,A51,Calculations!H:H,202204)</f>
        <v>82.93</v>
      </c>
      <c r="G51" s="14">
        <f t="shared" si="0"/>
        <v>22508.239999999998</v>
      </c>
    </row>
    <row r="52" spans="1:7" ht="15.75" thickBot="1" x14ac:dyDescent="0.3">
      <c r="A52" s="13" t="s">
        <v>76</v>
      </c>
      <c r="B52" s="13" t="str">
        <f>VLOOKUP(A52,Calculations!A:R,2,0)</f>
        <v>Texas Tech University Health Sciences Center</v>
      </c>
      <c r="C52" s="13" t="str">
        <f>VLOOKUP(A52,Calculations!A:R,6,0)</f>
        <v>LUBBOCK</v>
      </c>
      <c r="D52" s="16">
        <v>0</v>
      </c>
      <c r="E52" s="14">
        <f>SUMIFS(Calculations!P:P,Calculations!A:A,A52,Calculations!H:H,202204)</f>
        <v>41315.5</v>
      </c>
      <c r="F52" s="15">
        <f>SUMIFS(Calculations!Q:Q,Calculations!A:A,A52,Calculations!H:H,202204)</f>
        <v>213.58</v>
      </c>
      <c r="G52" s="14">
        <f t="shared" si="0"/>
        <v>41529.08</v>
      </c>
    </row>
    <row r="53" spans="1:7" ht="15.75" thickBot="1" x14ac:dyDescent="0.3">
      <c r="A53" s="13" t="s">
        <v>77</v>
      </c>
      <c r="B53" s="13" t="str">
        <f>VLOOKUP(A53,Calculations!A:R,2,0)</f>
        <v>Texas Tech University Health Sciences Center El Paso</v>
      </c>
      <c r="C53" s="13" t="str">
        <f>VLOOKUP(A53,Calculations!A:R,6,0)</f>
        <v>EL PASO</v>
      </c>
      <c r="D53" s="16">
        <v>0</v>
      </c>
      <c r="E53" s="14">
        <f>SUMIFS(Calculations!P:P,Calculations!A:A,A53,Calculations!H:H,202204)</f>
        <v>41914.21</v>
      </c>
      <c r="F53" s="15">
        <f>SUMIFS(Calculations!Q:Q,Calculations!A:A,A53,Calculations!H:H,202204)</f>
        <v>213.59</v>
      </c>
      <c r="G53" s="14">
        <f t="shared" si="0"/>
        <v>42127.799999999996</v>
      </c>
    </row>
    <row r="54" spans="1:7" ht="15.75" thickBot="1" x14ac:dyDescent="0.3">
      <c r="A54" s="13" t="s">
        <v>78</v>
      </c>
      <c r="B54" s="13" t="str">
        <f>VLOOKUP(A54,Calculations!A:R,2,0)</f>
        <v>University of North Texas Health Science Center at Fort Worth</v>
      </c>
      <c r="C54" s="13" t="str">
        <f>VLOOKUP(A54,Calculations!A:R,6,0)</f>
        <v>Tarrant</v>
      </c>
      <c r="D54" s="16">
        <v>0</v>
      </c>
      <c r="E54" s="14">
        <f>SUMIFS(Calculations!P:P,Calculations!A:A,A54,Calculations!H:H,202204)</f>
        <v>103205.81</v>
      </c>
      <c r="F54" s="15">
        <f>SUMIFS(Calculations!Q:Q,Calculations!A:A,A54,Calculations!H:H,202204)</f>
        <v>703.39</v>
      </c>
      <c r="G54" s="14">
        <f t="shared" si="0"/>
        <v>103909.2</v>
      </c>
    </row>
    <row r="55" spans="1:7" ht="15.75" thickBot="1" x14ac:dyDescent="0.3">
      <c r="A55" s="13" t="s">
        <v>79</v>
      </c>
      <c r="B55" s="13" t="str">
        <f>VLOOKUP(A55,Calculations!A:R,2,0)</f>
        <v>University of Southwestern Medical Center</v>
      </c>
      <c r="C55" s="13" t="str">
        <f>VLOOKUP(A55,Calculations!A:R,6,0)</f>
        <v>DALLAS</v>
      </c>
      <c r="D55" s="16">
        <v>0</v>
      </c>
      <c r="E55" s="14">
        <f>SUMIFS(Calculations!P:P,Calculations!A:A,A55,Calculations!H:H,202204)</f>
        <v>13234.710000000001</v>
      </c>
      <c r="F55" s="15">
        <f>SUMIFS(Calculations!Q:Q,Calculations!A:A,A55,Calculations!H:H,202204)</f>
        <v>47.480000000000004</v>
      </c>
      <c r="G55" s="14">
        <f t="shared" si="0"/>
        <v>13282.19</v>
      </c>
    </row>
    <row r="56" spans="1:7" ht="15.75" thickBot="1" x14ac:dyDescent="0.3">
      <c r="A56" s="13" t="s">
        <v>80</v>
      </c>
      <c r="B56" s="13" t="str">
        <f>VLOOKUP(A56,Calculations!A:R,2,0)</f>
        <v>Texas Tech University Health Sciences Center</v>
      </c>
      <c r="C56" s="13" t="str">
        <f>VLOOKUP(A56,Calculations!A:R,6,0)</f>
        <v>Lubbock</v>
      </c>
      <c r="D56" s="16">
        <v>0</v>
      </c>
      <c r="E56" s="14">
        <f>SUMIFS(Calculations!P:P,Calculations!A:A,A56,Calculations!H:H,202204)</f>
        <v>67547.47</v>
      </c>
      <c r="F56" s="15">
        <f>SUMIFS(Calculations!Q:Q,Calculations!A:A,A56,Calculations!H:H,202204)</f>
        <v>284.3</v>
      </c>
      <c r="G56" s="14">
        <f t="shared" si="0"/>
        <v>67831.77</v>
      </c>
    </row>
    <row r="57" spans="1:7" ht="15.75" thickBot="1" x14ac:dyDescent="0.3">
      <c r="A57" s="13" t="s">
        <v>81</v>
      </c>
      <c r="B57" s="13" t="str">
        <f>VLOOKUP(A57,Calculations!A:R,2,0)</f>
        <v>Texas Tech University Health Sciences Center El Paso</v>
      </c>
      <c r="C57" s="13" t="str">
        <f>VLOOKUP(A57,Calculations!A:R,6,0)</f>
        <v>EL PASO</v>
      </c>
      <c r="D57" s="16">
        <v>0</v>
      </c>
      <c r="E57" s="14">
        <f>SUMIFS(Calculations!P:P,Calculations!A:A,A57,Calculations!H:H,202204)</f>
        <v>30961.99</v>
      </c>
      <c r="F57" s="15">
        <f>SUMIFS(Calculations!Q:Q,Calculations!A:A,A57,Calculations!H:H,202204)</f>
        <v>102.77000000000001</v>
      </c>
      <c r="G57" s="14">
        <f t="shared" si="0"/>
        <v>31064.760000000002</v>
      </c>
    </row>
    <row r="58" spans="1:7" ht="15.75" thickBot="1" x14ac:dyDescent="0.3">
      <c r="A58" s="13" t="s">
        <v>82</v>
      </c>
      <c r="B58" s="13" t="str">
        <f>VLOOKUP(A58,Calculations!A:R,2,0)</f>
        <v>Texas Tech University Health Sciences Center El Paso</v>
      </c>
      <c r="C58" s="13" t="str">
        <f>VLOOKUP(A58,Calculations!A:R,6,0)</f>
        <v>EL PASO</v>
      </c>
      <c r="D58" s="16">
        <v>0</v>
      </c>
      <c r="E58" s="14">
        <f>SUMIFS(Calculations!P:P,Calculations!A:A,A58,Calculations!H:H,202204)</f>
        <v>56695.71</v>
      </c>
      <c r="F58" s="15">
        <f>SUMIFS(Calculations!Q:Q,Calculations!A:A,A58,Calculations!H:H,202204)</f>
        <v>275.65999999999997</v>
      </c>
      <c r="G58" s="14">
        <f t="shared" si="0"/>
        <v>56971.37</v>
      </c>
    </row>
    <row r="59" spans="1:7" ht="15.75" thickBot="1" x14ac:dyDescent="0.3">
      <c r="A59" s="13" t="s">
        <v>83</v>
      </c>
      <c r="B59" s="13" t="str">
        <f>VLOOKUP(A59,Calculations!A:R,2,0)</f>
        <v>University of Southwestern Medical Center</v>
      </c>
      <c r="C59" s="13" t="str">
        <f>VLOOKUP(A59,Calculations!A:R,6,0)</f>
        <v>Dallas</v>
      </c>
      <c r="D59" s="16">
        <v>0</v>
      </c>
      <c r="E59" s="14">
        <f>SUMIFS(Calculations!P:P,Calculations!A:A,A59,Calculations!H:H,202204)</f>
        <v>194549.02</v>
      </c>
      <c r="F59" s="15">
        <f>SUMIFS(Calculations!Q:Q,Calculations!A:A,A59,Calculations!H:H,202204)</f>
        <v>828.7</v>
      </c>
      <c r="G59" s="14">
        <f t="shared" si="0"/>
        <v>195377.72</v>
      </c>
    </row>
    <row r="60" spans="1:7" ht="15.75" thickBot="1" x14ac:dyDescent="0.3">
      <c r="A60" s="13" t="s">
        <v>84</v>
      </c>
      <c r="B60" s="13" t="str">
        <f>VLOOKUP(A60,Calculations!A:R,2,0)</f>
        <v>UT Physicians</v>
      </c>
      <c r="C60" s="13" t="str">
        <f>VLOOKUP(A60,Calculations!A:R,6,0)</f>
        <v>Harris</v>
      </c>
      <c r="D60" s="16">
        <v>0</v>
      </c>
      <c r="E60" s="14">
        <f>SUMIFS(Calculations!P:P,Calculations!A:A,A60,Calculations!H:H,202204)</f>
        <v>19657.62</v>
      </c>
      <c r="F60" s="15">
        <f>SUMIFS(Calculations!Q:Q,Calculations!A:A,A60,Calculations!H:H,202204)</f>
        <v>93.21</v>
      </c>
      <c r="G60" s="14">
        <f t="shared" si="0"/>
        <v>19750.829999999998</v>
      </c>
    </row>
    <row r="61" spans="1:7" ht="15.75" thickBot="1" x14ac:dyDescent="0.3">
      <c r="A61" s="13" t="s">
        <v>85</v>
      </c>
      <c r="B61" s="13" t="str">
        <f>VLOOKUP(A61,Calculations!A:R,2,0)</f>
        <v>Texas Tech University Health Sciences Center El Paso</v>
      </c>
      <c r="C61" s="13" t="str">
        <f>VLOOKUP(A61,Calculations!A:R,6,0)</f>
        <v>EL PASO</v>
      </c>
      <c r="D61" s="16">
        <v>0</v>
      </c>
      <c r="E61" s="14">
        <f>SUMIFS(Calculations!P:P,Calculations!A:A,A61,Calculations!H:H,202204)</f>
        <v>78032.990000000005</v>
      </c>
      <c r="F61" s="15">
        <f>SUMIFS(Calculations!Q:Q,Calculations!A:A,A61,Calculations!H:H,202204)</f>
        <v>387.40999999999997</v>
      </c>
      <c r="G61" s="14">
        <f t="shared" si="0"/>
        <v>78420.400000000009</v>
      </c>
    </row>
    <row r="62" spans="1:7" ht="15.75" thickBot="1" x14ac:dyDescent="0.3">
      <c r="A62" s="13" t="s">
        <v>86</v>
      </c>
      <c r="B62" s="13" t="str">
        <f>VLOOKUP(A62,Calculations!A:R,2,0)</f>
        <v>University of Southwestern Medical Center</v>
      </c>
      <c r="C62" s="13" t="str">
        <f>VLOOKUP(A62,Calculations!A:R,6,0)</f>
        <v>Dallas</v>
      </c>
      <c r="D62" s="16">
        <v>0</v>
      </c>
      <c r="E62" s="14">
        <f>SUMIFS(Calculations!P:P,Calculations!A:A,A62,Calculations!H:H,202204)</f>
        <v>665701.68999999994</v>
      </c>
      <c r="F62" s="15">
        <f>SUMIFS(Calculations!Q:Q,Calculations!A:A,A62,Calculations!H:H,202204)</f>
        <v>2830.34</v>
      </c>
      <c r="G62" s="14">
        <f t="shared" si="0"/>
        <v>668532.02999999991</v>
      </c>
    </row>
    <row r="63" spans="1:7" ht="15.75" thickBot="1" x14ac:dyDescent="0.3">
      <c r="A63" s="13" t="s">
        <v>11</v>
      </c>
      <c r="B63" s="13" t="str">
        <f>VLOOKUP(A63,Calculations!A:R,2,0)</f>
        <v>ETMC Physician Group, Inc.</v>
      </c>
      <c r="C63" s="13" t="str">
        <f>VLOOKUP(A63,Calculations!A:R,6,0)</f>
        <v>MRSA Northeast</v>
      </c>
      <c r="D63" s="16">
        <v>0</v>
      </c>
      <c r="E63" s="14">
        <f>SUMIFS(Calculations!P:P,Calculations!A:A,A63,Calculations!H:H,202204)</f>
        <v>599494.29</v>
      </c>
      <c r="F63" s="15">
        <f>SUMIFS(Calculations!Q:Q,Calculations!A:A,A63,Calculations!H:H,202204)</f>
        <v>1838.7699999999998</v>
      </c>
      <c r="G63" s="14">
        <f t="shared" si="0"/>
        <v>601333.06000000006</v>
      </c>
    </row>
    <row r="64" spans="1:7" ht="15.75" thickBot="1" x14ac:dyDescent="0.3">
      <c r="A64" s="13" t="s">
        <v>87</v>
      </c>
      <c r="B64" s="13" t="str">
        <f>VLOOKUP(A64,Calculations!A:R,2,0)</f>
        <v>University of Southwestern Medical Center</v>
      </c>
      <c r="C64" s="13" t="str">
        <f>VLOOKUP(A64,Calculations!A:R,6,0)</f>
        <v>Dallas</v>
      </c>
      <c r="D64" s="16">
        <v>0</v>
      </c>
      <c r="E64" s="14">
        <f>SUMIFS(Calculations!P:P,Calculations!A:A,A64,Calculations!H:H,202204)</f>
        <v>97148.840000000011</v>
      </c>
      <c r="F64" s="15">
        <f>SUMIFS(Calculations!Q:Q,Calculations!A:A,A64,Calculations!H:H,202204)</f>
        <v>452.82</v>
      </c>
      <c r="G64" s="14">
        <f t="shared" si="0"/>
        <v>97601.660000000018</v>
      </c>
    </row>
    <row r="65" spans="1:7" ht="15.75" thickBot="1" x14ac:dyDescent="0.3">
      <c r="A65" s="13" t="s">
        <v>88</v>
      </c>
      <c r="B65" s="13" t="str">
        <f>VLOOKUP(A65,Calculations!A:R,2,0)</f>
        <v>University of North Texas Health Science Center at Fort Worth</v>
      </c>
      <c r="C65" s="13" t="str">
        <f>VLOOKUP(A65,Calculations!A:R,6,0)</f>
        <v>Tarrant</v>
      </c>
      <c r="D65" s="16">
        <v>0</v>
      </c>
      <c r="E65" s="14">
        <f>SUMIFS(Calculations!P:P,Calculations!A:A,A65,Calculations!H:H,202204)</f>
        <v>11197.71</v>
      </c>
      <c r="F65" s="15">
        <f>SUMIFS(Calculations!Q:Q,Calculations!A:A,A65,Calculations!H:H,202204)</f>
        <v>60.48</v>
      </c>
      <c r="G65" s="14">
        <f t="shared" si="0"/>
        <v>11258.189999999999</v>
      </c>
    </row>
    <row r="66" spans="1:7" ht="15.75" thickBot="1" x14ac:dyDescent="0.3">
      <c r="A66" s="13" t="s">
        <v>89</v>
      </c>
      <c r="B66" s="13" t="str">
        <f>VLOOKUP(A66,Calculations!A:R,2,0)</f>
        <v>University of Southwestern Medical Center</v>
      </c>
      <c r="C66" s="13" t="str">
        <f>VLOOKUP(A66,Calculations!A:R,6,0)</f>
        <v>Dallas</v>
      </c>
      <c r="D66" s="16">
        <v>0</v>
      </c>
      <c r="E66" s="14">
        <f>SUMIFS(Calculations!P:P,Calculations!A:A,A66,Calculations!H:H,202204)</f>
        <v>169357.73</v>
      </c>
      <c r="F66" s="15">
        <f>SUMIFS(Calculations!Q:Q,Calculations!A:A,A66,Calculations!H:H,202204)</f>
        <v>765.53000000000009</v>
      </c>
      <c r="G66" s="14">
        <f t="shared" si="0"/>
        <v>170123.26</v>
      </c>
    </row>
    <row r="67" spans="1:7" ht="15.75" thickBot="1" x14ac:dyDescent="0.3">
      <c r="A67" s="13" t="s">
        <v>90</v>
      </c>
      <c r="B67" s="13" t="str">
        <f>VLOOKUP(A67,Calculations!A:R,2,0)</f>
        <v>CHRISTUS Trinity Clinic</v>
      </c>
      <c r="C67" s="13" t="str">
        <f>VLOOKUP(A67,Calculations!A:R,6,0)</f>
        <v>MRSA Northeast</v>
      </c>
      <c r="D67" s="16">
        <v>0</v>
      </c>
      <c r="E67" s="14">
        <f>SUMIFS(Calculations!P:P,Calculations!A:A,A67,Calculations!H:H,202204)</f>
        <v>405888.16</v>
      </c>
      <c r="F67" s="15">
        <f>SUMIFS(Calculations!Q:Q,Calculations!A:A,A67,Calculations!H:H,202204)</f>
        <v>1240.6200000000001</v>
      </c>
      <c r="G67" s="14">
        <f t="shared" si="0"/>
        <v>407128.77999999997</v>
      </c>
    </row>
    <row r="68" spans="1:7" ht="15.75" thickBot="1" x14ac:dyDescent="0.3">
      <c r="A68" s="13" t="s">
        <v>91</v>
      </c>
      <c r="B68" s="13" t="str">
        <f>VLOOKUP(A68,Calculations!A:R,2,0)</f>
        <v>C.H. Wilkinson Physician Network</v>
      </c>
      <c r="C68" s="13" t="str">
        <f>VLOOKUP(A68,Calculations!A:R,6,0)</f>
        <v>Nueces</v>
      </c>
      <c r="D68" s="16">
        <v>0</v>
      </c>
      <c r="E68" s="14">
        <f>SUMIFS(Calculations!P:P,Calculations!A:A,A68,Calculations!H:H,202204)</f>
        <v>0</v>
      </c>
      <c r="F68" s="15">
        <f>SUMIFS(Calculations!Q:Q,Calculations!A:A,A68,Calculations!H:H,202204)</f>
        <v>0</v>
      </c>
      <c r="G68" s="14">
        <f t="shared" ref="G68:G102" si="1">SUM(E68:F68)</f>
        <v>0</v>
      </c>
    </row>
    <row r="69" spans="1:7" ht="15.75" thickBot="1" x14ac:dyDescent="0.3">
      <c r="A69" s="13" t="s">
        <v>92</v>
      </c>
      <c r="B69" s="13" t="str">
        <f>VLOOKUP(A69,Calculations!A:R,2,0)</f>
        <v>University of North Texas Health Science Center at Fort Worth</v>
      </c>
      <c r="C69" s="13" t="str">
        <f>VLOOKUP(A69,Calculations!A:R,6,0)</f>
        <v>Tarrant</v>
      </c>
      <c r="D69" s="16">
        <v>0</v>
      </c>
      <c r="E69" s="14">
        <f>SUMIFS(Calculations!P:P,Calculations!A:A,A69,Calculations!H:H,202204)</f>
        <v>175129.96999999997</v>
      </c>
      <c r="F69" s="15">
        <f>SUMIFS(Calculations!Q:Q,Calculations!A:A,A69,Calculations!H:H,202204)</f>
        <v>718.38000000000011</v>
      </c>
      <c r="G69" s="14">
        <f t="shared" si="1"/>
        <v>175848.34999999998</v>
      </c>
    </row>
    <row r="70" spans="1:7" ht="15.75" thickBot="1" x14ac:dyDescent="0.3">
      <c r="A70" s="13" t="s">
        <v>93</v>
      </c>
      <c r="B70" s="13" t="str">
        <f>VLOOKUP(A70,Calculations!A:R,2,0)</f>
        <v>University of Southwestern Medical Center</v>
      </c>
      <c r="C70" s="13" t="str">
        <f>VLOOKUP(A70,Calculations!A:R,6,0)</f>
        <v>Dallas</v>
      </c>
      <c r="D70" s="16">
        <v>0</v>
      </c>
      <c r="E70" s="14">
        <f>SUMIFS(Calculations!P:P,Calculations!A:A,A70,Calculations!H:H,202204)</f>
        <v>204651.41999999998</v>
      </c>
      <c r="F70" s="15">
        <f>SUMIFS(Calculations!Q:Q,Calculations!A:A,A70,Calculations!H:H,202204)</f>
        <v>883.3599999999999</v>
      </c>
      <c r="G70" s="14">
        <f t="shared" si="1"/>
        <v>205534.77999999997</v>
      </c>
    </row>
    <row r="71" spans="1:7" ht="15.75" thickBot="1" x14ac:dyDescent="0.3">
      <c r="A71" s="13" t="s">
        <v>94</v>
      </c>
      <c r="B71" s="13" t="str">
        <f>VLOOKUP(A71,Calculations!A:R,2,0)</f>
        <v>University of Southwestern Medical Center</v>
      </c>
      <c r="C71" s="13" t="str">
        <f>VLOOKUP(A71,Calculations!A:R,6,0)</f>
        <v>Dallas</v>
      </c>
      <c r="D71" s="16">
        <v>0</v>
      </c>
      <c r="E71" s="14">
        <f>SUMIFS(Calculations!P:P,Calculations!A:A,A71,Calculations!H:H,202204)</f>
        <v>575429.55000000005</v>
      </c>
      <c r="F71" s="15">
        <f>SUMIFS(Calculations!Q:Q,Calculations!A:A,A71,Calculations!H:H,202204)</f>
        <v>2843.01</v>
      </c>
      <c r="G71" s="14">
        <f t="shared" si="1"/>
        <v>578272.56000000006</v>
      </c>
    </row>
    <row r="72" spans="1:7" ht="15.75" thickBot="1" x14ac:dyDescent="0.3">
      <c r="A72" s="13" t="s">
        <v>95</v>
      </c>
      <c r="B72" s="13" t="str">
        <f>VLOOKUP(A72,Calculations!A:R,2,0)</f>
        <v>Texas Tech University Health Sciences Center El Paso</v>
      </c>
      <c r="C72" s="13" t="str">
        <f>VLOOKUP(A72,Calculations!A:R,6,0)</f>
        <v>EL PASO</v>
      </c>
      <c r="D72" s="16">
        <v>0</v>
      </c>
      <c r="E72" s="14">
        <f>SUMIFS(Calculations!P:P,Calculations!A:A,A72,Calculations!H:H,202204)</f>
        <v>8087.44</v>
      </c>
      <c r="F72" s="15">
        <f>SUMIFS(Calculations!Q:Q,Calculations!A:A,A72,Calculations!H:H,202204)</f>
        <v>75.430000000000007</v>
      </c>
      <c r="G72" s="14">
        <f t="shared" si="1"/>
        <v>8162.87</v>
      </c>
    </row>
    <row r="73" spans="1:7" ht="15.75" thickBot="1" x14ac:dyDescent="0.3">
      <c r="A73" s="13" t="s">
        <v>3</v>
      </c>
      <c r="B73" s="13" t="str">
        <f>VLOOKUP(A73,Calculations!A:R,2,0)</f>
        <v>The University of Texas Health Science Center at San Antonio</v>
      </c>
      <c r="C73" s="13" t="str">
        <f>VLOOKUP(A73,Calculations!A:R,6,0)</f>
        <v>Bexar</v>
      </c>
      <c r="D73" s="16">
        <v>0</v>
      </c>
      <c r="E73" s="14">
        <f>SUMIFS(Calculations!P:P,Calculations!A:A,A73,Calculations!H:H,202204)</f>
        <v>1849030.3599999999</v>
      </c>
      <c r="F73" s="15">
        <f>SUMIFS(Calculations!Q:Q,Calculations!A:A,A73,Calculations!H:H,202204)</f>
        <v>8846.1099999999988</v>
      </c>
      <c r="G73" s="14">
        <f t="shared" si="1"/>
        <v>1857876.47</v>
      </c>
    </row>
    <row r="74" spans="1:7" ht="15.75" thickBot="1" x14ac:dyDescent="0.3">
      <c r="A74" s="13" t="s">
        <v>96</v>
      </c>
      <c r="B74" s="13" t="str">
        <f>VLOOKUP(A74,Calculations!A:R,2,0)</f>
        <v>University of Southwestern Medical Center</v>
      </c>
      <c r="C74" s="13" t="str">
        <f>VLOOKUP(A74,Calculations!A:R,6,0)</f>
        <v>Dallas</v>
      </c>
      <c r="D74" s="16">
        <v>0</v>
      </c>
      <c r="E74" s="14">
        <f>SUMIFS(Calculations!P:P,Calculations!A:A,A74,Calculations!H:H,202204)</f>
        <v>53461.59</v>
      </c>
      <c r="F74" s="15">
        <f>SUMIFS(Calculations!Q:Q,Calculations!A:A,A74,Calculations!H:H,202204)</f>
        <v>214.56</v>
      </c>
      <c r="G74" s="14">
        <f t="shared" si="1"/>
        <v>53676.149999999994</v>
      </c>
    </row>
    <row r="75" spans="1:7" ht="15.75" thickBot="1" x14ac:dyDescent="0.3">
      <c r="A75" s="13" t="s">
        <v>97</v>
      </c>
      <c r="B75" s="13" t="str">
        <f>VLOOKUP(A75,Calculations!A:R,2,0)</f>
        <v>University of Southwestern Medical Center</v>
      </c>
      <c r="C75" s="13" t="str">
        <f>VLOOKUP(A75,Calculations!A:R,6,0)</f>
        <v>Dallas</v>
      </c>
      <c r="D75" s="16">
        <v>0</v>
      </c>
      <c r="E75" s="14">
        <f>SUMIFS(Calculations!P:P,Calculations!A:A,A75,Calculations!H:H,202204)</f>
        <v>2649424.62</v>
      </c>
      <c r="F75" s="15">
        <f>SUMIFS(Calculations!Q:Q,Calculations!A:A,A75,Calculations!H:H,202204)</f>
        <v>11736.930000000002</v>
      </c>
      <c r="G75" s="14">
        <f t="shared" si="1"/>
        <v>2661161.5500000003</v>
      </c>
    </row>
    <row r="76" spans="1:7" ht="15.75" thickBot="1" x14ac:dyDescent="0.3">
      <c r="A76" s="13" t="s">
        <v>98</v>
      </c>
      <c r="B76" s="13" t="str">
        <f>VLOOKUP(A76,Calculations!A:R,2,0)</f>
        <v>University of Southwestern Medical Center</v>
      </c>
      <c r="C76" s="13" t="str">
        <f>VLOOKUP(A76,Calculations!A:R,6,0)</f>
        <v>Dallas</v>
      </c>
      <c r="D76" s="16">
        <v>0</v>
      </c>
      <c r="E76" s="14">
        <f>SUMIFS(Calculations!P:P,Calculations!A:A,A76,Calculations!H:H,202204)</f>
        <v>746.31</v>
      </c>
      <c r="F76" s="15">
        <f>SUMIFS(Calculations!Q:Q,Calculations!A:A,A76,Calculations!H:H,202204)</f>
        <v>9.5399999999999991</v>
      </c>
      <c r="G76" s="14">
        <f t="shared" si="1"/>
        <v>755.84999999999991</v>
      </c>
    </row>
    <row r="77" spans="1:7" ht="15.75" thickBot="1" x14ac:dyDescent="0.3">
      <c r="A77" s="13" t="s">
        <v>99</v>
      </c>
      <c r="B77" s="13" t="str">
        <f>VLOOKUP(A77,Calculations!A:R,2,0)</f>
        <v>University of Southwestern Medical Center</v>
      </c>
      <c r="C77" s="13" t="str">
        <f>VLOOKUP(A77,Calculations!A:R,6,0)</f>
        <v>Dallas</v>
      </c>
      <c r="D77" s="16">
        <v>0</v>
      </c>
      <c r="E77" s="14">
        <f>SUMIFS(Calculations!P:P,Calculations!A:A,A77,Calculations!H:H,202204)</f>
        <v>99566.049999999988</v>
      </c>
      <c r="F77" s="15">
        <f>SUMIFS(Calculations!Q:Q,Calculations!A:A,A77,Calculations!H:H,202204)</f>
        <v>430.3</v>
      </c>
      <c r="G77" s="14">
        <f t="shared" si="1"/>
        <v>99996.349999999991</v>
      </c>
    </row>
    <row r="78" spans="1:7" ht="15.75" thickBot="1" x14ac:dyDescent="0.3">
      <c r="A78" s="13" t="s">
        <v>100</v>
      </c>
      <c r="B78" s="13" t="str">
        <f>VLOOKUP(A78,Calculations!A:R,2,0)</f>
        <v>University of Southwestern Medical Center</v>
      </c>
      <c r="C78" s="13" t="str">
        <f>VLOOKUP(A78,Calculations!A:R,6,0)</f>
        <v>Dallas</v>
      </c>
      <c r="D78" s="16">
        <v>0</v>
      </c>
      <c r="E78" s="14">
        <f>SUMIFS(Calculations!P:P,Calculations!A:A,A78,Calculations!H:H,202204)</f>
        <v>522237.1</v>
      </c>
      <c r="F78" s="15">
        <f>SUMIFS(Calculations!Q:Q,Calculations!A:A,A78,Calculations!H:H,202204)</f>
        <v>2604.7200000000003</v>
      </c>
      <c r="G78" s="14">
        <f t="shared" si="1"/>
        <v>524841.81999999995</v>
      </c>
    </row>
    <row r="79" spans="1:7" ht="15.75" thickBot="1" x14ac:dyDescent="0.3">
      <c r="A79" s="13" t="s">
        <v>101</v>
      </c>
      <c r="B79" s="13" t="str">
        <f>VLOOKUP(A79,Calculations!A:R,2,0)</f>
        <v>University of Southwestern Medical Center</v>
      </c>
      <c r="C79" s="13" t="str">
        <f>VLOOKUP(A79,Calculations!A:R,6,0)</f>
        <v>Dallas</v>
      </c>
      <c r="D79" s="16">
        <v>0</v>
      </c>
      <c r="E79" s="14">
        <f>SUMIFS(Calculations!P:P,Calculations!A:A,A79,Calculations!H:H,202204)</f>
        <v>20072.25</v>
      </c>
      <c r="F79" s="15">
        <f>SUMIFS(Calculations!Q:Q,Calculations!A:A,A79,Calculations!H:H,202204)</f>
        <v>92.04</v>
      </c>
      <c r="G79" s="14">
        <f t="shared" si="1"/>
        <v>20164.29</v>
      </c>
    </row>
    <row r="80" spans="1:7" ht="15.75" thickBot="1" x14ac:dyDescent="0.3">
      <c r="A80" s="13" t="s">
        <v>102</v>
      </c>
      <c r="B80" s="13" t="str">
        <f>VLOOKUP(A80,Calculations!A:R,2,0)</f>
        <v>University of Southwestern Medical Center</v>
      </c>
      <c r="C80" s="13" t="str">
        <f>VLOOKUP(A80,Calculations!A:R,6,0)</f>
        <v>Dallas</v>
      </c>
      <c r="D80" s="16">
        <v>0</v>
      </c>
      <c r="E80" s="14">
        <f>SUMIFS(Calculations!P:P,Calculations!A:A,A80,Calculations!H:H,202204)</f>
        <v>53.28</v>
      </c>
      <c r="F80" s="15">
        <f>SUMIFS(Calculations!Q:Q,Calculations!A:A,A80,Calculations!H:H,202204)</f>
        <v>0</v>
      </c>
      <c r="G80" s="14">
        <f t="shared" si="1"/>
        <v>53.28</v>
      </c>
    </row>
    <row r="81" spans="1:7" ht="15.75" thickBot="1" x14ac:dyDescent="0.3">
      <c r="A81" s="13" t="s">
        <v>103</v>
      </c>
      <c r="B81" s="13" t="str">
        <f>VLOOKUP(A81,Calculations!A:R,2,0)</f>
        <v>University of Southwestern Medical Center</v>
      </c>
      <c r="C81" s="13" t="str">
        <f>VLOOKUP(A81,Calculations!A:R,6,0)</f>
        <v>Dallas</v>
      </c>
      <c r="D81" s="16">
        <v>0</v>
      </c>
      <c r="E81" s="14">
        <f>SUMIFS(Calculations!P:P,Calculations!A:A,A81,Calculations!H:H,202204)</f>
        <v>15971.41</v>
      </c>
      <c r="F81" s="15">
        <f>SUMIFS(Calculations!Q:Q,Calculations!A:A,A81,Calculations!H:H,202204)</f>
        <v>62.930000000000007</v>
      </c>
      <c r="G81" s="14">
        <f t="shared" si="1"/>
        <v>16034.34</v>
      </c>
    </row>
    <row r="82" spans="1:7" ht="15.75" thickBot="1" x14ac:dyDescent="0.3">
      <c r="A82" s="13" t="s">
        <v>104</v>
      </c>
      <c r="B82" s="13" t="str">
        <f>VLOOKUP(A82,Calculations!A:R,2,0)</f>
        <v>University of Southwestern Medical Center</v>
      </c>
      <c r="C82" s="13" t="str">
        <f>VLOOKUP(A82,Calculations!A:R,6,0)</f>
        <v>Dallas</v>
      </c>
      <c r="D82" s="16">
        <v>0</v>
      </c>
      <c r="E82" s="14">
        <f>SUMIFS(Calculations!P:P,Calculations!A:A,A82,Calculations!H:H,202204)</f>
        <v>64590.130000000005</v>
      </c>
      <c r="F82" s="15">
        <f>SUMIFS(Calculations!Q:Q,Calculations!A:A,A82,Calculations!H:H,202204)</f>
        <v>280.43</v>
      </c>
      <c r="G82" s="14">
        <f t="shared" si="1"/>
        <v>64870.560000000005</v>
      </c>
    </row>
    <row r="83" spans="1:7" ht="15.75" thickBot="1" x14ac:dyDescent="0.3">
      <c r="A83" s="13" t="s">
        <v>105</v>
      </c>
      <c r="B83" s="13" t="str">
        <f>VLOOKUP(A83,Calculations!A:R,2,0)</f>
        <v>Texas Tech University Health Sciences Center</v>
      </c>
      <c r="C83" s="13" t="str">
        <f>VLOOKUP(A83,Calculations!A:R,6,0)</f>
        <v>Lubbock</v>
      </c>
      <c r="D83" s="16">
        <v>0</v>
      </c>
      <c r="E83" s="14">
        <f>SUMIFS(Calculations!P:P,Calculations!A:A,A83,Calculations!H:H,202204)</f>
        <v>56257.409999999989</v>
      </c>
      <c r="F83" s="15">
        <f>SUMIFS(Calculations!Q:Q,Calculations!A:A,A83,Calculations!H:H,202204)</f>
        <v>242.71999999999997</v>
      </c>
      <c r="G83" s="14">
        <f t="shared" si="1"/>
        <v>56500.12999999999</v>
      </c>
    </row>
    <row r="84" spans="1:7" ht="15.75" thickBot="1" x14ac:dyDescent="0.3">
      <c r="A84" s="13" t="s">
        <v>106</v>
      </c>
      <c r="B84" s="13" t="str">
        <f>VLOOKUP(A84,Calculations!A:R,2,0)</f>
        <v>UT Physicians</v>
      </c>
      <c r="C84" s="13" t="str">
        <f>VLOOKUP(A84,Calculations!A:R,6,0)</f>
        <v>Harris</v>
      </c>
      <c r="D84" s="16">
        <v>0</v>
      </c>
      <c r="E84" s="14">
        <f>SUMIFS(Calculations!P:P,Calculations!A:A,A84,Calculations!H:H,202204)</f>
        <v>333505.2</v>
      </c>
      <c r="F84" s="15">
        <f>SUMIFS(Calculations!Q:Q,Calculations!A:A,A84,Calculations!H:H,202204)</f>
        <v>1550.95</v>
      </c>
      <c r="G84" s="14">
        <f t="shared" si="1"/>
        <v>335056.15000000002</v>
      </c>
    </row>
    <row r="85" spans="1:7" ht="15.75" thickBot="1" x14ac:dyDescent="0.3">
      <c r="A85" s="13" t="s">
        <v>107</v>
      </c>
      <c r="B85" s="13" t="str">
        <f>VLOOKUP(A85,Calculations!A:R,2,0)</f>
        <v>University of Southwestern Medical Center</v>
      </c>
      <c r="C85" s="13" t="str">
        <f>VLOOKUP(A85,Calculations!A:R,6,0)</f>
        <v>Dallas</v>
      </c>
      <c r="D85" s="16">
        <v>0</v>
      </c>
      <c r="E85" s="14">
        <f>SUMIFS(Calculations!P:P,Calculations!A:A,A85,Calculations!H:H,202204)</f>
        <v>355716.69000000006</v>
      </c>
      <c r="F85" s="15">
        <f>SUMIFS(Calculations!Q:Q,Calculations!A:A,A85,Calculations!H:H,202204)</f>
        <v>1620.5500000000002</v>
      </c>
      <c r="G85" s="14">
        <f t="shared" si="1"/>
        <v>357337.24000000005</v>
      </c>
    </row>
    <row r="86" spans="1:7" ht="15.75" thickBot="1" x14ac:dyDescent="0.3">
      <c r="A86" s="13" t="s">
        <v>108</v>
      </c>
      <c r="B86" s="13" t="str">
        <f>VLOOKUP(A86,Calculations!A:R,2,0)</f>
        <v>University of Southwestern Medical Center</v>
      </c>
      <c r="C86" s="13" t="str">
        <f>VLOOKUP(A86,Calculations!A:R,6,0)</f>
        <v>Dallas</v>
      </c>
      <c r="D86" s="16">
        <v>0</v>
      </c>
      <c r="E86" s="14">
        <f>SUMIFS(Calculations!P:P,Calculations!A:A,A86,Calculations!H:H,202204)</f>
        <v>342123.15</v>
      </c>
      <c r="F86" s="15">
        <f>SUMIFS(Calculations!Q:Q,Calculations!A:A,A86,Calculations!H:H,202204)</f>
        <v>1570.1399999999999</v>
      </c>
      <c r="G86" s="14">
        <f t="shared" si="1"/>
        <v>343693.29000000004</v>
      </c>
    </row>
    <row r="87" spans="1:7" ht="15.75" thickBot="1" x14ac:dyDescent="0.3">
      <c r="A87" s="13" t="s">
        <v>109</v>
      </c>
      <c r="B87" s="13" t="str">
        <f>VLOOKUP(A87,Calculations!A:R,2,0)</f>
        <v>CHRISTUS Pediatric Physician Group</v>
      </c>
      <c r="C87" s="13" t="str">
        <f>VLOOKUP(A87,Calculations!A:R,6,0)</f>
        <v>Bexar</v>
      </c>
      <c r="D87" s="16">
        <v>0</v>
      </c>
      <c r="E87" s="14">
        <f>SUMIFS(Calculations!P:P,Calculations!A:A,A87,Calculations!H:H,202204)</f>
        <v>368.45</v>
      </c>
      <c r="F87" s="15">
        <f>SUMIFS(Calculations!Q:Q,Calculations!A:A,A87,Calculations!H:H,202204)</f>
        <v>0</v>
      </c>
      <c r="G87" s="14">
        <f t="shared" si="1"/>
        <v>368.45</v>
      </c>
    </row>
    <row r="88" spans="1:7" ht="15.75" thickBot="1" x14ac:dyDescent="0.3">
      <c r="A88" s="13" t="s">
        <v>110</v>
      </c>
      <c r="B88" s="13" t="str">
        <f>VLOOKUP(A88,Calculations!A:R,2,0)</f>
        <v>Bexar County Hospital District</v>
      </c>
      <c r="C88" s="13" t="str">
        <f>VLOOKUP(A88,Calculations!A:R,6,0)</f>
        <v>Bexar</v>
      </c>
      <c r="D88" s="16">
        <v>0</v>
      </c>
      <c r="E88" s="14">
        <f>SUMIFS(Calculations!P:P,Calculations!A:A,A88,Calculations!H:H,202204)</f>
        <v>281906.01</v>
      </c>
      <c r="F88" s="15">
        <f>SUMIFS(Calculations!Q:Q,Calculations!A:A,A88,Calculations!H:H,202204)</f>
        <v>1335.9199999999998</v>
      </c>
      <c r="G88" s="14">
        <f t="shared" si="1"/>
        <v>283241.93</v>
      </c>
    </row>
    <row r="89" spans="1:7" ht="15.75" thickBot="1" x14ac:dyDescent="0.3">
      <c r="A89" s="13" t="s">
        <v>111</v>
      </c>
      <c r="B89" s="13" t="str">
        <f>VLOOKUP(A89,Calculations!A:R,2,0)</f>
        <v>University of Southwestern Medical Center</v>
      </c>
      <c r="C89" s="13" t="str">
        <f>VLOOKUP(A89,Calculations!A:R,6,0)</f>
        <v>Dallas</v>
      </c>
      <c r="D89" s="16">
        <v>0</v>
      </c>
      <c r="E89" s="14">
        <f>SUMIFS(Calculations!P:P,Calculations!A:A,A89,Calculations!H:H,202204)</f>
        <v>76.239999999999995</v>
      </c>
      <c r="F89" s="15">
        <f>SUMIFS(Calculations!Q:Q,Calculations!A:A,A89,Calculations!H:H,202204)</f>
        <v>0</v>
      </c>
      <c r="G89" s="14">
        <f t="shared" si="1"/>
        <v>76.239999999999995</v>
      </c>
    </row>
    <row r="90" spans="1:7" ht="15.75" thickBot="1" x14ac:dyDescent="0.3">
      <c r="A90" s="13" t="s">
        <v>112</v>
      </c>
      <c r="B90" s="13" t="str">
        <f>VLOOKUP(A90,Calculations!A:R,2,0)</f>
        <v>University of Southwestern Medical Center</v>
      </c>
      <c r="C90" s="13" t="str">
        <f>VLOOKUP(A90,Calculations!A:R,6,0)</f>
        <v>Dallas</v>
      </c>
      <c r="D90" s="16">
        <v>0</v>
      </c>
      <c r="E90" s="14">
        <f>SUMIFS(Calculations!P:P,Calculations!A:A,A90,Calculations!H:H,202204)</f>
        <v>332439.45</v>
      </c>
      <c r="F90" s="15">
        <f>SUMIFS(Calculations!Q:Q,Calculations!A:A,A90,Calculations!H:H,202204)</f>
        <v>1402.3100000000002</v>
      </c>
      <c r="G90" s="14">
        <f t="shared" si="1"/>
        <v>333841.76</v>
      </c>
    </row>
    <row r="91" spans="1:7" ht="15.75" thickBot="1" x14ac:dyDescent="0.3">
      <c r="A91" s="13" t="s">
        <v>113</v>
      </c>
      <c r="B91" s="13" t="str">
        <f>VLOOKUP(A91,Calculations!A:R,2,0)</f>
        <v>Texas Tech University Health Sciences Center Amarillo</v>
      </c>
      <c r="C91" s="13" t="str">
        <f>VLOOKUP(A91,Calculations!A:R,6,0)</f>
        <v>Lubbock</v>
      </c>
      <c r="D91" s="16">
        <v>0</v>
      </c>
      <c r="E91" s="14">
        <f>SUMIFS(Calculations!P:P,Calculations!A:A,A91,Calculations!H:H,202204)</f>
        <v>41953.27</v>
      </c>
      <c r="F91" s="15">
        <f>SUMIFS(Calculations!Q:Q,Calculations!A:A,A91,Calculations!H:H,202204)</f>
        <v>225.79</v>
      </c>
      <c r="G91" s="14">
        <f t="shared" si="1"/>
        <v>42179.06</v>
      </c>
    </row>
    <row r="92" spans="1:7" ht="15.75" thickBot="1" x14ac:dyDescent="0.3">
      <c r="A92" s="13" t="s">
        <v>114</v>
      </c>
      <c r="B92" s="13" t="str">
        <f>VLOOKUP(A92,Calculations!A:R,2,0)</f>
        <v>University of Southwestern Medical Center</v>
      </c>
      <c r="C92" s="13" t="str">
        <f>VLOOKUP(A92,Calculations!A:R,6,0)</f>
        <v>Dallas</v>
      </c>
      <c r="D92" s="16">
        <v>0</v>
      </c>
      <c r="E92" s="14">
        <f>SUMIFS(Calculations!P:P,Calculations!A:A,A92,Calculations!H:H,202204)</f>
        <v>155586.23000000001</v>
      </c>
      <c r="F92" s="15">
        <f>SUMIFS(Calculations!Q:Q,Calculations!A:A,A92,Calculations!H:H,202204)</f>
        <v>743.06999999999994</v>
      </c>
      <c r="G92" s="14">
        <f t="shared" si="1"/>
        <v>156329.30000000002</v>
      </c>
    </row>
    <row r="93" spans="1:7" ht="15.75" thickBot="1" x14ac:dyDescent="0.3">
      <c r="A93" s="13" t="s">
        <v>18</v>
      </c>
      <c r="B93" s="13" t="str">
        <f>VLOOKUP(A93,Calculations!A:R,2,0)</f>
        <v>Baylor College of Medicine</v>
      </c>
      <c r="C93" s="13" t="str">
        <f>VLOOKUP(A93,Calculations!A:R,6,0)</f>
        <v>Harris</v>
      </c>
      <c r="D93" s="16">
        <v>0</v>
      </c>
      <c r="E93" s="14">
        <f>SUMIFS(Calculations!P:P,Calculations!A:A,A93,Calculations!H:H,202204)</f>
        <v>357050.00000000012</v>
      </c>
      <c r="F93" s="15">
        <f>SUMIFS(Calculations!Q:Q,Calculations!A:A,A93,Calculations!H:H,202204)</f>
        <v>1641.9399999999998</v>
      </c>
      <c r="G93" s="14">
        <f t="shared" si="1"/>
        <v>358691.94000000012</v>
      </c>
    </row>
    <row r="94" spans="1:7" ht="15.75" thickBot="1" x14ac:dyDescent="0.3">
      <c r="A94" s="13" t="s">
        <v>115</v>
      </c>
      <c r="B94" s="13" t="str">
        <f>VLOOKUP(A94,Calculations!A:R,2,0)</f>
        <v>Texas Tech University Health Sciences Center</v>
      </c>
      <c r="C94" s="13" t="str">
        <f>VLOOKUP(A94,Calculations!A:R,6,0)</f>
        <v>Lubbock</v>
      </c>
      <c r="D94" s="16">
        <v>0</v>
      </c>
      <c r="E94" s="14">
        <f>SUMIFS(Calculations!P:P,Calculations!A:A,A94,Calculations!H:H,202204)</f>
        <v>24606.809999999994</v>
      </c>
      <c r="F94" s="15">
        <f>SUMIFS(Calculations!Q:Q,Calculations!A:A,A94,Calculations!H:H,202204)</f>
        <v>102.2</v>
      </c>
      <c r="G94" s="14">
        <f t="shared" si="1"/>
        <v>24709.009999999995</v>
      </c>
    </row>
    <row r="95" spans="1:7" ht="15.75" thickBot="1" x14ac:dyDescent="0.3">
      <c r="A95" s="13" t="s">
        <v>116</v>
      </c>
      <c r="B95" s="13" t="str">
        <f>VLOOKUP(A95,Calculations!A:R,2,0)</f>
        <v>Dallas County Hospital District</v>
      </c>
      <c r="C95" s="13" t="str">
        <f>VLOOKUP(A95,Calculations!A:R,6,0)</f>
        <v>Dallas</v>
      </c>
      <c r="D95" s="16">
        <v>0</v>
      </c>
      <c r="E95" s="14">
        <f>SUMIFS(Calculations!P:P,Calculations!A:A,A95,Calculations!H:H,202204)</f>
        <v>635533.5</v>
      </c>
      <c r="F95" s="15">
        <f>SUMIFS(Calculations!Q:Q,Calculations!A:A,A95,Calculations!H:H,202204)</f>
        <v>2970.1300000000006</v>
      </c>
      <c r="G95" s="14">
        <f t="shared" si="1"/>
        <v>638503.63</v>
      </c>
    </row>
    <row r="96" spans="1:7" ht="15.75" thickBot="1" x14ac:dyDescent="0.3">
      <c r="A96" s="13" t="s">
        <v>117</v>
      </c>
      <c r="B96" s="13" t="str">
        <f>VLOOKUP(A96,Calculations!A:R,2,0)</f>
        <v>University of Southwestern Medical Center</v>
      </c>
      <c r="C96" s="13" t="str">
        <f>VLOOKUP(A96,Calculations!A:R,6,0)</f>
        <v>Dallas</v>
      </c>
      <c r="D96" s="16">
        <v>0</v>
      </c>
      <c r="E96" s="14">
        <f>SUMIFS(Calculations!P:P,Calculations!A:A,A96,Calculations!H:H,202204)</f>
        <v>96695.510000000024</v>
      </c>
      <c r="F96" s="15">
        <f>SUMIFS(Calculations!Q:Q,Calculations!A:A,A96,Calculations!H:H,202204)</f>
        <v>383.8</v>
      </c>
      <c r="G96" s="14">
        <f t="shared" si="1"/>
        <v>97079.310000000027</v>
      </c>
    </row>
    <row r="97" spans="1:7" ht="15.75" thickBot="1" x14ac:dyDescent="0.3">
      <c r="A97" s="13" t="s">
        <v>0</v>
      </c>
      <c r="B97" s="13" t="str">
        <f>VLOOKUP(A97,Calculations!A:R,2,0)</f>
        <v>University of Texas Medical Branch – Galveston</v>
      </c>
      <c r="C97" s="13" t="str">
        <f>VLOOKUP(A97,Calculations!A:R,6,0)</f>
        <v>Harris</v>
      </c>
      <c r="D97" s="16">
        <v>0</v>
      </c>
      <c r="E97" s="14">
        <f>SUMIFS(Calculations!P:P,Calculations!A:A,A97,Calculations!H:H,202204)</f>
        <v>3463314.09</v>
      </c>
      <c r="F97" s="15">
        <f>SUMIFS(Calculations!Q:Q,Calculations!A:A,A97,Calculations!H:H,202204)</f>
        <v>15663.749999999998</v>
      </c>
      <c r="G97" s="14">
        <f t="shared" si="1"/>
        <v>3478977.84</v>
      </c>
    </row>
    <row r="98" spans="1:7" ht="15.75" thickBot="1" x14ac:dyDescent="0.3">
      <c r="A98" s="13" t="s">
        <v>118</v>
      </c>
      <c r="B98" s="13" t="str">
        <f>VLOOKUP(A98,Calculations!A:R,2,0)</f>
        <v>University of Southwestern Medical Center</v>
      </c>
      <c r="C98" s="13" t="str">
        <f>VLOOKUP(A98,Calculations!A:R,6,0)</f>
        <v>DALLAS</v>
      </c>
      <c r="D98" s="16">
        <v>0</v>
      </c>
      <c r="E98" s="14">
        <f>SUMIFS(Calculations!P:P,Calculations!A:A,A98,Calculations!H:H,202204)</f>
        <v>40196.94</v>
      </c>
      <c r="F98" s="15">
        <f>SUMIFS(Calculations!Q:Q,Calculations!A:A,A98,Calculations!H:H,202204)</f>
        <v>181.51000000000002</v>
      </c>
      <c r="G98" s="14">
        <f t="shared" si="1"/>
        <v>40378.450000000004</v>
      </c>
    </row>
    <row r="99" spans="1:7" ht="15.75" thickBot="1" x14ac:dyDescent="0.3">
      <c r="A99" s="13" t="s">
        <v>119</v>
      </c>
      <c r="B99" s="13" t="str">
        <f>VLOOKUP(A99,Calculations!A:R,2,0)</f>
        <v>Texas Tech University Health Sciences Center</v>
      </c>
      <c r="C99" s="13" t="str">
        <f>VLOOKUP(A99,Calculations!A:R,6,0)</f>
        <v>Lubbock</v>
      </c>
      <c r="D99" s="16">
        <v>0</v>
      </c>
      <c r="E99" s="14">
        <f>SUMIFS(Calculations!P:P,Calculations!A:A,A99,Calculations!H:H,202204)</f>
        <v>554769.9800000001</v>
      </c>
      <c r="F99" s="15">
        <f>SUMIFS(Calculations!Q:Q,Calculations!A:A,A99,Calculations!H:H,202204)</f>
        <v>2838.4099999999994</v>
      </c>
      <c r="G99" s="14">
        <f t="shared" si="1"/>
        <v>557608.39000000013</v>
      </c>
    </row>
    <row r="100" spans="1:7" ht="15.75" thickBot="1" x14ac:dyDescent="0.3">
      <c r="A100" s="13" t="s">
        <v>120</v>
      </c>
      <c r="B100" s="13" t="str">
        <f>VLOOKUP(A100,Calculations!A:R,2,0)</f>
        <v>University of Southwestern Medical Center</v>
      </c>
      <c r="C100" s="13" t="str">
        <f>VLOOKUP(A100,Calculations!A:R,6,0)</f>
        <v>Dallas</v>
      </c>
      <c r="D100" s="16">
        <v>0</v>
      </c>
      <c r="E100" s="14">
        <f>SUMIFS(Calculations!P:P,Calculations!A:A,A100,Calculations!H:H,202204)</f>
        <v>3089096.6699999995</v>
      </c>
      <c r="F100" s="15">
        <f>SUMIFS(Calculations!Q:Q,Calculations!A:A,A100,Calculations!H:H,202204)</f>
        <v>14239.33</v>
      </c>
      <c r="G100" s="14">
        <f t="shared" si="1"/>
        <v>3103335.9999999995</v>
      </c>
    </row>
    <row r="101" spans="1:7" ht="15.75" thickBot="1" x14ac:dyDescent="0.3">
      <c r="A101" s="13" t="s">
        <v>121</v>
      </c>
      <c r="B101" s="13" t="str">
        <f>VLOOKUP(A101,Calculations!A:R,2,0)</f>
        <v>University of Southwestern Medical Center</v>
      </c>
      <c r="C101" s="13" t="str">
        <f>VLOOKUP(A101,Calculations!A:R,6,0)</f>
        <v>Dallas</v>
      </c>
      <c r="D101" s="16">
        <v>0</v>
      </c>
      <c r="E101" s="14">
        <f>SUMIFS(Calculations!P:P,Calculations!A:A,A101,Calculations!H:H,202204)</f>
        <v>75071.44</v>
      </c>
      <c r="F101" s="15">
        <f>SUMIFS(Calculations!Q:Q,Calculations!A:A,A101,Calculations!H:H,202204)</f>
        <v>329.16999999999996</v>
      </c>
      <c r="G101" s="14">
        <f t="shared" si="1"/>
        <v>75400.61</v>
      </c>
    </row>
    <row r="102" spans="1:7" ht="15.75" thickBot="1" x14ac:dyDescent="0.3">
      <c r="A102" s="51" t="s">
        <v>283</v>
      </c>
      <c r="B102" s="13" t="str">
        <f>VLOOKUP(A102,Calculations!A:R,2,0)</f>
        <v>University of North Texas Health Science Center at Fort Worth</v>
      </c>
      <c r="C102" s="13" t="str">
        <f>VLOOKUP(A102,Calculations!A:R,6,0)</f>
        <v>Tarrant</v>
      </c>
      <c r="D102" s="16">
        <v>0</v>
      </c>
      <c r="E102" s="14">
        <f>SUMIFS(Calculations!P:P,Calculations!A:A,A102,Calculations!H:H,202204)</f>
        <v>206756.03</v>
      </c>
      <c r="F102" s="15">
        <f>SUMIFS(Calculations!Q:Q,Calculations!A:A,A102,Calculations!H:H,202204)</f>
        <v>944.32</v>
      </c>
      <c r="G102" s="14">
        <f t="shared" si="1"/>
        <v>207700.35</v>
      </c>
    </row>
    <row r="103" spans="1:7" x14ac:dyDescent="0.25">
      <c r="A103" s="56"/>
      <c r="B103" s="46"/>
      <c r="C103" s="46"/>
      <c r="D103" s="53"/>
      <c r="E103" s="54"/>
      <c r="F103" s="55"/>
      <c r="G103" s="47">
        <f>SUM(G4:G102)</f>
        <v>34576487.069999993</v>
      </c>
    </row>
    <row r="104" spans="1:7" ht="32.450000000000003" customHeight="1" x14ac:dyDescent="0.25">
      <c r="A104" s="61" t="s">
        <v>122</v>
      </c>
      <c r="B104" s="61"/>
      <c r="C104" s="61"/>
      <c r="D104" s="61"/>
      <c r="E104" s="61"/>
      <c r="F104" s="48"/>
      <c r="G104" s="48"/>
    </row>
    <row r="105" spans="1:7" x14ac:dyDescent="0.25">
      <c r="A105" s="18"/>
      <c r="B105" s="18"/>
      <c r="C105" s="18"/>
      <c r="D105" s="19"/>
    </row>
    <row r="106" spans="1:7" x14ac:dyDescent="0.25">
      <c r="A106" s="18"/>
      <c r="B106" s="18"/>
      <c r="C106" s="18"/>
      <c r="D106" s="19"/>
    </row>
    <row r="107" spans="1:7" x14ac:dyDescent="0.25">
      <c r="C107" s="1"/>
    </row>
    <row r="166" spans="6:28" ht="19.149999999999999" customHeight="1" x14ac:dyDescent="0.25"/>
    <row r="167" spans="6:28" ht="14.65" customHeight="1" x14ac:dyDescent="0.25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71" spans="6:28" ht="14.65" customHeight="1" x14ac:dyDescent="0.25"/>
  </sheetData>
  <autoFilter ref="A3:E104" xr:uid="{C1F42E8C-AD37-4C72-BC82-F984D50E161E}"/>
  <mergeCells count="1">
    <mergeCell ref="A104:E10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E6892-0A02-4804-81E0-5E5EAE2E172C}">
  <sheetPr>
    <tabColor rgb="FF00B0F0"/>
  </sheetPr>
  <dimension ref="A1:AB171"/>
  <sheetViews>
    <sheetView zoomScale="94" zoomScaleNormal="94" workbookViewId="0">
      <pane ySplit="3" topLeftCell="A85" activePane="bottomLeft" state="frozen"/>
      <selection activeCell="F11" sqref="F11"/>
      <selection pane="bottomLeft" activeCell="G102" sqref="G4:G102"/>
    </sheetView>
  </sheetViews>
  <sheetFormatPr defaultColWidth="8.7109375" defaultRowHeight="15" x14ac:dyDescent="0.25"/>
  <cols>
    <col min="1" max="1" width="22.28515625" customWidth="1"/>
    <col min="2" max="2" width="56.140625" bestFit="1" customWidth="1"/>
    <col min="3" max="3" width="21" customWidth="1"/>
    <col min="4" max="4" width="16.42578125" customWidth="1"/>
    <col min="5" max="5" width="15.42578125" customWidth="1"/>
    <col min="6" max="6" width="22.7109375" customWidth="1"/>
    <col min="7" max="7" width="36.28515625" customWidth="1"/>
  </cols>
  <sheetData>
    <row r="1" spans="1:7" ht="18.75" x14ac:dyDescent="0.3">
      <c r="A1" s="3" t="s">
        <v>277</v>
      </c>
      <c r="D1" s="4" t="s">
        <v>124</v>
      </c>
      <c r="E1" s="5"/>
      <c r="F1" s="6"/>
      <c r="G1" s="6"/>
    </row>
    <row r="2" spans="1:7" ht="19.5" thickBot="1" x14ac:dyDescent="0.35">
      <c r="B2" s="3"/>
      <c r="C2" s="3"/>
      <c r="D2" s="7" t="s">
        <v>24</v>
      </c>
      <c r="E2" s="6"/>
      <c r="F2" s="6"/>
      <c r="G2" s="6" t="s">
        <v>25</v>
      </c>
    </row>
    <row r="3" spans="1:7" ht="28.9" customHeight="1" thickBot="1" x14ac:dyDescent="0.3">
      <c r="A3" s="8" t="s">
        <v>26</v>
      </c>
      <c r="B3" s="9" t="s">
        <v>27</v>
      </c>
      <c r="C3" s="10" t="s">
        <v>28</v>
      </c>
      <c r="D3" s="11" t="s">
        <v>29</v>
      </c>
      <c r="E3" s="12" t="s">
        <v>30</v>
      </c>
      <c r="F3" s="12" t="s">
        <v>31</v>
      </c>
      <c r="G3" s="12" t="s">
        <v>32</v>
      </c>
    </row>
    <row r="4" spans="1:7" ht="15.75" thickBot="1" x14ac:dyDescent="0.3">
      <c r="A4" s="13" t="s">
        <v>33</v>
      </c>
      <c r="B4" s="13" t="str">
        <f>VLOOKUP(A4,Calculations!A:R,2,0)</f>
        <v>Texas Tech University Health Sciences Center El Paso</v>
      </c>
      <c r="C4" s="13" t="str">
        <f>VLOOKUP(A4,Calculations!A:R,6,0)</f>
        <v>EL PASO</v>
      </c>
      <c r="D4" s="13">
        <v>0</v>
      </c>
      <c r="E4" s="14">
        <f>SUMIFS(Calculations!P:P,Calculations!A:A,A4,Calculations!H:H,202205)</f>
        <v>386482.36</v>
      </c>
      <c r="F4" s="15">
        <f>SUMIFS(Calculations!Q:Q,Calculations!A:A,A4,Calculations!H:H,202205)</f>
        <v>2531.2399999999998</v>
      </c>
      <c r="G4" s="14">
        <f t="shared" ref="G4:G67" si="0">SUM(E4:F4)</f>
        <v>389013.6</v>
      </c>
    </row>
    <row r="5" spans="1:7" ht="15.75" thickBot="1" x14ac:dyDescent="0.3">
      <c r="A5" s="13" t="s">
        <v>34</v>
      </c>
      <c r="B5" s="13" t="str">
        <f>VLOOKUP(A5,Calculations!A:R,2,0)</f>
        <v>Texas Tech University Health Sciences Center Amarillo</v>
      </c>
      <c r="C5" s="13" t="str">
        <f>VLOOKUP(A5,Calculations!A:R,6,0)</f>
        <v>Lubbock</v>
      </c>
      <c r="D5" s="16">
        <v>0</v>
      </c>
      <c r="E5" s="14">
        <f>SUMIFS(Calculations!P:P,Calculations!A:A,A5,Calculations!H:H,202205)</f>
        <v>181033.47000000003</v>
      </c>
      <c r="F5" s="15">
        <f>SUMIFS(Calculations!Q:Q,Calculations!A:A,A5,Calculations!H:H,202205)</f>
        <v>1490.53</v>
      </c>
      <c r="G5" s="14">
        <f t="shared" si="0"/>
        <v>182524.00000000003</v>
      </c>
    </row>
    <row r="6" spans="1:7" ht="15.75" thickBot="1" x14ac:dyDescent="0.3">
      <c r="A6" s="13" t="s">
        <v>35</v>
      </c>
      <c r="B6" s="13" t="str">
        <f>VLOOKUP(A6,Calculations!A:R,2,0)</f>
        <v>Texas Tech University Health Sciences Center Amarillo</v>
      </c>
      <c r="C6" s="13" t="str">
        <f>VLOOKUP(A6,Calculations!A:R,6,0)</f>
        <v>Lubbock</v>
      </c>
      <c r="D6" s="16">
        <v>0</v>
      </c>
      <c r="E6" s="14">
        <f>SUMIFS(Calculations!P:P,Calculations!A:A,A6,Calculations!H:H,202205)</f>
        <v>30452.980000000003</v>
      </c>
      <c r="F6" s="15">
        <f>SUMIFS(Calculations!Q:Q,Calculations!A:A,A6,Calculations!H:H,202205)</f>
        <v>256.54000000000002</v>
      </c>
      <c r="G6" s="14">
        <f t="shared" si="0"/>
        <v>30709.520000000004</v>
      </c>
    </row>
    <row r="7" spans="1:7" ht="15.75" thickBot="1" x14ac:dyDescent="0.3">
      <c r="A7" s="13" t="s">
        <v>36</v>
      </c>
      <c r="B7" s="13" t="str">
        <f>VLOOKUP(A7,Calculations!A:R,2,0)</f>
        <v>UT Physicians</v>
      </c>
      <c r="C7" s="13" t="str">
        <f>VLOOKUP(A7,Calculations!A:R,6,0)</f>
        <v>Harris</v>
      </c>
      <c r="D7" s="16">
        <v>0</v>
      </c>
      <c r="E7" s="14">
        <f>SUMIFS(Calculations!P:P,Calculations!A:A,A7,Calculations!H:H,202205)</f>
        <v>4639240.9500000011</v>
      </c>
      <c r="F7" s="15">
        <f>SUMIFS(Calculations!Q:Q,Calculations!A:A,A7,Calculations!H:H,202205)</f>
        <v>33527.470000000008</v>
      </c>
      <c r="G7" s="14">
        <f t="shared" si="0"/>
        <v>4672768.4200000009</v>
      </c>
    </row>
    <row r="8" spans="1:7" ht="15.75" thickBot="1" x14ac:dyDescent="0.3">
      <c r="A8" s="13" t="s">
        <v>37</v>
      </c>
      <c r="B8" s="13" t="str">
        <f>VLOOKUP(A8,Calculations!A:R,2,0)</f>
        <v>Texas Tech University Health Sciences Center Amarillo</v>
      </c>
      <c r="C8" s="13" t="str">
        <f>VLOOKUP(A8,Calculations!A:R,6,0)</f>
        <v>Lubbock</v>
      </c>
      <c r="D8" s="16">
        <v>0</v>
      </c>
      <c r="E8" s="14">
        <f>SUMIFS(Calculations!P:P,Calculations!A:A,A8,Calculations!H:H,202205)</f>
        <v>136627.29</v>
      </c>
      <c r="F8" s="15">
        <f>SUMIFS(Calculations!Q:Q,Calculations!A:A,A8,Calculations!H:H,202205)</f>
        <v>1078.0899999999999</v>
      </c>
      <c r="G8" s="14">
        <f t="shared" si="0"/>
        <v>137705.38</v>
      </c>
    </row>
    <row r="9" spans="1:7" ht="15.75" thickBot="1" x14ac:dyDescent="0.3">
      <c r="A9" s="13" t="s">
        <v>38</v>
      </c>
      <c r="B9" s="13" t="str">
        <f>VLOOKUP(A9,Calculations!A:R,2,0)</f>
        <v>Baylor College of Medicine</v>
      </c>
      <c r="C9" s="13" t="str">
        <f>VLOOKUP(A9,Calculations!A:R,6,0)</f>
        <v>Harris</v>
      </c>
      <c r="D9" s="16">
        <v>0</v>
      </c>
      <c r="E9" s="14">
        <f>SUMIFS(Calculations!P:P,Calculations!A:A,A9,Calculations!H:H,202205)</f>
        <v>723293.12</v>
      </c>
      <c r="F9" s="15">
        <f>SUMIFS(Calculations!Q:Q,Calculations!A:A,A9,Calculations!H:H,202205)</f>
        <v>4458.5599999999995</v>
      </c>
      <c r="G9" s="14">
        <f t="shared" si="0"/>
        <v>727751.68000000005</v>
      </c>
    </row>
    <row r="10" spans="1:7" ht="15.75" thickBot="1" x14ac:dyDescent="0.3">
      <c r="A10" s="13" t="s">
        <v>39</v>
      </c>
      <c r="B10" s="13" t="str">
        <f>VLOOKUP(A10,Calculations!A:R,2,0)</f>
        <v>University of North Texas Health Science Center at Fort Worth</v>
      </c>
      <c r="C10" s="13" t="str">
        <f>VLOOKUP(A10,Calculations!A:R,6,0)</f>
        <v>Tarrant</v>
      </c>
      <c r="D10" s="16">
        <v>0</v>
      </c>
      <c r="E10" s="14">
        <f>SUMIFS(Calculations!P:P,Calculations!A:A,A10,Calculations!H:H,202205)</f>
        <v>80711.8</v>
      </c>
      <c r="F10" s="15">
        <f>SUMIFS(Calculations!Q:Q,Calculations!A:A,A10,Calculations!H:H,202205)</f>
        <v>645.77999999999986</v>
      </c>
      <c r="G10" s="14">
        <f t="shared" si="0"/>
        <v>81357.58</v>
      </c>
    </row>
    <row r="11" spans="1:7" ht="15.75" thickBot="1" x14ac:dyDescent="0.3">
      <c r="A11" s="13" t="s">
        <v>40</v>
      </c>
      <c r="B11" s="13" t="str">
        <f>VLOOKUP(A11,Calculations!A:R,2,0)</f>
        <v>University of Southwestern Medical Center</v>
      </c>
      <c r="C11" s="13" t="str">
        <f>VLOOKUP(A11,Calculations!A:R,6,0)</f>
        <v>Dallas</v>
      </c>
      <c r="D11" s="16">
        <v>0</v>
      </c>
      <c r="E11" s="14">
        <f>SUMIFS(Calculations!P:P,Calculations!A:A,A11,Calculations!H:H,202205)</f>
        <v>23521.809999999998</v>
      </c>
      <c r="F11" s="15">
        <f>SUMIFS(Calculations!Q:Q,Calculations!A:A,A11,Calculations!H:H,202205)</f>
        <v>213.29000000000002</v>
      </c>
      <c r="G11" s="14">
        <f t="shared" si="0"/>
        <v>23735.1</v>
      </c>
    </row>
    <row r="12" spans="1:7" ht="15.75" thickBot="1" x14ac:dyDescent="0.3">
      <c r="A12" s="13" t="s">
        <v>12</v>
      </c>
      <c r="B12" s="13" t="str">
        <f>VLOOKUP(A12,Calculations!A:R,2,0)</f>
        <v>University of Texas Health Science Center at Tyler - Physician</v>
      </c>
      <c r="C12" s="13" t="str">
        <f>VLOOKUP(A12,Calculations!A:R,6,0)</f>
        <v>MRSA Northeast</v>
      </c>
      <c r="D12" s="16">
        <v>0</v>
      </c>
      <c r="E12" s="14">
        <f>SUMIFS(Calculations!P:P,Calculations!A:A,A12,Calculations!H:H,202205)</f>
        <v>320892.82</v>
      </c>
      <c r="F12" s="15">
        <f>SUMIFS(Calculations!Q:Q,Calculations!A:A,A12,Calculations!H:H,202205)</f>
        <v>1859.42</v>
      </c>
      <c r="G12" s="14">
        <f t="shared" si="0"/>
        <v>322752.24</v>
      </c>
    </row>
    <row r="13" spans="1:7" ht="15.75" thickBot="1" x14ac:dyDescent="0.3">
      <c r="A13" s="13" t="s">
        <v>41</v>
      </c>
      <c r="B13" s="13" t="str">
        <f>VLOOKUP(A13,Calculations!A:R,2,0)</f>
        <v>Lubbock County Hospital District</v>
      </c>
      <c r="C13" s="13" t="str">
        <f>VLOOKUP(A13,Calculations!A:R,6,0)</f>
        <v>Lubbock</v>
      </c>
      <c r="D13" s="16">
        <v>0</v>
      </c>
      <c r="E13" s="14">
        <f>SUMIFS(Calculations!P:P,Calculations!A:A,A13,Calculations!H:H,202205)</f>
        <v>124133.37000000001</v>
      </c>
      <c r="F13" s="15">
        <f>SUMIFS(Calculations!Q:Q,Calculations!A:A,A13,Calculations!H:H,202205)</f>
        <v>1128.33</v>
      </c>
      <c r="G13" s="14">
        <f t="shared" si="0"/>
        <v>125261.70000000001</v>
      </c>
    </row>
    <row r="14" spans="1:7" ht="15.75" thickBot="1" x14ac:dyDescent="0.3">
      <c r="A14" s="13" t="s">
        <v>9</v>
      </c>
      <c r="B14" s="13" t="str">
        <f>VLOOKUP(A14,Calculations!A:R,2,0)</f>
        <v>Texas A&amp;M University Health Science Center</v>
      </c>
      <c r="C14" s="13" t="str">
        <f>VLOOKUP(A14,Calculations!A:R,6,0)</f>
        <v>MRSA Central</v>
      </c>
      <c r="D14" s="16">
        <v>0</v>
      </c>
      <c r="E14" s="14">
        <f>SUMIFS(Calculations!P:P,Calculations!A:A,A14,Calculations!H:H,202205)</f>
        <v>211332.56000000003</v>
      </c>
      <c r="F14" s="15">
        <f>SUMIFS(Calculations!Q:Q,Calculations!A:A,A14,Calculations!H:H,202205)</f>
        <v>1872.18</v>
      </c>
      <c r="G14" s="14">
        <f t="shared" si="0"/>
        <v>213204.74000000002</v>
      </c>
    </row>
    <row r="15" spans="1:7" ht="15.75" thickBot="1" x14ac:dyDescent="0.3">
      <c r="A15" s="13" t="s">
        <v>42</v>
      </c>
      <c r="B15" s="13" t="str">
        <f>VLOOKUP(A15,Calculations!A:R,2,0)</f>
        <v>Texas Tech University Health Sciences Center</v>
      </c>
      <c r="C15" s="13" t="str">
        <f>VLOOKUP(A15,Calculations!A:R,6,0)</f>
        <v>Lubbock</v>
      </c>
      <c r="D15" s="16">
        <v>0</v>
      </c>
      <c r="E15" s="14">
        <f>SUMIFS(Calculations!P:P,Calculations!A:A,A15,Calculations!H:H,202205)</f>
        <v>133747.95000000001</v>
      </c>
      <c r="F15" s="15">
        <f>SUMIFS(Calculations!Q:Q,Calculations!A:A,A15,Calculations!H:H,202205)</f>
        <v>1112.45</v>
      </c>
      <c r="G15" s="14">
        <f t="shared" si="0"/>
        <v>134860.40000000002</v>
      </c>
    </row>
    <row r="16" spans="1:7" ht="15.75" thickBot="1" x14ac:dyDescent="0.3">
      <c r="A16" s="13" t="s">
        <v>43</v>
      </c>
      <c r="B16" s="13" t="str">
        <f>VLOOKUP(A16,Calculations!A:R,2,0)</f>
        <v>University of Southwestern Medical Center</v>
      </c>
      <c r="C16" s="13" t="str">
        <f>VLOOKUP(A16,Calculations!A:R,6,0)</f>
        <v>Dallas</v>
      </c>
      <c r="D16" s="16">
        <v>0</v>
      </c>
      <c r="E16" s="14">
        <f>SUMIFS(Calculations!P:P,Calculations!A:A,A16,Calculations!H:H,202205)</f>
        <v>89160.37</v>
      </c>
      <c r="F16" s="15">
        <f>SUMIFS(Calculations!Q:Q,Calculations!A:A,A16,Calculations!H:H,202205)</f>
        <v>670.98</v>
      </c>
      <c r="G16" s="14">
        <f t="shared" si="0"/>
        <v>89831.349999999991</v>
      </c>
    </row>
    <row r="17" spans="1:7" ht="15.75" thickBot="1" x14ac:dyDescent="0.3">
      <c r="A17" s="13" t="s">
        <v>44</v>
      </c>
      <c r="B17" s="13" t="str">
        <f>VLOOKUP(A17,Calculations!A:R,2,0)</f>
        <v>University of Southwestern Medical Center</v>
      </c>
      <c r="C17" s="13" t="str">
        <f>VLOOKUP(A17,Calculations!A:R,6,0)</f>
        <v>Dallas</v>
      </c>
      <c r="D17" s="16">
        <v>0</v>
      </c>
      <c r="E17" s="14">
        <f>SUMIFS(Calculations!P:P,Calculations!A:A,A17,Calculations!H:H,202205)</f>
        <v>333198.78999999998</v>
      </c>
      <c r="F17" s="15">
        <f>SUMIFS(Calculations!Q:Q,Calculations!A:A,A17,Calculations!H:H,202205)</f>
        <v>2768.9599999999996</v>
      </c>
      <c r="G17" s="14">
        <f t="shared" si="0"/>
        <v>335967.75</v>
      </c>
    </row>
    <row r="18" spans="1:7" ht="15.75" thickBot="1" x14ac:dyDescent="0.3">
      <c r="A18" s="13" t="s">
        <v>45</v>
      </c>
      <c r="B18" s="13" t="str">
        <f>VLOOKUP(A18,Calculations!A:R,2,0)</f>
        <v>University of Southwestern Medical Center</v>
      </c>
      <c r="C18" s="13" t="str">
        <f>VLOOKUP(A18,Calculations!A:R,6,0)</f>
        <v>Dallas</v>
      </c>
      <c r="D18" s="16">
        <v>0</v>
      </c>
      <c r="E18" s="14">
        <f>SUMIFS(Calculations!P:P,Calculations!A:A,A18,Calculations!H:H,202205)</f>
        <v>184.67</v>
      </c>
      <c r="F18" s="15">
        <f>SUMIFS(Calculations!Q:Q,Calculations!A:A,A18,Calculations!H:H,202205)</f>
        <v>0</v>
      </c>
      <c r="G18" s="14">
        <f t="shared" si="0"/>
        <v>184.67</v>
      </c>
    </row>
    <row r="19" spans="1:7" ht="15.75" thickBot="1" x14ac:dyDescent="0.3">
      <c r="A19" s="13" t="s">
        <v>46</v>
      </c>
      <c r="B19" s="13" t="str">
        <f>VLOOKUP(A19,Calculations!A:R,2,0)</f>
        <v>Texas Tech University Health Sciences Center El Paso</v>
      </c>
      <c r="C19" s="13" t="str">
        <f>VLOOKUP(A19,Calculations!A:R,6,0)</f>
        <v>EL PASO</v>
      </c>
      <c r="D19" s="16">
        <v>0</v>
      </c>
      <c r="E19" s="14">
        <f>SUMIFS(Calculations!P:P,Calculations!A:A,A19,Calculations!H:H,202205)</f>
        <v>36085.15</v>
      </c>
      <c r="F19" s="15">
        <f>SUMIFS(Calculations!Q:Q,Calculations!A:A,A19,Calculations!H:H,202205)</f>
        <v>208.92000000000002</v>
      </c>
      <c r="G19" s="14">
        <f t="shared" si="0"/>
        <v>36294.07</v>
      </c>
    </row>
    <row r="20" spans="1:7" ht="15.75" thickBot="1" x14ac:dyDescent="0.3">
      <c r="A20" s="13" t="s">
        <v>47</v>
      </c>
      <c r="B20" s="13" t="str">
        <f>VLOOKUP(A20,Calculations!A:R,2,0)</f>
        <v>Texas Tech University Health Sciences Center El Paso</v>
      </c>
      <c r="C20" s="13" t="str">
        <f>VLOOKUP(A20,Calculations!A:R,6,0)</f>
        <v>EL PASO</v>
      </c>
      <c r="D20" s="16">
        <v>0</v>
      </c>
      <c r="E20" s="14">
        <f>SUMIFS(Calculations!P:P,Calculations!A:A,A20,Calculations!H:H,202205)</f>
        <v>135170.20000000001</v>
      </c>
      <c r="F20" s="15">
        <f>SUMIFS(Calculations!Q:Q,Calculations!A:A,A20,Calculations!H:H,202205)</f>
        <v>877.83999999999992</v>
      </c>
      <c r="G20" s="14">
        <f t="shared" si="0"/>
        <v>136048.04</v>
      </c>
    </row>
    <row r="21" spans="1:7" ht="15.75" thickBot="1" x14ac:dyDescent="0.3">
      <c r="A21" s="13" t="s">
        <v>48</v>
      </c>
      <c r="B21" s="13" t="str">
        <f>VLOOKUP(A21,Calculations!A:R,2,0)</f>
        <v>CHRISTUS Trinity Clinic</v>
      </c>
      <c r="C21" s="13" t="str">
        <f>VLOOKUP(A21,Calculations!A:R,6,0)</f>
        <v>MRSA Northeast</v>
      </c>
      <c r="D21" s="16">
        <v>0</v>
      </c>
      <c r="E21" s="14">
        <f>SUMIFS(Calculations!P:P,Calculations!A:A,A21,Calculations!H:H,202205)</f>
        <v>2669.8799999999997</v>
      </c>
      <c r="F21" s="15">
        <f>SUMIFS(Calculations!Q:Q,Calculations!A:A,A21,Calculations!H:H,202205)</f>
        <v>19.100000000000001</v>
      </c>
      <c r="G21" s="14">
        <f t="shared" si="0"/>
        <v>2688.9799999999996</v>
      </c>
    </row>
    <row r="22" spans="1:7" ht="15.75" thickBot="1" x14ac:dyDescent="0.3">
      <c r="A22" s="13" t="s">
        <v>49</v>
      </c>
      <c r="B22" s="13" t="str">
        <f>VLOOKUP(A22,Calculations!A:R,2,0)</f>
        <v>University of Southwestern Medical Center</v>
      </c>
      <c r="C22" s="13" t="str">
        <f>VLOOKUP(A22,Calculations!A:R,6,0)</f>
        <v>Dallas</v>
      </c>
      <c r="D22" s="16">
        <v>0</v>
      </c>
      <c r="E22" s="14">
        <f>SUMIFS(Calculations!P:P,Calculations!A:A,A22,Calculations!H:H,202205)</f>
        <v>9886.68</v>
      </c>
      <c r="F22" s="15">
        <f>SUMIFS(Calculations!Q:Q,Calculations!A:A,A22,Calculations!H:H,202205)</f>
        <v>93.050000000000011</v>
      </c>
      <c r="G22" s="14">
        <f t="shared" si="0"/>
        <v>9979.73</v>
      </c>
    </row>
    <row r="23" spans="1:7" ht="15.75" thickBot="1" x14ac:dyDescent="0.3">
      <c r="A23" s="13" t="s">
        <v>50</v>
      </c>
      <c r="B23" s="13" t="str">
        <f>VLOOKUP(A23,Calculations!A:R,2,0)</f>
        <v>Texas Tech University Health Sciences Center El Paso</v>
      </c>
      <c r="C23" s="13" t="str">
        <f>VLOOKUP(A23,Calculations!A:R,6,0)</f>
        <v>EL PASO</v>
      </c>
      <c r="D23" s="16">
        <v>0</v>
      </c>
      <c r="E23" s="14">
        <f>SUMIFS(Calculations!P:P,Calculations!A:A,A23,Calculations!H:H,202205)</f>
        <v>47511.369999999995</v>
      </c>
      <c r="F23" s="15">
        <f>SUMIFS(Calculations!Q:Q,Calculations!A:A,A23,Calculations!H:H,202205)</f>
        <v>315.84000000000003</v>
      </c>
      <c r="G23" s="14">
        <f t="shared" si="0"/>
        <v>47827.209999999992</v>
      </c>
    </row>
    <row r="24" spans="1:7" ht="15.75" thickBot="1" x14ac:dyDescent="0.3">
      <c r="A24" s="13" t="s">
        <v>51</v>
      </c>
      <c r="B24" s="13" t="str">
        <f>VLOOKUP(A24,Calculations!A:R,2,0)</f>
        <v>University of North Texas Health Science Center at Fort Worth</v>
      </c>
      <c r="C24" s="13" t="str">
        <f>VLOOKUP(A24,Calculations!A:R,6,0)</f>
        <v>Tarrant</v>
      </c>
      <c r="D24" s="16">
        <v>0</v>
      </c>
      <c r="E24" s="14">
        <f>SUMIFS(Calculations!P:P,Calculations!A:A,A24,Calculations!H:H,202205)</f>
        <v>609.32999999999993</v>
      </c>
      <c r="F24" s="15">
        <f>SUMIFS(Calculations!Q:Q,Calculations!A:A,A24,Calculations!H:H,202205)</f>
        <v>9.93</v>
      </c>
      <c r="G24" s="14">
        <f t="shared" si="0"/>
        <v>619.25999999999988</v>
      </c>
    </row>
    <row r="25" spans="1:7" ht="15.75" thickBot="1" x14ac:dyDescent="0.3">
      <c r="A25" s="13" t="s">
        <v>52</v>
      </c>
      <c r="B25" s="13" t="str">
        <f>VLOOKUP(A25,Calculations!A:R,2,0)</f>
        <v>CHILDREN'S MEDICAL CENTER DALLAS</v>
      </c>
      <c r="C25" s="13" t="str">
        <f>VLOOKUP(A25,Calculations!A:R,6,0)</f>
        <v>Dallas</v>
      </c>
      <c r="D25" s="16">
        <v>0</v>
      </c>
      <c r="E25" s="14">
        <f>SUMIFS(Calculations!P:P,Calculations!A:A,A25,Calculations!H:H,202205)</f>
        <v>2062902.2199999997</v>
      </c>
      <c r="F25" s="15">
        <f>SUMIFS(Calculations!Q:Q,Calculations!A:A,A25,Calculations!H:H,202205)</f>
        <v>18988.059999999998</v>
      </c>
      <c r="G25" s="14">
        <f t="shared" si="0"/>
        <v>2081890.2799999998</v>
      </c>
    </row>
    <row r="26" spans="1:7" ht="15.75" thickBot="1" x14ac:dyDescent="0.3">
      <c r="A26" s="13" t="s">
        <v>53</v>
      </c>
      <c r="B26" s="13" t="str">
        <f>VLOOKUP(A26,Calculations!A:R,2,0)</f>
        <v>C.H. Wilkinson Physician Network</v>
      </c>
      <c r="C26" s="13" t="str">
        <f>VLOOKUP(A26,Calculations!A:R,6,0)</f>
        <v>Bexar</v>
      </c>
      <c r="D26" s="16">
        <v>0</v>
      </c>
      <c r="E26" s="14">
        <f>SUMIFS(Calculations!P:P,Calculations!A:A,A26,Calculations!H:H,202205)</f>
        <v>96.36</v>
      </c>
      <c r="F26" s="15">
        <f>SUMIFS(Calculations!Q:Q,Calculations!A:A,A26,Calculations!H:H,202205)</f>
        <v>0</v>
      </c>
      <c r="G26" s="14">
        <f t="shared" si="0"/>
        <v>96.36</v>
      </c>
    </row>
    <row r="27" spans="1:7" ht="15.75" thickBot="1" x14ac:dyDescent="0.3">
      <c r="A27" s="13" t="s">
        <v>54</v>
      </c>
      <c r="B27" s="13" t="str">
        <f>VLOOKUP(A27,Calculations!A:R,2,0)</f>
        <v>University of Southwestern Medical Center</v>
      </c>
      <c r="C27" s="13" t="str">
        <f>VLOOKUP(A27,Calculations!A:R,6,0)</f>
        <v>Dallas</v>
      </c>
      <c r="D27" s="16">
        <v>0</v>
      </c>
      <c r="E27" s="14">
        <f>SUMIFS(Calculations!P:P,Calculations!A:A,A27,Calculations!H:H,202205)</f>
        <v>661244.66</v>
      </c>
      <c r="F27" s="15">
        <f>SUMIFS(Calculations!Q:Q,Calculations!A:A,A27,Calculations!H:H,202205)</f>
        <v>5404.65</v>
      </c>
      <c r="G27" s="14">
        <f t="shared" si="0"/>
        <v>666649.31000000006</v>
      </c>
    </row>
    <row r="28" spans="1:7" ht="15.75" thickBot="1" x14ac:dyDescent="0.3">
      <c r="A28" s="13" t="s">
        <v>55</v>
      </c>
      <c r="B28" s="13" t="str">
        <f>VLOOKUP(A28,Calculations!A:R,2,0)</f>
        <v>Texas Tech University Health Sciences Center El Paso</v>
      </c>
      <c r="C28" s="13" t="str">
        <f>VLOOKUP(A28,Calculations!A:R,6,0)</f>
        <v>EL PASO</v>
      </c>
      <c r="D28" s="16">
        <v>0</v>
      </c>
      <c r="E28" s="14">
        <f>SUMIFS(Calculations!P:P,Calculations!A:A,A28,Calculations!H:H,202205)</f>
        <v>17668.05</v>
      </c>
      <c r="F28" s="15">
        <f>SUMIFS(Calculations!Q:Q,Calculations!A:A,A28,Calculations!H:H,202205)</f>
        <v>129.57000000000002</v>
      </c>
      <c r="G28" s="14">
        <f t="shared" si="0"/>
        <v>17797.62</v>
      </c>
    </row>
    <row r="29" spans="1:7" ht="15.75" thickBot="1" x14ac:dyDescent="0.3">
      <c r="A29" s="13" t="s">
        <v>56</v>
      </c>
      <c r="B29" s="13" t="str">
        <f>VLOOKUP(A29,Calculations!A:R,2,0)</f>
        <v>University of Southwestern Medical Center</v>
      </c>
      <c r="C29" s="13" t="str">
        <f>VLOOKUP(A29,Calculations!A:R,6,0)</f>
        <v>Tarrant</v>
      </c>
      <c r="D29" s="16">
        <v>0</v>
      </c>
      <c r="E29" s="14">
        <f>SUMIFS(Calculations!P:P,Calculations!A:A,A29,Calculations!H:H,202205)</f>
        <v>24506.600000000002</v>
      </c>
      <c r="F29" s="15">
        <f>SUMIFS(Calculations!Q:Q,Calculations!A:A,A29,Calculations!H:H,202205)</f>
        <v>171.08999999999997</v>
      </c>
      <c r="G29" s="14">
        <f t="shared" si="0"/>
        <v>24677.690000000002</v>
      </c>
    </row>
    <row r="30" spans="1:7" ht="15.75" thickBot="1" x14ac:dyDescent="0.3">
      <c r="A30" s="13" t="s">
        <v>57</v>
      </c>
      <c r="B30" s="13" t="str">
        <f>VLOOKUP(A30,Calculations!A:R,2,0)</f>
        <v>University of Southwestern Medical Center</v>
      </c>
      <c r="C30" s="13" t="str">
        <f>VLOOKUP(A30,Calculations!A:R,6,0)</f>
        <v>Dallas</v>
      </c>
      <c r="D30" s="16">
        <v>0</v>
      </c>
      <c r="E30" s="14">
        <f>SUMIFS(Calculations!P:P,Calculations!A:A,A30,Calculations!H:H,202205)</f>
        <v>17314.870000000003</v>
      </c>
      <c r="F30" s="15">
        <f>SUMIFS(Calculations!Q:Q,Calculations!A:A,A30,Calculations!H:H,202205)</f>
        <v>104.71000000000001</v>
      </c>
      <c r="G30" s="14">
        <f t="shared" si="0"/>
        <v>17419.580000000002</v>
      </c>
    </row>
    <row r="31" spans="1:7" ht="15.75" thickBot="1" x14ac:dyDescent="0.3">
      <c r="A31" s="13" t="s">
        <v>58</v>
      </c>
      <c r="B31" s="13" t="str">
        <f>VLOOKUP(A31,Calculations!A:R,2,0)</f>
        <v>Texas Tech University Health Sciences Center</v>
      </c>
      <c r="C31" s="13" t="str">
        <f>VLOOKUP(A31,Calculations!A:R,6,0)</f>
        <v>Lubbock</v>
      </c>
      <c r="D31" s="16">
        <v>0</v>
      </c>
      <c r="E31" s="14">
        <f>SUMIFS(Calculations!P:P,Calculations!A:A,A31,Calculations!H:H,202205)</f>
        <v>101215.07000000002</v>
      </c>
      <c r="F31" s="15">
        <f>SUMIFS(Calculations!Q:Q,Calculations!A:A,A31,Calculations!H:H,202205)</f>
        <v>851.95</v>
      </c>
      <c r="G31" s="14">
        <f t="shared" si="0"/>
        <v>102067.02000000002</v>
      </c>
    </row>
    <row r="32" spans="1:7" ht="15.75" thickBot="1" x14ac:dyDescent="0.3">
      <c r="A32" s="13" t="s">
        <v>59</v>
      </c>
      <c r="B32" s="13" t="str">
        <f>VLOOKUP(A32,Calculations!A:R,2,0)</f>
        <v>Texas Tech University Health Sciences Center Amarillo</v>
      </c>
      <c r="C32" s="13" t="str">
        <f>VLOOKUP(A32,Calculations!A:R,6,0)</f>
        <v>Lubbock</v>
      </c>
      <c r="D32" s="16">
        <v>0</v>
      </c>
      <c r="E32" s="14">
        <f>SUMIFS(Calculations!P:P,Calculations!A:A,A32,Calculations!H:H,202205)</f>
        <v>3937.4900000000002</v>
      </c>
      <c r="F32" s="15">
        <f>SUMIFS(Calculations!Q:Q,Calculations!A:A,A32,Calculations!H:H,202205)</f>
        <v>40.369999999999997</v>
      </c>
      <c r="G32" s="14">
        <f t="shared" si="0"/>
        <v>3977.86</v>
      </c>
    </row>
    <row r="33" spans="1:7" ht="15.75" thickBot="1" x14ac:dyDescent="0.3">
      <c r="A33" s="13" t="s">
        <v>60</v>
      </c>
      <c r="B33" s="13" t="str">
        <f>VLOOKUP(A33,Calculations!A:R,2,0)</f>
        <v>University of Southwestern Medical Center</v>
      </c>
      <c r="C33" s="13" t="str">
        <f>VLOOKUP(A33,Calculations!A:R,6,0)</f>
        <v>Tarrant</v>
      </c>
      <c r="D33" s="16">
        <v>0</v>
      </c>
      <c r="E33" s="14">
        <f>SUMIFS(Calculations!P:P,Calculations!A:A,A33,Calculations!H:H,202205)</f>
        <v>7298.34</v>
      </c>
      <c r="F33" s="15">
        <f>SUMIFS(Calculations!Q:Q,Calculations!A:A,A33,Calculations!H:H,202205)</f>
        <v>44.870000000000005</v>
      </c>
      <c r="G33" s="14">
        <f t="shared" si="0"/>
        <v>7343.21</v>
      </c>
    </row>
    <row r="34" spans="1:7" ht="15.75" thickBot="1" x14ac:dyDescent="0.3">
      <c r="A34" s="13" t="s">
        <v>19</v>
      </c>
      <c r="B34" s="13" t="str">
        <f>VLOOKUP(A34,Calculations!A:R,2,0)</f>
        <v>Baylor College of Medicine</v>
      </c>
      <c r="C34" s="13" t="str">
        <f>VLOOKUP(A34,Calculations!A:R,6,0)</f>
        <v>Bexar</v>
      </c>
      <c r="D34" s="16">
        <v>0</v>
      </c>
      <c r="E34" s="14">
        <f>SUMIFS(Calculations!P:P,Calculations!A:A,A34,Calculations!H:H,202205)</f>
        <v>2492385.3199999998</v>
      </c>
      <c r="F34" s="15">
        <f>SUMIFS(Calculations!Q:Q,Calculations!A:A,A34,Calculations!H:H,202205)</f>
        <v>19720.86</v>
      </c>
      <c r="G34" s="14">
        <f t="shared" si="0"/>
        <v>2512106.1799999997</v>
      </c>
    </row>
    <row r="35" spans="1:7" ht="15.75" thickBot="1" x14ac:dyDescent="0.3">
      <c r="A35" s="13" t="s">
        <v>61</v>
      </c>
      <c r="B35" s="13" t="str">
        <f>VLOOKUP(A35,Calculations!A:R,2,0)</f>
        <v>CHRISTUS Trinity Clinic</v>
      </c>
      <c r="C35" s="13" t="str">
        <f>VLOOKUP(A35,Calculations!A:R,6,0)</f>
        <v>MRSA Northeast</v>
      </c>
      <c r="D35" s="16">
        <v>0</v>
      </c>
      <c r="E35" s="14">
        <f>SUMIFS(Calculations!P:P,Calculations!A:A,A35,Calculations!H:H,202205)</f>
        <v>9.51</v>
      </c>
      <c r="F35" s="15">
        <f>SUMIFS(Calculations!Q:Q,Calculations!A:A,A35,Calculations!H:H,202205)</f>
        <v>0</v>
      </c>
      <c r="G35" s="14">
        <f t="shared" si="0"/>
        <v>9.51</v>
      </c>
    </row>
    <row r="36" spans="1:7" ht="15.75" thickBot="1" x14ac:dyDescent="0.3">
      <c r="A36" s="13" t="s">
        <v>62</v>
      </c>
      <c r="B36" s="13" t="str">
        <f>VLOOKUP(A36,Calculations!A:R,2,0)</f>
        <v>University of Southwestern Medical Center</v>
      </c>
      <c r="C36" s="13" t="str">
        <f>VLOOKUP(A36,Calculations!A:R,6,0)</f>
        <v>Dallas</v>
      </c>
      <c r="D36" s="16">
        <v>0</v>
      </c>
      <c r="E36" s="14">
        <f>SUMIFS(Calculations!P:P,Calculations!A:A,A36,Calculations!H:H,202205)</f>
        <v>111.52</v>
      </c>
      <c r="F36" s="15">
        <f>SUMIFS(Calculations!Q:Q,Calculations!A:A,A36,Calculations!H:H,202205)</f>
        <v>0</v>
      </c>
      <c r="G36" s="14">
        <f t="shared" si="0"/>
        <v>111.52</v>
      </c>
    </row>
    <row r="37" spans="1:7" ht="15.75" thickBot="1" x14ac:dyDescent="0.3">
      <c r="A37" s="13" t="s">
        <v>63</v>
      </c>
      <c r="B37" s="13" t="str">
        <f>VLOOKUP(A37,Calculations!A:R,2,0)</f>
        <v>Texas Tech University Health Sciences Center El Paso</v>
      </c>
      <c r="C37" s="13" t="str">
        <f>VLOOKUP(A37,Calculations!A:R,6,0)</f>
        <v>EL PASO</v>
      </c>
      <c r="D37" s="16">
        <v>0</v>
      </c>
      <c r="E37" s="14">
        <f>SUMIFS(Calculations!P:P,Calculations!A:A,A37,Calculations!H:H,202205)</f>
        <v>166056.16999999998</v>
      </c>
      <c r="F37" s="15">
        <f>SUMIFS(Calculations!Q:Q,Calculations!A:A,A37,Calculations!H:H,202205)</f>
        <v>1101.6199999999999</v>
      </c>
      <c r="G37" s="14">
        <f t="shared" si="0"/>
        <v>167157.78999999998</v>
      </c>
    </row>
    <row r="38" spans="1:7" ht="15.75" thickBot="1" x14ac:dyDescent="0.3">
      <c r="A38" s="13" t="s">
        <v>64</v>
      </c>
      <c r="B38" s="13" t="str">
        <f>VLOOKUP(A38,Calculations!A:R,2,0)</f>
        <v>EL PASO COUNTY HOSPITAL DISTRICT</v>
      </c>
      <c r="C38" s="13" t="str">
        <f>VLOOKUP(A38,Calculations!A:R,6,0)</f>
        <v>EL PASO</v>
      </c>
      <c r="D38" s="16">
        <v>0</v>
      </c>
      <c r="E38" s="14">
        <f>SUMIFS(Calculations!P:P,Calculations!A:A,A38,Calculations!H:H,202205)</f>
        <v>51537.630000000005</v>
      </c>
      <c r="F38" s="15">
        <f>SUMIFS(Calculations!Q:Q,Calculations!A:A,A38,Calculations!H:H,202205)</f>
        <v>373.4</v>
      </c>
      <c r="G38" s="14">
        <f t="shared" si="0"/>
        <v>51911.030000000006</v>
      </c>
    </row>
    <row r="39" spans="1:7" ht="15.75" thickBot="1" x14ac:dyDescent="0.3">
      <c r="A39" s="13" t="s">
        <v>65</v>
      </c>
      <c r="B39" s="13" t="str">
        <f>VLOOKUP(A39,Calculations!A:R,2,0)</f>
        <v>University of North Texas Health Science Center at Fort Worth</v>
      </c>
      <c r="C39" s="13" t="str">
        <f>VLOOKUP(A39,Calculations!A:R,6,0)</f>
        <v>Tarrant</v>
      </c>
      <c r="D39" s="16">
        <v>0</v>
      </c>
      <c r="E39" s="14">
        <f>SUMIFS(Calculations!P:P,Calculations!A:A,A39,Calculations!H:H,202205)</f>
        <v>826.29</v>
      </c>
      <c r="F39" s="15">
        <f>SUMIFS(Calculations!Q:Q,Calculations!A:A,A39,Calculations!H:H,202205)</f>
        <v>4.82</v>
      </c>
      <c r="G39" s="14">
        <f t="shared" si="0"/>
        <v>831.11</v>
      </c>
    </row>
    <row r="40" spans="1:7" ht="15.75" thickBot="1" x14ac:dyDescent="0.3">
      <c r="A40" s="13" t="s">
        <v>66</v>
      </c>
      <c r="B40" s="13" t="str">
        <f>VLOOKUP(A40,Calculations!A:R,2,0)</f>
        <v>University of North Texas Health Science Center at Fort Worth</v>
      </c>
      <c r="C40" s="13" t="str">
        <f>VLOOKUP(A40,Calculations!A:R,6,0)</f>
        <v>Tarrant</v>
      </c>
      <c r="D40" s="16">
        <v>0</v>
      </c>
      <c r="E40" s="14">
        <f>SUMIFS(Calculations!P:P,Calculations!A:A,A40,Calculations!H:H,202205)</f>
        <v>22198.760000000002</v>
      </c>
      <c r="F40" s="15">
        <f>SUMIFS(Calculations!Q:Q,Calculations!A:A,A40,Calculations!H:H,202205)</f>
        <v>175</v>
      </c>
      <c r="G40" s="14">
        <f t="shared" si="0"/>
        <v>22373.760000000002</v>
      </c>
    </row>
    <row r="41" spans="1:7" ht="15.75" thickBot="1" x14ac:dyDescent="0.3">
      <c r="A41" s="13" t="s">
        <v>67</v>
      </c>
      <c r="B41" s="13" t="str">
        <f>VLOOKUP(A41,Calculations!A:R,2,0)</f>
        <v>Texas Tech University Health Sciences Center Amarillo</v>
      </c>
      <c r="C41" s="13" t="str">
        <f>VLOOKUP(A41,Calculations!A:R,6,0)</f>
        <v>Lubbock</v>
      </c>
      <c r="D41" s="16">
        <v>0</v>
      </c>
      <c r="E41" s="14">
        <f>SUMIFS(Calculations!P:P,Calculations!A:A,A41,Calculations!H:H,202205)</f>
        <v>441140.51</v>
      </c>
      <c r="F41" s="15">
        <f>SUMIFS(Calculations!Q:Q,Calculations!A:A,A41,Calculations!H:H,202205)</f>
        <v>3749.9599999999996</v>
      </c>
      <c r="G41" s="14">
        <f t="shared" si="0"/>
        <v>444890.47000000003</v>
      </c>
    </row>
    <row r="42" spans="1:7" ht="15.75" thickBot="1" x14ac:dyDescent="0.3">
      <c r="A42" s="13" t="s">
        <v>68</v>
      </c>
      <c r="B42" s="13" t="str">
        <f>VLOOKUP(A42,Calculations!A:R,2,0)</f>
        <v>University of Southwestern Medical Center</v>
      </c>
      <c r="C42" s="13" t="str">
        <f>VLOOKUP(A42,Calculations!A:R,6,0)</f>
        <v>Dallas</v>
      </c>
      <c r="D42" s="16">
        <v>0</v>
      </c>
      <c r="E42" s="14">
        <f>SUMIFS(Calculations!P:P,Calculations!A:A,A42,Calculations!H:H,202205)</f>
        <v>461.75000000000006</v>
      </c>
      <c r="F42" s="15">
        <f>SUMIFS(Calculations!Q:Q,Calculations!A:A,A42,Calculations!H:H,202205)</f>
        <v>0</v>
      </c>
      <c r="G42" s="14">
        <f t="shared" si="0"/>
        <v>461.75000000000006</v>
      </c>
    </row>
    <row r="43" spans="1:7" ht="15.75" thickBot="1" x14ac:dyDescent="0.3">
      <c r="A43" s="13" t="s">
        <v>6</v>
      </c>
      <c r="B43" s="13" t="str">
        <f>VLOOKUP(A43,Calculations!A:R,2,0)</f>
        <v>Texas Tech University Health Sciences Center of the Permian Basin</v>
      </c>
      <c r="C43" s="13" t="str">
        <f>VLOOKUP(A43,Calculations!A:R,6,0)</f>
        <v>MRSA West</v>
      </c>
      <c r="D43" s="16">
        <v>0</v>
      </c>
      <c r="E43" s="14">
        <f>SUMIFS(Calculations!P:P,Calculations!A:A,A43,Calculations!H:H,202205)</f>
        <v>355503.05000000005</v>
      </c>
      <c r="F43" s="15">
        <f>SUMIFS(Calculations!Q:Q,Calculations!A:A,A43,Calculations!H:H,202205)</f>
        <v>3835.4799999999996</v>
      </c>
      <c r="G43" s="14">
        <f t="shared" si="0"/>
        <v>359338.53</v>
      </c>
    </row>
    <row r="44" spans="1:7" ht="15.75" thickBot="1" x14ac:dyDescent="0.3">
      <c r="A44" s="13" t="s">
        <v>69</v>
      </c>
      <c r="B44" s="13" t="str">
        <f>VLOOKUP(A44,Calculations!A:R,2,0)</f>
        <v>University of North Texas Health Science Center at Fort Worth</v>
      </c>
      <c r="C44" s="13" t="str">
        <f>VLOOKUP(A44,Calculations!A:R,6,0)</f>
        <v>Tarrant</v>
      </c>
      <c r="D44" s="16">
        <v>0</v>
      </c>
      <c r="E44" s="14">
        <f>SUMIFS(Calculations!P:P,Calculations!A:A,A44,Calculations!H:H,202205)</f>
        <v>231336.4</v>
      </c>
      <c r="F44" s="15">
        <f>SUMIFS(Calculations!Q:Q,Calculations!A:A,A44,Calculations!H:H,202205)</f>
        <v>1610.55</v>
      </c>
      <c r="G44" s="14">
        <f t="shared" si="0"/>
        <v>232946.94999999998</v>
      </c>
    </row>
    <row r="45" spans="1:7" ht="15.75" thickBot="1" x14ac:dyDescent="0.3">
      <c r="A45" s="13" t="s">
        <v>70</v>
      </c>
      <c r="B45" s="13" t="str">
        <f>VLOOKUP(A45,Calculations!A:R,2,0)</f>
        <v>Texas Tech University Health Sciences Center</v>
      </c>
      <c r="C45" s="13" t="str">
        <f>VLOOKUP(A45,Calculations!A:R,6,0)</f>
        <v>Lubbock</v>
      </c>
      <c r="D45" s="16">
        <v>0</v>
      </c>
      <c r="E45" s="14">
        <f>SUMIFS(Calculations!P:P,Calculations!A:A,A45,Calculations!H:H,202205)</f>
        <v>165387.65</v>
      </c>
      <c r="F45" s="15">
        <f>SUMIFS(Calculations!Q:Q,Calculations!A:A,A45,Calculations!H:H,202205)</f>
        <v>1394.71</v>
      </c>
      <c r="G45" s="14">
        <f t="shared" si="0"/>
        <v>166782.35999999999</v>
      </c>
    </row>
    <row r="46" spans="1:7" ht="15.75" thickBot="1" x14ac:dyDescent="0.3">
      <c r="A46" s="13" t="s">
        <v>16</v>
      </c>
      <c r="B46" s="13" t="str">
        <f>VLOOKUP(A46,Calculations!A:R,2,0)</f>
        <v>The University of Texas Rio Grande Valley</v>
      </c>
      <c r="C46" s="13" t="str">
        <f>VLOOKUP(A46,Calculations!A:R,6,0)</f>
        <v>Hidalgo</v>
      </c>
      <c r="D46" s="16">
        <v>0</v>
      </c>
      <c r="E46" s="14">
        <f>SUMIFS(Calculations!P:P,Calculations!A:A,A46,Calculations!H:H,202205)</f>
        <v>235417.05000000002</v>
      </c>
      <c r="F46" s="15">
        <f>SUMIFS(Calculations!Q:Q,Calculations!A:A,A46,Calculations!H:H,202205)</f>
        <v>2802.0499999999997</v>
      </c>
      <c r="G46" s="14">
        <f t="shared" si="0"/>
        <v>238219.1</v>
      </c>
    </row>
    <row r="47" spans="1:7" ht="15.75" thickBot="1" x14ac:dyDescent="0.3">
      <c r="A47" s="13" t="s">
        <v>71</v>
      </c>
      <c r="B47" s="13" t="str">
        <f>VLOOKUP(A47,Calculations!A:R,2,0)</f>
        <v>Lubbock County Hospital District</v>
      </c>
      <c r="C47" s="13" t="str">
        <f>VLOOKUP(A47,Calculations!A:R,6,0)</f>
        <v>Lubbock</v>
      </c>
      <c r="D47" s="16">
        <v>0</v>
      </c>
      <c r="E47" s="14">
        <f>SUMIFS(Calculations!P:P,Calculations!A:A,A47,Calculations!H:H,202205)</f>
        <v>5874.31</v>
      </c>
      <c r="F47" s="15">
        <f>SUMIFS(Calculations!Q:Q,Calculations!A:A,A47,Calculations!H:H,202205)</f>
        <v>38.26</v>
      </c>
      <c r="G47" s="14">
        <f t="shared" si="0"/>
        <v>5912.5700000000006</v>
      </c>
    </row>
    <row r="48" spans="1:7" ht="15.75" thickBot="1" x14ac:dyDescent="0.3">
      <c r="A48" s="13" t="s">
        <v>72</v>
      </c>
      <c r="B48" s="13" t="str">
        <f>VLOOKUP(A48,Calculations!A:R,2,0)</f>
        <v>Texas Tech University Health Sciences Center</v>
      </c>
      <c r="C48" s="13" t="str">
        <f>VLOOKUP(A48,Calculations!A:R,6,0)</f>
        <v>Lubbock</v>
      </c>
      <c r="D48" s="16">
        <v>0</v>
      </c>
      <c r="E48" s="14">
        <f>SUMIFS(Calculations!P:P,Calculations!A:A,A48,Calculations!H:H,202205)</f>
        <v>193074.24000000005</v>
      </c>
      <c r="F48" s="15">
        <f>SUMIFS(Calculations!Q:Q,Calculations!A:A,A48,Calculations!H:H,202205)</f>
        <v>1566.64</v>
      </c>
      <c r="G48" s="14">
        <f t="shared" si="0"/>
        <v>194640.88000000006</v>
      </c>
    </row>
    <row r="49" spans="1:7" ht="15.75" thickBot="1" x14ac:dyDescent="0.3">
      <c r="A49" s="13" t="s">
        <v>73</v>
      </c>
      <c r="B49" s="13" t="str">
        <f>VLOOKUP(A49,Calculations!A:R,2,0)</f>
        <v>Lubbock County Hospital District</v>
      </c>
      <c r="C49" s="13" t="str">
        <f>VLOOKUP(A49,Calculations!A:R,6,0)</f>
        <v>Lubbock</v>
      </c>
      <c r="D49" s="16">
        <v>0</v>
      </c>
      <c r="E49" s="14">
        <f>SUMIFS(Calculations!P:P,Calculations!A:A,A49,Calculations!H:H,202205)</f>
        <v>215020.11</v>
      </c>
      <c r="F49" s="15">
        <f>SUMIFS(Calculations!Q:Q,Calculations!A:A,A49,Calculations!H:H,202205)</f>
        <v>1798.3500000000001</v>
      </c>
      <c r="G49" s="14">
        <f t="shared" si="0"/>
        <v>216818.46</v>
      </c>
    </row>
    <row r="50" spans="1:7" ht="15.75" thickBot="1" x14ac:dyDescent="0.3">
      <c r="A50" s="13" t="s">
        <v>74</v>
      </c>
      <c r="B50" s="13" t="str">
        <f>VLOOKUP(A50,Calculations!A:R,2,0)</f>
        <v>Texas Tech University Health Sciences Center</v>
      </c>
      <c r="C50" s="13" t="str">
        <f>VLOOKUP(A50,Calculations!A:R,6,0)</f>
        <v>Lubbock</v>
      </c>
      <c r="D50" s="16">
        <v>0</v>
      </c>
      <c r="E50" s="14">
        <f>SUMIFS(Calculations!P:P,Calculations!A:A,A50,Calculations!H:H,202205)</f>
        <v>25896.14</v>
      </c>
      <c r="F50" s="15">
        <f>SUMIFS(Calculations!Q:Q,Calculations!A:A,A50,Calculations!H:H,202205)</f>
        <v>222.51</v>
      </c>
      <c r="G50" s="14">
        <f t="shared" si="0"/>
        <v>26118.649999999998</v>
      </c>
    </row>
    <row r="51" spans="1:7" ht="15.75" thickBot="1" x14ac:dyDescent="0.3">
      <c r="A51" s="13" t="s">
        <v>75</v>
      </c>
      <c r="B51" s="13" t="str">
        <f>VLOOKUP(A51,Calculations!A:R,2,0)</f>
        <v>University of Southwestern Medical Center</v>
      </c>
      <c r="C51" s="13" t="str">
        <f>VLOOKUP(A51,Calculations!A:R,6,0)</f>
        <v>Dallas</v>
      </c>
      <c r="D51" s="16">
        <v>0</v>
      </c>
      <c r="E51" s="14">
        <f>SUMIFS(Calculations!P:P,Calculations!A:A,A51,Calculations!H:H,202205)</f>
        <v>22397.56</v>
      </c>
      <c r="F51" s="15">
        <f>SUMIFS(Calculations!Q:Q,Calculations!A:A,A51,Calculations!H:H,202205)</f>
        <v>165.85</v>
      </c>
      <c r="G51" s="14">
        <f t="shared" si="0"/>
        <v>22563.41</v>
      </c>
    </row>
    <row r="52" spans="1:7" ht="15.75" thickBot="1" x14ac:dyDescent="0.3">
      <c r="A52" s="13" t="s">
        <v>76</v>
      </c>
      <c r="B52" s="13" t="str">
        <f>VLOOKUP(A52,Calculations!A:R,2,0)</f>
        <v>Texas Tech University Health Sciences Center</v>
      </c>
      <c r="C52" s="13" t="str">
        <f>VLOOKUP(A52,Calculations!A:R,6,0)</f>
        <v>LUBBOCK</v>
      </c>
      <c r="D52" s="16">
        <v>0</v>
      </c>
      <c r="E52" s="14">
        <f>SUMIFS(Calculations!P:P,Calculations!A:A,A52,Calculations!H:H,202205)</f>
        <v>41373.880000000005</v>
      </c>
      <c r="F52" s="15">
        <f>SUMIFS(Calculations!Q:Q,Calculations!A:A,A52,Calculations!H:H,202205)</f>
        <v>348.81</v>
      </c>
      <c r="G52" s="14">
        <f t="shared" si="0"/>
        <v>41722.69</v>
      </c>
    </row>
    <row r="53" spans="1:7" ht="15.75" thickBot="1" x14ac:dyDescent="0.3">
      <c r="A53" s="13" t="s">
        <v>77</v>
      </c>
      <c r="B53" s="13" t="str">
        <f>VLOOKUP(A53,Calculations!A:R,2,0)</f>
        <v>Texas Tech University Health Sciences Center El Paso</v>
      </c>
      <c r="C53" s="13" t="str">
        <f>VLOOKUP(A53,Calculations!A:R,6,0)</f>
        <v>EL PASO</v>
      </c>
      <c r="D53" s="16">
        <v>0</v>
      </c>
      <c r="E53" s="14">
        <f>SUMIFS(Calculations!P:P,Calculations!A:A,A53,Calculations!H:H,202205)</f>
        <v>41907.01</v>
      </c>
      <c r="F53" s="15">
        <f>SUMIFS(Calculations!Q:Q,Calculations!A:A,A53,Calculations!H:H,202205)</f>
        <v>282.70999999999998</v>
      </c>
      <c r="G53" s="14">
        <f t="shared" si="0"/>
        <v>42189.72</v>
      </c>
    </row>
    <row r="54" spans="1:7" ht="15.75" thickBot="1" x14ac:dyDescent="0.3">
      <c r="A54" s="13" t="s">
        <v>78</v>
      </c>
      <c r="B54" s="13" t="str">
        <f>VLOOKUP(A54,Calculations!A:R,2,0)</f>
        <v>University of North Texas Health Science Center at Fort Worth</v>
      </c>
      <c r="C54" s="13" t="str">
        <f>VLOOKUP(A54,Calculations!A:R,6,0)</f>
        <v>Tarrant</v>
      </c>
      <c r="D54" s="16">
        <v>0</v>
      </c>
      <c r="E54" s="14">
        <f>SUMIFS(Calculations!P:P,Calculations!A:A,A54,Calculations!H:H,202205)</f>
        <v>103543.19</v>
      </c>
      <c r="F54" s="15">
        <f>SUMIFS(Calculations!Q:Q,Calculations!A:A,A54,Calculations!H:H,202205)</f>
        <v>1212.2800000000002</v>
      </c>
      <c r="G54" s="14">
        <f t="shared" si="0"/>
        <v>104755.47</v>
      </c>
    </row>
    <row r="55" spans="1:7" ht="15.75" thickBot="1" x14ac:dyDescent="0.3">
      <c r="A55" s="13" t="s">
        <v>79</v>
      </c>
      <c r="B55" s="13" t="str">
        <f>VLOOKUP(A55,Calculations!A:R,2,0)</f>
        <v>University of Southwestern Medical Center</v>
      </c>
      <c r="C55" s="13" t="str">
        <f>VLOOKUP(A55,Calculations!A:R,6,0)</f>
        <v>DALLAS</v>
      </c>
      <c r="D55" s="16">
        <v>0</v>
      </c>
      <c r="E55" s="14">
        <f>SUMIFS(Calculations!P:P,Calculations!A:A,A55,Calculations!H:H,202205)</f>
        <v>13274.29</v>
      </c>
      <c r="F55" s="15">
        <f>SUMIFS(Calculations!Q:Q,Calculations!A:A,A55,Calculations!H:H,202205)</f>
        <v>110.78999999999999</v>
      </c>
      <c r="G55" s="14">
        <f t="shared" si="0"/>
        <v>13385.080000000002</v>
      </c>
    </row>
    <row r="56" spans="1:7" ht="15.75" thickBot="1" x14ac:dyDescent="0.3">
      <c r="A56" s="13" t="s">
        <v>80</v>
      </c>
      <c r="B56" s="13" t="str">
        <f>VLOOKUP(A56,Calculations!A:R,2,0)</f>
        <v>Texas Tech University Health Sciences Center</v>
      </c>
      <c r="C56" s="13" t="str">
        <f>VLOOKUP(A56,Calculations!A:R,6,0)</f>
        <v>Lubbock</v>
      </c>
      <c r="D56" s="16">
        <v>0</v>
      </c>
      <c r="E56" s="14">
        <f>SUMIFS(Calculations!P:P,Calculations!A:A,A56,Calculations!H:H,202205)</f>
        <v>67634</v>
      </c>
      <c r="F56" s="15">
        <f>SUMIFS(Calculations!Q:Q,Calculations!A:A,A56,Calculations!H:H,202205)</f>
        <v>433.68000000000006</v>
      </c>
      <c r="G56" s="14">
        <f t="shared" si="0"/>
        <v>68067.679999999993</v>
      </c>
    </row>
    <row r="57" spans="1:7" ht="15.75" thickBot="1" x14ac:dyDescent="0.3">
      <c r="A57" s="13" t="s">
        <v>81</v>
      </c>
      <c r="B57" s="13" t="str">
        <f>VLOOKUP(A57,Calculations!A:R,2,0)</f>
        <v>Texas Tech University Health Sciences Center El Paso</v>
      </c>
      <c r="C57" s="13" t="str">
        <f>VLOOKUP(A57,Calculations!A:R,6,0)</f>
        <v>EL PASO</v>
      </c>
      <c r="D57" s="16">
        <v>0</v>
      </c>
      <c r="E57" s="14">
        <f>SUMIFS(Calculations!P:P,Calculations!A:A,A57,Calculations!H:H,202205)</f>
        <v>30967.66</v>
      </c>
      <c r="F57" s="15">
        <f>SUMIFS(Calculations!Q:Q,Calculations!A:A,A57,Calculations!H:H,202205)</f>
        <v>193.67</v>
      </c>
      <c r="G57" s="14">
        <f t="shared" si="0"/>
        <v>31161.329999999998</v>
      </c>
    </row>
    <row r="58" spans="1:7" ht="15.75" thickBot="1" x14ac:dyDescent="0.3">
      <c r="A58" s="13" t="s">
        <v>82</v>
      </c>
      <c r="B58" s="13" t="str">
        <f>VLOOKUP(A58,Calculations!A:R,2,0)</f>
        <v>Texas Tech University Health Sciences Center El Paso</v>
      </c>
      <c r="C58" s="13" t="str">
        <f>VLOOKUP(A58,Calculations!A:R,6,0)</f>
        <v>EL PASO</v>
      </c>
      <c r="D58" s="16">
        <v>0</v>
      </c>
      <c r="E58" s="14">
        <f>SUMIFS(Calculations!P:P,Calculations!A:A,A58,Calculations!H:H,202205)</f>
        <v>56631.839999999997</v>
      </c>
      <c r="F58" s="15">
        <f>SUMIFS(Calculations!Q:Q,Calculations!A:A,A58,Calculations!H:H,202205)</f>
        <v>381.55</v>
      </c>
      <c r="G58" s="14">
        <f t="shared" si="0"/>
        <v>57013.39</v>
      </c>
    </row>
    <row r="59" spans="1:7" ht="15.75" thickBot="1" x14ac:dyDescent="0.3">
      <c r="A59" s="13" t="s">
        <v>83</v>
      </c>
      <c r="B59" s="13" t="str">
        <f>VLOOKUP(A59,Calculations!A:R,2,0)</f>
        <v>University of Southwestern Medical Center</v>
      </c>
      <c r="C59" s="13" t="str">
        <f>VLOOKUP(A59,Calculations!A:R,6,0)</f>
        <v>Dallas</v>
      </c>
      <c r="D59" s="16">
        <v>0</v>
      </c>
      <c r="E59" s="14">
        <f>SUMIFS(Calculations!P:P,Calculations!A:A,A59,Calculations!H:H,202205)</f>
        <v>194791.95999999996</v>
      </c>
      <c r="F59" s="15">
        <f>SUMIFS(Calculations!Q:Q,Calculations!A:A,A59,Calculations!H:H,202205)</f>
        <v>1580.52</v>
      </c>
      <c r="G59" s="14">
        <f t="shared" si="0"/>
        <v>196372.47999999995</v>
      </c>
    </row>
    <row r="60" spans="1:7" ht="15.75" thickBot="1" x14ac:dyDescent="0.3">
      <c r="A60" s="13" t="s">
        <v>84</v>
      </c>
      <c r="B60" s="13" t="str">
        <f>VLOOKUP(A60,Calculations!A:R,2,0)</f>
        <v>UT Physicians</v>
      </c>
      <c r="C60" s="13" t="str">
        <f>VLOOKUP(A60,Calculations!A:R,6,0)</f>
        <v>Harris</v>
      </c>
      <c r="D60" s="16">
        <v>0</v>
      </c>
      <c r="E60" s="14">
        <f>SUMIFS(Calculations!P:P,Calculations!A:A,A60,Calculations!H:H,202205)</f>
        <v>19645.12</v>
      </c>
      <c r="F60" s="15">
        <f>SUMIFS(Calculations!Q:Q,Calculations!A:A,A60,Calculations!H:H,202205)</f>
        <v>180.94</v>
      </c>
      <c r="G60" s="14">
        <f t="shared" si="0"/>
        <v>19826.059999999998</v>
      </c>
    </row>
    <row r="61" spans="1:7" ht="15.75" thickBot="1" x14ac:dyDescent="0.3">
      <c r="A61" s="13" t="s">
        <v>85</v>
      </c>
      <c r="B61" s="13" t="str">
        <f>VLOOKUP(A61,Calculations!A:R,2,0)</f>
        <v>Texas Tech University Health Sciences Center El Paso</v>
      </c>
      <c r="C61" s="13" t="str">
        <f>VLOOKUP(A61,Calculations!A:R,6,0)</f>
        <v>EL PASO</v>
      </c>
      <c r="D61" s="16">
        <v>0</v>
      </c>
      <c r="E61" s="14">
        <f>SUMIFS(Calculations!P:P,Calculations!A:A,A61,Calculations!H:H,202205)</f>
        <v>77949.310000000012</v>
      </c>
      <c r="F61" s="15">
        <f>SUMIFS(Calculations!Q:Q,Calculations!A:A,A61,Calculations!H:H,202205)</f>
        <v>582.70000000000005</v>
      </c>
      <c r="G61" s="14">
        <f t="shared" si="0"/>
        <v>78532.010000000009</v>
      </c>
    </row>
    <row r="62" spans="1:7" ht="15.75" thickBot="1" x14ac:dyDescent="0.3">
      <c r="A62" s="13" t="s">
        <v>86</v>
      </c>
      <c r="B62" s="13" t="str">
        <f>VLOOKUP(A62,Calculations!A:R,2,0)</f>
        <v>University of Southwestern Medical Center</v>
      </c>
      <c r="C62" s="13" t="str">
        <f>VLOOKUP(A62,Calculations!A:R,6,0)</f>
        <v>Dallas</v>
      </c>
      <c r="D62" s="16">
        <v>0</v>
      </c>
      <c r="E62" s="14">
        <f>SUMIFS(Calculations!P:P,Calculations!A:A,A62,Calculations!H:H,202205)</f>
        <v>666681.03</v>
      </c>
      <c r="F62" s="15">
        <f>SUMIFS(Calculations!Q:Q,Calculations!A:A,A62,Calculations!H:H,202205)</f>
        <v>5300.93</v>
      </c>
      <c r="G62" s="14">
        <f t="shared" si="0"/>
        <v>671981.96000000008</v>
      </c>
    </row>
    <row r="63" spans="1:7" ht="15.75" thickBot="1" x14ac:dyDescent="0.3">
      <c r="A63" s="13" t="s">
        <v>11</v>
      </c>
      <c r="B63" s="13" t="str">
        <f>VLOOKUP(A63,Calculations!A:R,2,0)</f>
        <v>ETMC Physician Group, Inc.</v>
      </c>
      <c r="C63" s="13" t="str">
        <f>VLOOKUP(A63,Calculations!A:R,6,0)</f>
        <v>MRSA Northeast</v>
      </c>
      <c r="D63" s="16">
        <v>0</v>
      </c>
      <c r="E63" s="14">
        <f>SUMIFS(Calculations!P:P,Calculations!A:A,A63,Calculations!H:H,202205)</f>
        <v>600154.69000000006</v>
      </c>
      <c r="F63" s="15">
        <f>SUMIFS(Calculations!Q:Q,Calculations!A:A,A63,Calculations!H:H,202205)</f>
        <v>3553.54</v>
      </c>
      <c r="G63" s="14">
        <f t="shared" si="0"/>
        <v>603708.2300000001</v>
      </c>
    </row>
    <row r="64" spans="1:7" ht="15.75" thickBot="1" x14ac:dyDescent="0.3">
      <c r="A64" s="13" t="s">
        <v>87</v>
      </c>
      <c r="B64" s="13" t="str">
        <f>VLOOKUP(A64,Calculations!A:R,2,0)</f>
        <v>University of Southwestern Medical Center</v>
      </c>
      <c r="C64" s="13" t="str">
        <f>VLOOKUP(A64,Calculations!A:R,6,0)</f>
        <v>Dallas</v>
      </c>
      <c r="D64" s="16">
        <v>0</v>
      </c>
      <c r="E64" s="14">
        <f>SUMIFS(Calculations!P:P,Calculations!A:A,A64,Calculations!H:H,202205)</f>
        <v>97277.1</v>
      </c>
      <c r="F64" s="15">
        <f>SUMIFS(Calculations!Q:Q,Calculations!A:A,A64,Calculations!H:H,202205)</f>
        <v>920.95000000000016</v>
      </c>
      <c r="G64" s="14">
        <f t="shared" si="0"/>
        <v>98198.05</v>
      </c>
    </row>
    <row r="65" spans="1:7" ht="15.75" thickBot="1" x14ac:dyDescent="0.3">
      <c r="A65" s="13" t="s">
        <v>88</v>
      </c>
      <c r="B65" s="13" t="str">
        <f>VLOOKUP(A65,Calculations!A:R,2,0)</f>
        <v>University of North Texas Health Science Center at Fort Worth</v>
      </c>
      <c r="C65" s="13" t="str">
        <f>VLOOKUP(A65,Calculations!A:R,6,0)</f>
        <v>Tarrant</v>
      </c>
      <c r="D65" s="16">
        <v>0</v>
      </c>
      <c r="E65" s="14">
        <f>SUMIFS(Calculations!P:P,Calculations!A:A,A65,Calculations!H:H,202205)</f>
        <v>11214.399999999998</v>
      </c>
      <c r="F65" s="15">
        <f>SUMIFS(Calculations!Q:Q,Calculations!A:A,A65,Calculations!H:H,202205)</f>
        <v>110.02999999999999</v>
      </c>
      <c r="G65" s="14">
        <f t="shared" si="0"/>
        <v>11324.429999999998</v>
      </c>
    </row>
    <row r="66" spans="1:7" ht="15.75" thickBot="1" x14ac:dyDescent="0.3">
      <c r="A66" s="13" t="s">
        <v>89</v>
      </c>
      <c r="B66" s="13" t="str">
        <f>VLOOKUP(A66,Calculations!A:R,2,0)</f>
        <v>University of Southwestern Medical Center</v>
      </c>
      <c r="C66" s="13" t="str">
        <f>VLOOKUP(A66,Calculations!A:R,6,0)</f>
        <v>Dallas</v>
      </c>
      <c r="D66" s="16">
        <v>0</v>
      </c>
      <c r="E66" s="14">
        <f>SUMIFS(Calculations!P:P,Calculations!A:A,A66,Calculations!H:H,202205)</f>
        <v>169631.99000000002</v>
      </c>
      <c r="F66" s="15">
        <f>SUMIFS(Calculations!Q:Q,Calculations!A:A,A66,Calculations!H:H,202205)</f>
        <v>1236.45</v>
      </c>
      <c r="G66" s="14">
        <f t="shared" si="0"/>
        <v>170868.44000000003</v>
      </c>
    </row>
    <row r="67" spans="1:7" ht="15.75" thickBot="1" x14ac:dyDescent="0.3">
      <c r="A67" s="13" t="s">
        <v>90</v>
      </c>
      <c r="B67" s="13" t="str">
        <f>VLOOKUP(A67,Calculations!A:R,2,0)</f>
        <v>CHRISTUS Trinity Clinic</v>
      </c>
      <c r="C67" s="13" t="str">
        <f>VLOOKUP(A67,Calculations!A:R,6,0)</f>
        <v>MRSA Northeast</v>
      </c>
      <c r="D67" s="16">
        <v>0</v>
      </c>
      <c r="E67" s="14">
        <f>SUMIFS(Calculations!P:P,Calculations!A:A,A67,Calculations!H:H,202205)</f>
        <v>406323.70999999996</v>
      </c>
      <c r="F67" s="15">
        <f>SUMIFS(Calculations!Q:Q,Calculations!A:A,A67,Calculations!H:H,202205)</f>
        <v>2362.16</v>
      </c>
      <c r="G67" s="14">
        <f t="shared" si="0"/>
        <v>408685.86999999994</v>
      </c>
    </row>
    <row r="68" spans="1:7" ht="15.75" thickBot="1" x14ac:dyDescent="0.3">
      <c r="A68" s="13" t="s">
        <v>91</v>
      </c>
      <c r="B68" s="13" t="str">
        <f>VLOOKUP(A68,Calculations!A:R,2,0)</f>
        <v>C.H. Wilkinson Physician Network</v>
      </c>
      <c r="C68" s="13" t="str">
        <f>VLOOKUP(A68,Calculations!A:R,6,0)</f>
        <v>Nueces</v>
      </c>
      <c r="D68" s="16">
        <v>0</v>
      </c>
      <c r="E68" s="14">
        <f>SUMIFS(Calculations!P:P,Calculations!A:A,A68,Calculations!H:H,202205)</f>
        <v>0</v>
      </c>
      <c r="F68" s="15">
        <f>SUMIFS(Calculations!Q:Q,Calculations!A:A,A68,Calculations!H:H,202205)</f>
        <v>0</v>
      </c>
      <c r="G68" s="14">
        <f t="shared" ref="G68:G102" si="1">SUM(E68:F68)</f>
        <v>0</v>
      </c>
    </row>
    <row r="69" spans="1:7" ht="15.75" thickBot="1" x14ac:dyDescent="0.3">
      <c r="A69" s="13" t="s">
        <v>92</v>
      </c>
      <c r="B69" s="13" t="str">
        <f>VLOOKUP(A69,Calculations!A:R,2,0)</f>
        <v>University of North Texas Health Science Center at Fort Worth</v>
      </c>
      <c r="C69" s="13" t="str">
        <f>VLOOKUP(A69,Calculations!A:R,6,0)</f>
        <v>Tarrant</v>
      </c>
      <c r="D69" s="16">
        <v>0</v>
      </c>
      <c r="E69" s="14">
        <f>SUMIFS(Calculations!P:P,Calculations!A:A,A69,Calculations!H:H,202205)</f>
        <v>175306.27000000002</v>
      </c>
      <c r="F69" s="15">
        <f>SUMIFS(Calculations!Q:Q,Calculations!A:A,A69,Calculations!H:H,202205)</f>
        <v>1213.54</v>
      </c>
      <c r="G69" s="14">
        <f t="shared" si="1"/>
        <v>176519.81000000003</v>
      </c>
    </row>
    <row r="70" spans="1:7" ht="15.75" thickBot="1" x14ac:dyDescent="0.3">
      <c r="A70" s="13" t="s">
        <v>93</v>
      </c>
      <c r="B70" s="13" t="str">
        <f>VLOOKUP(A70,Calculations!A:R,2,0)</f>
        <v>University of Southwestern Medical Center</v>
      </c>
      <c r="C70" s="13" t="str">
        <f>VLOOKUP(A70,Calculations!A:R,6,0)</f>
        <v>Dallas</v>
      </c>
      <c r="D70" s="16">
        <v>0</v>
      </c>
      <c r="E70" s="14">
        <f>SUMIFS(Calculations!P:P,Calculations!A:A,A70,Calculations!H:H,202205)</f>
        <v>204956.59</v>
      </c>
      <c r="F70" s="15">
        <f>SUMIFS(Calculations!Q:Q,Calculations!A:A,A70,Calculations!H:H,202205)</f>
        <v>1837.04</v>
      </c>
      <c r="G70" s="14">
        <f t="shared" si="1"/>
        <v>206793.63</v>
      </c>
    </row>
    <row r="71" spans="1:7" ht="15.75" thickBot="1" x14ac:dyDescent="0.3">
      <c r="A71" s="13" t="s">
        <v>94</v>
      </c>
      <c r="B71" s="13" t="str">
        <f>VLOOKUP(A71,Calculations!A:R,2,0)</f>
        <v>University of Southwestern Medical Center</v>
      </c>
      <c r="C71" s="13" t="str">
        <f>VLOOKUP(A71,Calculations!A:R,6,0)</f>
        <v>Dallas</v>
      </c>
      <c r="D71" s="16">
        <v>0</v>
      </c>
      <c r="E71" s="14">
        <f>SUMIFS(Calculations!P:P,Calculations!A:A,A71,Calculations!H:H,202205)</f>
        <v>576517.26</v>
      </c>
      <c r="F71" s="15">
        <f>SUMIFS(Calculations!Q:Q,Calculations!A:A,A71,Calculations!H:H,202205)</f>
        <v>5270.9500000000007</v>
      </c>
      <c r="G71" s="14">
        <f t="shared" si="1"/>
        <v>581788.21</v>
      </c>
    </row>
    <row r="72" spans="1:7" ht="15.75" thickBot="1" x14ac:dyDescent="0.3">
      <c r="A72" s="13" t="s">
        <v>95</v>
      </c>
      <c r="B72" s="13" t="str">
        <f>VLOOKUP(A72,Calculations!A:R,2,0)</f>
        <v>Texas Tech University Health Sciences Center El Paso</v>
      </c>
      <c r="C72" s="13" t="str">
        <f>VLOOKUP(A72,Calculations!A:R,6,0)</f>
        <v>EL PASO</v>
      </c>
      <c r="D72" s="16">
        <v>0</v>
      </c>
      <c r="E72" s="14">
        <f>SUMIFS(Calculations!P:P,Calculations!A:A,A72,Calculations!H:H,202205)</f>
        <v>8054.95</v>
      </c>
      <c r="F72" s="15">
        <f>SUMIFS(Calculations!Q:Q,Calculations!A:A,A72,Calculations!H:H,202205)</f>
        <v>92.62</v>
      </c>
      <c r="G72" s="14">
        <f t="shared" si="1"/>
        <v>8147.57</v>
      </c>
    </row>
    <row r="73" spans="1:7" ht="15.75" thickBot="1" x14ac:dyDescent="0.3">
      <c r="A73" s="13" t="s">
        <v>3</v>
      </c>
      <c r="B73" s="13" t="str">
        <f>VLOOKUP(A73,Calculations!A:R,2,0)</f>
        <v>The University of Texas Health Science Center at San Antonio</v>
      </c>
      <c r="C73" s="13" t="str">
        <f>VLOOKUP(A73,Calculations!A:R,6,0)</f>
        <v>Bexar</v>
      </c>
      <c r="D73" s="16">
        <v>0</v>
      </c>
      <c r="E73" s="14">
        <f>SUMIFS(Calculations!P:P,Calculations!A:A,A73,Calculations!H:H,202205)</f>
        <v>1851632.38</v>
      </c>
      <c r="F73" s="15">
        <f>SUMIFS(Calculations!Q:Q,Calculations!A:A,A73,Calculations!H:H,202205)</f>
        <v>14695.429999999998</v>
      </c>
      <c r="G73" s="14">
        <f t="shared" si="1"/>
        <v>1866327.8099999998</v>
      </c>
    </row>
    <row r="74" spans="1:7" ht="15.75" thickBot="1" x14ac:dyDescent="0.3">
      <c r="A74" s="13" t="s">
        <v>96</v>
      </c>
      <c r="B74" s="13" t="str">
        <f>VLOOKUP(A74,Calculations!A:R,2,0)</f>
        <v>University of Southwestern Medical Center</v>
      </c>
      <c r="C74" s="13" t="str">
        <f>VLOOKUP(A74,Calculations!A:R,6,0)</f>
        <v>Dallas</v>
      </c>
      <c r="D74" s="16">
        <v>0</v>
      </c>
      <c r="E74" s="14">
        <f>SUMIFS(Calculations!P:P,Calculations!A:A,A74,Calculations!H:H,202205)</f>
        <v>53533.05</v>
      </c>
      <c r="F74" s="15">
        <f>SUMIFS(Calculations!Q:Q,Calculations!A:A,A74,Calculations!H:H,202205)</f>
        <v>429.12</v>
      </c>
      <c r="G74" s="14">
        <f t="shared" si="1"/>
        <v>53962.170000000006</v>
      </c>
    </row>
    <row r="75" spans="1:7" ht="15.75" thickBot="1" x14ac:dyDescent="0.3">
      <c r="A75" s="13" t="s">
        <v>97</v>
      </c>
      <c r="B75" s="13" t="str">
        <f>VLOOKUP(A75,Calculations!A:R,2,0)</f>
        <v>University of Southwestern Medical Center</v>
      </c>
      <c r="C75" s="13" t="str">
        <f>VLOOKUP(A75,Calculations!A:R,6,0)</f>
        <v>Dallas</v>
      </c>
      <c r="D75" s="16">
        <v>0</v>
      </c>
      <c r="E75" s="14">
        <f>SUMIFS(Calculations!P:P,Calculations!A:A,A75,Calculations!H:H,202205)</f>
        <v>2653279</v>
      </c>
      <c r="F75" s="15">
        <f>SUMIFS(Calculations!Q:Q,Calculations!A:A,A75,Calculations!H:H,202205)</f>
        <v>21803.26</v>
      </c>
      <c r="G75" s="14">
        <f t="shared" si="1"/>
        <v>2675082.2599999998</v>
      </c>
    </row>
    <row r="76" spans="1:7" ht="15.75" thickBot="1" x14ac:dyDescent="0.3">
      <c r="A76" s="13" t="s">
        <v>98</v>
      </c>
      <c r="B76" s="13" t="str">
        <f>VLOOKUP(A76,Calculations!A:R,2,0)</f>
        <v>University of Southwestern Medical Center</v>
      </c>
      <c r="C76" s="13" t="str">
        <f>VLOOKUP(A76,Calculations!A:R,6,0)</f>
        <v>Dallas</v>
      </c>
      <c r="D76" s="16">
        <v>0</v>
      </c>
      <c r="E76" s="14">
        <f>SUMIFS(Calculations!P:P,Calculations!A:A,A76,Calculations!H:H,202205)</f>
        <v>746.31</v>
      </c>
      <c r="F76" s="15">
        <f>SUMIFS(Calculations!Q:Q,Calculations!A:A,A76,Calculations!H:H,202205)</f>
        <v>9.5399999999999991</v>
      </c>
      <c r="G76" s="14">
        <f t="shared" si="1"/>
        <v>755.84999999999991</v>
      </c>
    </row>
    <row r="77" spans="1:7" ht="15.75" thickBot="1" x14ac:dyDescent="0.3">
      <c r="A77" s="13" t="s">
        <v>99</v>
      </c>
      <c r="B77" s="13" t="str">
        <f>VLOOKUP(A77,Calculations!A:R,2,0)</f>
        <v>University of Southwestern Medical Center</v>
      </c>
      <c r="C77" s="13" t="str">
        <f>VLOOKUP(A77,Calculations!A:R,6,0)</f>
        <v>Dallas</v>
      </c>
      <c r="D77" s="16">
        <v>0</v>
      </c>
      <c r="E77" s="14">
        <f>SUMIFS(Calculations!P:P,Calculations!A:A,A77,Calculations!H:H,202205)</f>
        <v>99727.319999999992</v>
      </c>
      <c r="F77" s="15">
        <f>SUMIFS(Calculations!Q:Q,Calculations!A:A,A77,Calculations!H:H,202205)</f>
        <v>753.01</v>
      </c>
      <c r="G77" s="14">
        <f t="shared" si="1"/>
        <v>100480.32999999999</v>
      </c>
    </row>
    <row r="78" spans="1:7" ht="15.75" thickBot="1" x14ac:dyDescent="0.3">
      <c r="A78" s="13" t="s">
        <v>100</v>
      </c>
      <c r="B78" s="13" t="str">
        <f>VLOOKUP(A78,Calculations!A:R,2,0)</f>
        <v>University of Southwestern Medical Center</v>
      </c>
      <c r="C78" s="13" t="str">
        <f>VLOOKUP(A78,Calculations!A:R,6,0)</f>
        <v>Dallas</v>
      </c>
      <c r="D78" s="16">
        <v>0</v>
      </c>
      <c r="E78" s="14">
        <f>SUMIFS(Calculations!P:P,Calculations!A:A,A78,Calculations!H:H,202205)</f>
        <v>523095.98000000004</v>
      </c>
      <c r="F78" s="15">
        <f>SUMIFS(Calculations!Q:Q,Calculations!A:A,A78,Calculations!H:H,202205)</f>
        <v>4750.3099999999995</v>
      </c>
      <c r="G78" s="14">
        <f t="shared" si="1"/>
        <v>527846.29</v>
      </c>
    </row>
    <row r="79" spans="1:7" ht="15.75" thickBot="1" x14ac:dyDescent="0.3">
      <c r="A79" s="13" t="s">
        <v>101</v>
      </c>
      <c r="B79" s="13" t="str">
        <f>VLOOKUP(A79,Calculations!A:R,2,0)</f>
        <v>University of Southwestern Medical Center</v>
      </c>
      <c r="C79" s="13" t="str">
        <f>VLOOKUP(A79,Calculations!A:R,6,0)</f>
        <v>Dallas</v>
      </c>
      <c r="D79" s="16">
        <v>0</v>
      </c>
      <c r="E79" s="14">
        <f>SUMIFS(Calculations!P:P,Calculations!A:A,A79,Calculations!H:H,202205)</f>
        <v>20118.269999999997</v>
      </c>
      <c r="F79" s="15">
        <f>SUMIFS(Calculations!Q:Q,Calculations!A:A,A79,Calculations!H:H,202205)</f>
        <v>230.1</v>
      </c>
      <c r="G79" s="14">
        <f t="shared" si="1"/>
        <v>20348.369999999995</v>
      </c>
    </row>
    <row r="80" spans="1:7" ht="15.75" thickBot="1" x14ac:dyDescent="0.3">
      <c r="A80" s="13" t="s">
        <v>102</v>
      </c>
      <c r="B80" s="13" t="str">
        <f>VLOOKUP(A80,Calculations!A:R,2,0)</f>
        <v>University of Southwestern Medical Center</v>
      </c>
      <c r="C80" s="13" t="str">
        <f>VLOOKUP(A80,Calculations!A:R,6,0)</f>
        <v>Dallas</v>
      </c>
      <c r="D80" s="16">
        <v>0</v>
      </c>
      <c r="E80" s="14">
        <f>SUMIFS(Calculations!P:P,Calculations!A:A,A80,Calculations!H:H,202205)</f>
        <v>53.28</v>
      </c>
      <c r="F80" s="15">
        <f>SUMIFS(Calculations!Q:Q,Calculations!A:A,A80,Calculations!H:H,202205)</f>
        <v>0</v>
      </c>
      <c r="G80" s="14">
        <f t="shared" si="1"/>
        <v>53.28</v>
      </c>
    </row>
    <row r="81" spans="1:7" ht="15.75" thickBot="1" x14ac:dyDescent="0.3">
      <c r="A81" s="13" t="s">
        <v>103</v>
      </c>
      <c r="B81" s="13" t="str">
        <f>VLOOKUP(A81,Calculations!A:R,2,0)</f>
        <v>University of Southwestern Medical Center</v>
      </c>
      <c r="C81" s="13" t="str">
        <f>VLOOKUP(A81,Calculations!A:R,6,0)</f>
        <v>Dallas</v>
      </c>
      <c r="D81" s="16">
        <v>0</v>
      </c>
      <c r="E81" s="14">
        <f>SUMIFS(Calculations!P:P,Calculations!A:A,A81,Calculations!H:H,202205)</f>
        <v>16018.609999999999</v>
      </c>
      <c r="F81" s="15">
        <f>SUMIFS(Calculations!Q:Q,Calculations!A:A,A81,Calculations!H:H,202205)</f>
        <v>157.32</v>
      </c>
      <c r="G81" s="14">
        <f t="shared" si="1"/>
        <v>16175.929999999998</v>
      </c>
    </row>
    <row r="82" spans="1:7" ht="15.75" thickBot="1" x14ac:dyDescent="0.3">
      <c r="A82" s="13" t="s">
        <v>104</v>
      </c>
      <c r="B82" s="13" t="str">
        <f>VLOOKUP(A82,Calculations!A:R,2,0)</f>
        <v>University of Southwestern Medical Center</v>
      </c>
      <c r="C82" s="13" t="str">
        <f>VLOOKUP(A82,Calculations!A:R,6,0)</f>
        <v>Dallas</v>
      </c>
      <c r="D82" s="16">
        <v>0</v>
      </c>
      <c r="E82" s="14">
        <f>SUMIFS(Calculations!P:P,Calculations!A:A,A82,Calculations!H:H,202205)</f>
        <v>64743.08</v>
      </c>
      <c r="F82" s="15">
        <f>SUMIFS(Calculations!Q:Q,Calculations!A:A,A82,Calculations!H:H,202205)</f>
        <v>535.35</v>
      </c>
      <c r="G82" s="14">
        <f t="shared" si="1"/>
        <v>65278.43</v>
      </c>
    </row>
    <row r="83" spans="1:7" ht="15.75" thickBot="1" x14ac:dyDescent="0.3">
      <c r="A83" s="13" t="s">
        <v>105</v>
      </c>
      <c r="B83" s="13" t="str">
        <f>VLOOKUP(A83,Calculations!A:R,2,0)</f>
        <v>Texas Tech University Health Sciences Center</v>
      </c>
      <c r="C83" s="13" t="str">
        <f>VLOOKUP(A83,Calculations!A:R,6,0)</f>
        <v>Lubbock</v>
      </c>
      <c r="D83" s="16">
        <v>0</v>
      </c>
      <c r="E83" s="14">
        <f>SUMIFS(Calculations!P:P,Calculations!A:A,A83,Calculations!H:H,202205)</f>
        <v>56381.479999999989</v>
      </c>
      <c r="F83" s="15">
        <f>SUMIFS(Calculations!Q:Q,Calculations!A:A,A83,Calculations!H:H,202205)</f>
        <v>469.19</v>
      </c>
      <c r="G83" s="14">
        <f t="shared" si="1"/>
        <v>56850.669999999991</v>
      </c>
    </row>
    <row r="84" spans="1:7" ht="15.75" thickBot="1" x14ac:dyDescent="0.3">
      <c r="A84" s="13" t="s">
        <v>106</v>
      </c>
      <c r="B84" s="13" t="str">
        <f>VLOOKUP(A84,Calculations!A:R,2,0)</f>
        <v>UT Physicians</v>
      </c>
      <c r="C84" s="13" t="str">
        <f>VLOOKUP(A84,Calculations!A:R,6,0)</f>
        <v>Harris</v>
      </c>
      <c r="D84" s="16">
        <v>0</v>
      </c>
      <c r="E84" s="14">
        <f>SUMIFS(Calculations!P:P,Calculations!A:A,A84,Calculations!H:H,202205)</f>
        <v>334302.50999999989</v>
      </c>
      <c r="F84" s="15">
        <f>SUMIFS(Calculations!Q:Q,Calculations!A:A,A84,Calculations!H:H,202205)</f>
        <v>2461.1200000000003</v>
      </c>
      <c r="G84" s="14">
        <f t="shared" si="1"/>
        <v>336763.62999999989</v>
      </c>
    </row>
    <row r="85" spans="1:7" ht="15.75" thickBot="1" x14ac:dyDescent="0.3">
      <c r="A85" s="13" t="s">
        <v>107</v>
      </c>
      <c r="B85" s="13" t="str">
        <f>VLOOKUP(A85,Calculations!A:R,2,0)</f>
        <v>University of Southwestern Medical Center</v>
      </c>
      <c r="C85" s="13" t="str">
        <f>VLOOKUP(A85,Calculations!A:R,6,0)</f>
        <v>Dallas</v>
      </c>
      <c r="D85" s="16">
        <v>0</v>
      </c>
      <c r="E85" s="14">
        <f>SUMIFS(Calculations!P:P,Calculations!A:A,A85,Calculations!H:H,202205)</f>
        <v>356341.5</v>
      </c>
      <c r="F85" s="15">
        <f>SUMIFS(Calculations!Q:Q,Calculations!A:A,A85,Calculations!H:H,202205)</f>
        <v>3190.4700000000003</v>
      </c>
      <c r="G85" s="14">
        <f t="shared" si="1"/>
        <v>359531.97</v>
      </c>
    </row>
    <row r="86" spans="1:7" ht="15.75" thickBot="1" x14ac:dyDescent="0.3">
      <c r="A86" s="13" t="s">
        <v>108</v>
      </c>
      <c r="B86" s="13" t="str">
        <f>VLOOKUP(A86,Calculations!A:R,2,0)</f>
        <v>University of Southwestern Medical Center</v>
      </c>
      <c r="C86" s="13" t="str">
        <f>VLOOKUP(A86,Calculations!A:R,6,0)</f>
        <v>Dallas</v>
      </c>
      <c r="D86" s="16">
        <v>0</v>
      </c>
      <c r="E86" s="14">
        <f>SUMIFS(Calculations!P:P,Calculations!A:A,A86,Calculations!H:H,202205)</f>
        <v>342560.60000000003</v>
      </c>
      <c r="F86" s="15">
        <f>SUMIFS(Calculations!Q:Q,Calculations!A:A,A86,Calculations!H:H,202205)</f>
        <v>2832.7999999999997</v>
      </c>
      <c r="G86" s="14">
        <f t="shared" si="1"/>
        <v>345393.4</v>
      </c>
    </row>
    <row r="87" spans="1:7" ht="15.75" thickBot="1" x14ac:dyDescent="0.3">
      <c r="A87" s="13" t="s">
        <v>109</v>
      </c>
      <c r="B87" s="13" t="str">
        <f>VLOOKUP(A87,Calculations!A:R,2,0)</f>
        <v>CHRISTUS Pediatric Physician Group</v>
      </c>
      <c r="C87" s="13" t="str">
        <f>VLOOKUP(A87,Calculations!A:R,6,0)</f>
        <v>Bexar</v>
      </c>
      <c r="D87" s="16">
        <v>0</v>
      </c>
      <c r="E87" s="14">
        <f>SUMIFS(Calculations!P:P,Calculations!A:A,A87,Calculations!H:H,202205)</f>
        <v>377.41</v>
      </c>
      <c r="F87" s="15">
        <f>SUMIFS(Calculations!Q:Q,Calculations!A:A,A87,Calculations!H:H,202205)</f>
        <v>8.9700000000000006</v>
      </c>
      <c r="G87" s="14">
        <f t="shared" si="1"/>
        <v>386.38000000000005</v>
      </c>
    </row>
    <row r="88" spans="1:7" ht="15.75" thickBot="1" x14ac:dyDescent="0.3">
      <c r="A88" s="13" t="s">
        <v>110</v>
      </c>
      <c r="B88" s="13" t="str">
        <f>VLOOKUP(A88,Calculations!A:R,2,0)</f>
        <v>Bexar County Hospital District</v>
      </c>
      <c r="C88" s="13" t="str">
        <f>VLOOKUP(A88,Calculations!A:R,6,0)</f>
        <v>Bexar</v>
      </c>
      <c r="D88" s="16">
        <v>0</v>
      </c>
      <c r="E88" s="14">
        <f>SUMIFS(Calculations!P:P,Calculations!A:A,A88,Calculations!H:H,202205)</f>
        <v>282354.92</v>
      </c>
      <c r="F88" s="15">
        <f>SUMIFS(Calculations!Q:Q,Calculations!A:A,A88,Calculations!H:H,202205)</f>
        <v>2338.17</v>
      </c>
      <c r="G88" s="14">
        <f t="shared" si="1"/>
        <v>284693.08999999997</v>
      </c>
    </row>
    <row r="89" spans="1:7" ht="15.75" thickBot="1" x14ac:dyDescent="0.3">
      <c r="A89" s="13" t="s">
        <v>111</v>
      </c>
      <c r="B89" s="13" t="str">
        <f>VLOOKUP(A89,Calculations!A:R,2,0)</f>
        <v>University of Southwestern Medical Center</v>
      </c>
      <c r="C89" s="13" t="str">
        <f>VLOOKUP(A89,Calculations!A:R,6,0)</f>
        <v>Dallas</v>
      </c>
      <c r="D89" s="16">
        <v>0</v>
      </c>
      <c r="E89" s="14">
        <f>SUMIFS(Calculations!P:P,Calculations!A:A,A89,Calculations!H:H,202205)</f>
        <v>76.239999999999995</v>
      </c>
      <c r="F89" s="15">
        <f>SUMIFS(Calculations!Q:Q,Calculations!A:A,A89,Calculations!H:H,202205)</f>
        <v>0</v>
      </c>
      <c r="G89" s="14">
        <f t="shared" si="1"/>
        <v>76.239999999999995</v>
      </c>
    </row>
    <row r="90" spans="1:7" ht="15.75" thickBot="1" x14ac:dyDescent="0.3">
      <c r="A90" s="13" t="s">
        <v>112</v>
      </c>
      <c r="B90" s="13" t="str">
        <f>VLOOKUP(A90,Calculations!A:R,2,0)</f>
        <v>University of Southwestern Medical Center</v>
      </c>
      <c r="C90" s="13" t="str">
        <f>VLOOKUP(A90,Calculations!A:R,6,0)</f>
        <v>Dallas</v>
      </c>
      <c r="D90" s="16">
        <v>0</v>
      </c>
      <c r="E90" s="14">
        <f>SUMIFS(Calculations!P:P,Calculations!A:A,A90,Calculations!H:H,202205)</f>
        <v>332984.25</v>
      </c>
      <c r="F90" s="15">
        <f>SUMIFS(Calculations!Q:Q,Calculations!A:A,A90,Calculations!H:H,202205)</f>
        <v>2560.7100000000005</v>
      </c>
      <c r="G90" s="14">
        <f t="shared" si="1"/>
        <v>335544.96</v>
      </c>
    </row>
    <row r="91" spans="1:7" ht="15.75" thickBot="1" x14ac:dyDescent="0.3">
      <c r="A91" s="13" t="s">
        <v>113</v>
      </c>
      <c r="B91" s="13" t="str">
        <f>VLOOKUP(A91,Calculations!A:R,2,0)</f>
        <v>Texas Tech University Health Sciences Center Amarillo</v>
      </c>
      <c r="C91" s="13" t="str">
        <f>VLOOKUP(A91,Calculations!A:R,6,0)</f>
        <v>Lubbock</v>
      </c>
      <c r="D91" s="16">
        <v>0</v>
      </c>
      <c r="E91" s="14">
        <f>SUMIFS(Calculations!P:P,Calculations!A:A,A91,Calculations!H:H,202205)</f>
        <v>41977.31</v>
      </c>
      <c r="F91" s="15">
        <f>SUMIFS(Calculations!Q:Q,Calculations!A:A,A91,Calculations!H:H,202205)</f>
        <v>329.07</v>
      </c>
      <c r="G91" s="14">
        <f t="shared" si="1"/>
        <v>42306.38</v>
      </c>
    </row>
    <row r="92" spans="1:7" ht="15.75" thickBot="1" x14ac:dyDescent="0.3">
      <c r="A92" s="13" t="s">
        <v>114</v>
      </c>
      <c r="B92" s="13" t="str">
        <f>VLOOKUP(A92,Calculations!A:R,2,0)</f>
        <v>University of Southwestern Medical Center</v>
      </c>
      <c r="C92" s="13" t="str">
        <f>VLOOKUP(A92,Calculations!A:R,6,0)</f>
        <v>Dallas</v>
      </c>
      <c r="D92" s="16">
        <v>0</v>
      </c>
      <c r="E92" s="14">
        <f>SUMIFS(Calculations!P:P,Calculations!A:A,A92,Calculations!H:H,202205)</f>
        <v>155933</v>
      </c>
      <c r="F92" s="15">
        <f>SUMIFS(Calculations!Q:Q,Calculations!A:A,A92,Calculations!H:H,202205)</f>
        <v>1437.4199999999998</v>
      </c>
      <c r="G92" s="14">
        <f t="shared" si="1"/>
        <v>157370.42000000001</v>
      </c>
    </row>
    <row r="93" spans="1:7" ht="15.75" thickBot="1" x14ac:dyDescent="0.3">
      <c r="A93" s="13" t="s">
        <v>18</v>
      </c>
      <c r="B93" s="13" t="str">
        <f>VLOOKUP(A93,Calculations!A:R,2,0)</f>
        <v>Baylor College of Medicine</v>
      </c>
      <c r="C93" s="13" t="str">
        <f>VLOOKUP(A93,Calculations!A:R,6,0)</f>
        <v>Harris</v>
      </c>
      <c r="D93" s="16">
        <v>0</v>
      </c>
      <c r="E93" s="14">
        <f>SUMIFS(Calculations!P:P,Calculations!A:A,A93,Calculations!H:H,202205)</f>
        <v>358649.55999999994</v>
      </c>
      <c r="F93" s="15">
        <f>SUMIFS(Calculations!Q:Q,Calculations!A:A,A93,Calculations!H:H,202205)</f>
        <v>2621.58</v>
      </c>
      <c r="G93" s="14">
        <f t="shared" si="1"/>
        <v>361271.13999999996</v>
      </c>
    </row>
    <row r="94" spans="1:7" ht="15.75" thickBot="1" x14ac:dyDescent="0.3">
      <c r="A94" s="13" t="s">
        <v>115</v>
      </c>
      <c r="B94" s="13" t="str">
        <f>VLOOKUP(A94,Calculations!A:R,2,0)</f>
        <v>Texas Tech University Health Sciences Center</v>
      </c>
      <c r="C94" s="13" t="str">
        <f>VLOOKUP(A94,Calculations!A:R,6,0)</f>
        <v>Lubbock</v>
      </c>
      <c r="D94" s="16">
        <v>0</v>
      </c>
      <c r="E94" s="14">
        <f>SUMIFS(Calculations!P:P,Calculations!A:A,A94,Calculations!H:H,202205)</f>
        <v>24668.449999999993</v>
      </c>
      <c r="F94" s="15">
        <f>SUMIFS(Calculations!Q:Q,Calculations!A:A,A94,Calculations!H:H,202205)</f>
        <v>77.639999999999986</v>
      </c>
      <c r="G94" s="14">
        <f t="shared" si="1"/>
        <v>24746.089999999993</v>
      </c>
    </row>
    <row r="95" spans="1:7" ht="15.75" thickBot="1" x14ac:dyDescent="0.3">
      <c r="A95" s="13" t="s">
        <v>116</v>
      </c>
      <c r="B95" s="13" t="str">
        <f>VLOOKUP(A95,Calculations!A:R,2,0)</f>
        <v>Dallas County Hospital District</v>
      </c>
      <c r="C95" s="13" t="str">
        <f>VLOOKUP(A95,Calculations!A:R,6,0)</f>
        <v>Dallas</v>
      </c>
      <c r="D95" s="16">
        <v>0</v>
      </c>
      <c r="E95" s="14">
        <f>SUMIFS(Calculations!P:P,Calculations!A:A,A95,Calculations!H:H,202205)</f>
        <v>636613.96</v>
      </c>
      <c r="F95" s="15">
        <f>SUMIFS(Calculations!Q:Q,Calculations!A:A,A95,Calculations!H:H,202205)</f>
        <v>5383.43</v>
      </c>
      <c r="G95" s="14">
        <f t="shared" si="1"/>
        <v>641997.39</v>
      </c>
    </row>
    <row r="96" spans="1:7" ht="15.75" thickBot="1" x14ac:dyDescent="0.3">
      <c r="A96" s="13" t="s">
        <v>117</v>
      </c>
      <c r="B96" s="13" t="str">
        <f>VLOOKUP(A96,Calculations!A:R,2,0)</f>
        <v>University of Southwestern Medical Center</v>
      </c>
      <c r="C96" s="13" t="str">
        <f>VLOOKUP(A96,Calculations!A:R,6,0)</f>
        <v>Dallas</v>
      </c>
      <c r="D96" s="16">
        <v>0</v>
      </c>
      <c r="E96" s="14">
        <f>SUMIFS(Calculations!P:P,Calculations!A:A,A96,Calculations!H:H,202205)</f>
        <v>96848.92</v>
      </c>
      <c r="F96" s="15">
        <f>SUMIFS(Calculations!Q:Q,Calculations!A:A,A96,Calculations!H:H,202205)</f>
        <v>767.57</v>
      </c>
      <c r="G96" s="14">
        <f t="shared" si="1"/>
        <v>97616.49</v>
      </c>
    </row>
    <row r="97" spans="1:7" ht="15.75" thickBot="1" x14ac:dyDescent="0.3">
      <c r="A97" s="13" t="s">
        <v>0</v>
      </c>
      <c r="B97" s="13" t="str">
        <f>VLOOKUP(A97,Calculations!A:R,2,0)</f>
        <v>University of Texas Medical Branch – Galveston</v>
      </c>
      <c r="C97" s="13" t="str">
        <f>VLOOKUP(A97,Calculations!A:R,6,0)</f>
        <v>Harris</v>
      </c>
      <c r="D97" s="16">
        <v>0</v>
      </c>
      <c r="E97" s="14">
        <f>SUMIFS(Calculations!P:P,Calculations!A:A,A97,Calculations!H:H,202205)</f>
        <v>3472410.55</v>
      </c>
      <c r="F97" s="15">
        <f>SUMIFS(Calculations!Q:Q,Calculations!A:A,A97,Calculations!H:H,202205)</f>
        <v>25233.030000000002</v>
      </c>
      <c r="G97" s="14">
        <f t="shared" si="1"/>
        <v>3497643.5799999996</v>
      </c>
    </row>
    <row r="98" spans="1:7" ht="15.75" thickBot="1" x14ac:dyDescent="0.3">
      <c r="A98" s="13" t="s">
        <v>118</v>
      </c>
      <c r="B98" s="13" t="str">
        <f>VLOOKUP(A98,Calculations!A:R,2,0)</f>
        <v>University of Southwestern Medical Center</v>
      </c>
      <c r="C98" s="13" t="str">
        <f>VLOOKUP(A98,Calculations!A:R,6,0)</f>
        <v>DALLAS</v>
      </c>
      <c r="D98" s="16">
        <v>0</v>
      </c>
      <c r="E98" s="14">
        <f>SUMIFS(Calculations!P:P,Calculations!A:A,A98,Calculations!H:H,202205)</f>
        <v>40170.92</v>
      </c>
      <c r="F98" s="15">
        <f>SUMIFS(Calculations!Q:Q,Calculations!A:A,A98,Calculations!H:H,202205)</f>
        <v>388.97</v>
      </c>
      <c r="G98" s="14">
        <f t="shared" si="1"/>
        <v>40559.89</v>
      </c>
    </row>
    <row r="99" spans="1:7" ht="15.75" thickBot="1" x14ac:dyDescent="0.3">
      <c r="A99" s="13" t="s">
        <v>119</v>
      </c>
      <c r="B99" s="13" t="str">
        <f>VLOOKUP(A99,Calculations!A:R,2,0)</f>
        <v>Texas Tech University Health Sciences Center</v>
      </c>
      <c r="C99" s="13" t="str">
        <f>VLOOKUP(A99,Calculations!A:R,6,0)</f>
        <v>Lubbock</v>
      </c>
      <c r="D99" s="16">
        <v>0</v>
      </c>
      <c r="E99" s="14">
        <f>SUMIFS(Calculations!P:P,Calculations!A:A,A99,Calculations!H:H,202205)</f>
        <v>555180.59</v>
      </c>
      <c r="F99" s="15">
        <f>SUMIFS(Calculations!Q:Q,Calculations!A:A,A99,Calculations!H:H,202205)</f>
        <v>4551.2900000000009</v>
      </c>
      <c r="G99" s="14">
        <f t="shared" si="1"/>
        <v>559731.88</v>
      </c>
    </row>
    <row r="100" spans="1:7" ht="15.75" thickBot="1" x14ac:dyDescent="0.3">
      <c r="A100" s="13" t="s">
        <v>120</v>
      </c>
      <c r="B100" s="13" t="str">
        <f>VLOOKUP(A100,Calculations!A:R,2,0)</f>
        <v>University of Southwestern Medical Center</v>
      </c>
      <c r="C100" s="13" t="str">
        <f>VLOOKUP(A100,Calculations!A:R,6,0)</f>
        <v>Dallas</v>
      </c>
      <c r="D100" s="16">
        <v>0</v>
      </c>
      <c r="E100" s="14">
        <f>SUMIFS(Calculations!P:P,Calculations!A:A,A100,Calculations!H:H,202205)</f>
        <v>3094170.0400000005</v>
      </c>
      <c r="F100" s="15">
        <f>SUMIFS(Calculations!Q:Q,Calculations!A:A,A100,Calculations!H:H,202205)</f>
        <v>25397.649999999998</v>
      </c>
      <c r="G100" s="14">
        <f t="shared" si="1"/>
        <v>3119567.6900000004</v>
      </c>
    </row>
    <row r="101" spans="1:7" ht="15.75" thickBot="1" x14ac:dyDescent="0.3">
      <c r="A101" s="13" t="s">
        <v>121</v>
      </c>
      <c r="B101" s="13" t="str">
        <f>VLOOKUP(A101,Calculations!A:R,2,0)</f>
        <v>University of Southwestern Medical Center</v>
      </c>
      <c r="C101" s="13" t="str">
        <f>VLOOKUP(A101,Calculations!A:R,6,0)</f>
        <v>Dallas</v>
      </c>
      <c r="D101" s="16">
        <v>0</v>
      </c>
      <c r="E101" s="14">
        <f>SUMIFS(Calculations!P:P,Calculations!A:A,A101,Calculations!H:H,202205)</f>
        <v>75168.160000000003</v>
      </c>
      <c r="F101" s="15">
        <f>SUMIFS(Calculations!Q:Q,Calculations!A:A,A101,Calculations!H:H,202205)</f>
        <v>468.72999999999996</v>
      </c>
      <c r="G101" s="14">
        <f t="shared" si="1"/>
        <v>75636.89</v>
      </c>
    </row>
    <row r="102" spans="1:7" ht="15.75" thickBot="1" x14ac:dyDescent="0.3">
      <c r="A102" s="51" t="s">
        <v>283</v>
      </c>
      <c r="B102" s="13" t="str">
        <f>VLOOKUP(A102,Calculations!A:R,2,0)</f>
        <v>University of North Texas Health Science Center at Fort Worth</v>
      </c>
      <c r="C102" s="13" t="str">
        <f>VLOOKUP(A102,Calculations!A:R,6,0)</f>
        <v>Tarrant</v>
      </c>
      <c r="D102" s="16">
        <v>0</v>
      </c>
      <c r="E102" s="14">
        <f>SUMIFS(Calculations!P:P,Calculations!A:A,A102,Calculations!H:H,202205)</f>
        <v>207115.80000000002</v>
      </c>
      <c r="F102" s="15">
        <f>SUMIFS(Calculations!Q:Q,Calculations!A:A,A102,Calculations!H:H,202205)</f>
        <v>1644.5999999999997</v>
      </c>
      <c r="G102" s="14">
        <f t="shared" si="1"/>
        <v>208760.40000000002</v>
      </c>
    </row>
    <row r="103" spans="1:7" x14ac:dyDescent="0.25">
      <c r="A103" s="45"/>
      <c r="B103" s="46"/>
      <c r="C103" s="46"/>
      <c r="F103" s="48"/>
      <c r="G103" s="17">
        <f>SUM(G4:G102)</f>
        <v>34749999.789999999</v>
      </c>
    </row>
    <row r="104" spans="1:7" ht="32.450000000000003" customHeight="1" x14ac:dyDescent="0.25">
      <c r="A104" s="61" t="s">
        <v>122</v>
      </c>
      <c r="B104" s="61"/>
      <c r="C104" s="61"/>
      <c r="D104" s="61"/>
      <c r="E104" s="61"/>
      <c r="F104" s="48"/>
      <c r="G104" s="48"/>
    </row>
    <row r="105" spans="1:7" x14ac:dyDescent="0.25">
      <c r="A105" s="18"/>
      <c r="B105" s="18"/>
      <c r="C105" s="18"/>
      <c r="D105" s="19"/>
    </row>
    <row r="106" spans="1:7" x14ac:dyDescent="0.25">
      <c r="A106" s="18"/>
      <c r="B106" s="18"/>
      <c r="C106" s="18"/>
      <c r="D106" s="19"/>
    </row>
    <row r="107" spans="1:7" x14ac:dyDescent="0.25">
      <c r="C107" s="1"/>
    </row>
    <row r="166" spans="6:28" ht="19.149999999999999" customHeight="1" x14ac:dyDescent="0.25"/>
    <row r="167" spans="6:28" ht="14.65" customHeight="1" x14ac:dyDescent="0.25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71" spans="6:28" ht="14.65" customHeight="1" x14ac:dyDescent="0.25"/>
  </sheetData>
  <autoFilter ref="A3:E104" xr:uid="{C1F42E8C-AD37-4C72-BC82-F984D50E161E}"/>
  <mergeCells count="1">
    <mergeCell ref="A104:E10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99933-3144-4B58-8F3C-1A2CF50B51BC}">
  <sheetPr>
    <tabColor rgb="FF00B0F0"/>
  </sheetPr>
  <dimension ref="A1:G105"/>
  <sheetViews>
    <sheetView zoomScaleNormal="100" workbookViewId="0">
      <pane ySplit="3" topLeftCell="A88" activePane="bottomLeft" state="frozen"/>
      <selection activeCell="E10" sqref="E10:F10"/>
      <selection pane="bottomLeft" activeCell="E91" sqref="E91"/>
    </sheetView>
  </sheetViews>
  <sheetFormatPr defaultColWidth="8.7109375" defaultRowHeight="15" x14ac:dyDescent="0.25"/>
  <cols>
    <col min="1" max="1" width="22.28515625" customWidth="1"/>
    <col min="2" max="2" width="59.42578125" bestFit="1" customWidth="1"/>
    <col min="3" max="3" width="21" customWidth="1"/>
    <col min="4" max="4" width="16.28515625" customWidth="1"/>
    <col min="5" max="5" width="15.42578125" customWidth="1"/>
    <col min="6" max="6" width="15.28515625" customWidth="1"/>
    <col min="7" max="7" width="16.140625" bestFit="1" customWidth="1"/>
  </cols>
  <sheetData>
    <row r="1" spans="1:7" ht="18.75" x14ac:dyDescent="0.3">
      <c r="A1" s="3" t="s">
        <v>286</v>
      </c>
      <c r="D1" s="4" t="s">
        <v>23</v>
      </c>
      <c r="E1" s="4" t="s">
        <v>124</v>
      </c>
      <c r="F1" s="4" t="s">
        <v>278</v>
      </c>
      <c r="G1" s="39" t="s">
        <v>285</v>
      </c>
    </row>
    <row r="2" spans="1:7" ht="19.5" thickBot="1" x14ac:dyDescent="0.35">
      <c r="B2" s="3"/>
      <c r="C2" s="3"/>
      <c r="D2" s="7" t="s">
        <v>282</v>
      </c>
      <c r="E2" s="7" t="s">
        <v>282</v>
      </c>
      <c r="F2" s="7" t="s">
        <v>282</v>
      </c>
      <c r="G2" s="40" t="s">
        <v>282</v>
      </c>
    </row>
    <row r="3" spans="1:7" ht="46.15" customHeight="1" thickBot="1" x14ac:dyDescent="0.3">
      <c r="A3" s="8" t="s">
        <v>26</v>
      </c>
      <c r="B3" s="9" t="s">
        <v>27</v>
      </c>
      <c r="C3" s="10" t="s">
        <v>28</v>
      </c>
      <c r="D3" s="12" t="s">
        <v>32</v>
      </c>
      <c r="E3" s="12" t="s">
        <v>32</v>
      </c>
      <c r="F3" s="12" t="s">
        <v>32</v>
      </c>
      <c r="G3" s="12" t="s">
        <v>32</v>
      </c>
    </row>
    <row r="4" spans="1:7" ht="15.75" thickBot="1" x14ac:dyDescent="0.3">
      <c r="A4" s="13" t="s">
        <v>33</v>
      </c>
      <c r="B4" s="13" t="str">
        <f>VLOOKUP(A4,Calculations!A:R,2,0)</f>
        <v>Texas Tech University Health Sciences Center El Paso</v>
      </c>
      <c r="C4" s="13" t="str">
        <f>VLOOKUP(A4,Calculations!A:R,6,0)</f>
        <v>EL PASO</v>
      </c>
      <c r="D4" s="41">
        <f>VLOOKUP(A4,'03_2022'!A:G,7,0)</f>
        <v>385377.96</v>
      </c>
      <c r="E4" s="42">
        <f>VLOOKUP(A4,'04_2022'!A:G,7,0)</f>
        <v>388527.89</v>
      </c>
      <c r="F4" s="42">
        <f>VLOOKUP(A4,'05_2022'!A:G,7,0)</f>
        <v>389013.6</v>
      </c>
      <c r="G4" s="41">
        <f>SUM(D4:F4)</f>
        <v>1162919.4500000002</v>
      </c>
    </row>
    <row r="5" spans="1:7" ht="15.75" thickBot="1" x14ac:dyDescent="0.3">
      <c r="A5" s="13" t="s">
        <v>34</v>
      </c>
      <c r="B5" s="13" t="str">
        <f>VLOOKUP(A5,Calculations!A:R,2,0)</f>
        <v>Texas Tech University Health Sciences Center Amarillo</v>
      </c>
      <c r="C5" s="13" t="str">
        <f>VLOOKUP(A5,Calculations!A:R,6,0)</f>
        <v>Lubbock</v>
      </c>
      <c r="D5" s="41">
        <f>VLOOKUP(A5,'03_2022'!A:G,7,0)</f>
        <v>179921.5</v>
      </c>
      <c r="E5" s="42">
        <f>VLOOKUP(A5,'04_2022'!A:G,7,0)</f>
        <v>181824.97</v>
      </c>
      <c r="F5" s="42">
        <f>VLOOKUP(A5,'05_2022'!A:G,7,0)</f>
        <v>182524.00000000003</v>
      </c>
      <c r="G5" s="41">
        <f t="shared" ref="G5:G68" si="0">SUM(D5:F5)</f>
        <v>544270.47</v>
      </c>
    </row>
    <row r="6" spans="1:7" ht="15.75" thickBot="1" x14ac:dyDescent="0.3">
      <c r="A6" s="13" t="s">
        <v>35</v>
      </c>
      <c r="B6" s="13" t="str">
        <f>VLOOKUP(A6,Calculations!A:R,2,0)</f>
        <v>Texas Tech University Health Sciences Center Amarillo</v>
      </c>
      <c r="C6" s="13" t="str">
        <f>VLOOKUP(A6,Calculations!A:R,6,0)</f>
        <v>Lubbock</v>
      </c>
      <c r="D6" s="41">
        <f>VLOOKUP(A6,'03_2022'!A:G,7,0)</f>
        <v>30207.18</v>
      </c>
      <c r="E6" s="42">
        <f>VLOOKUP(A6,'04_2022'!A:G,7,0)</f>
        <v>30556.120000000003</v>
      </c>
      <c r="F6" s="42">
        <f>VLOOKUP(A6,'05_2022'!A:G,7,0)</f>
        <v>30709.520000000004</v>
      </c>
      <c r="G6" s="41">
        <f t="shared" si="0"/>
        <v>91472.82</v>
      </c>
    </row>
    <row r="7" spans="1:7" ht="15.75" thickBot="1" x14ac:dyDescent="0.3">
      <c r="A7" s="13" t="s">
        <v>36</v>
      </c>
      <c r="B7" s="13" t="str">
        <f>VLOOKUP(A7,Calculations!A:R,2,0)</f>
        <v>UT Physicians</v>
      </c>
      <c r="C7" s="13" t="str">
        <f>VLOOKUP(A7,Calculations!A:R,6,0)</f>
        <v>Harris</v>
      </c>
      <c r="D7" s="41">
        <f>VLOOKUP(A7,'03_2022'!A:G,7,0)</f>
        <v>4596647.6900000004</v>
      </c>
      <c r="E7" s="42">
        <f>VLOOKUP(A7,'04_2022'!A:G,7,0)</f>
        <v>4648096.5999999996</v>
      </c>
      <c r="F7" s="42">
        <f>VLOOKUP(A7,'05_2022'!A:G,7,0)</f>
        <v>4672768.4200000009</v>
      </c>
      <c r="G7" s="41">
        <f t="shared" si="0"/>
        <v>13917512.710000001</v>
      </c>
    </row>
    <row r="8" spans="1:7" ht="15.75" thickBot="1" x14ac:dyDescent="0.3">
      <c r="A8" s="13" t="s">
        <v>37</v>
      </c>
      <c r="B8" s="13" t="str">
        <f>VLOOKUP(A8,Calculations!A:R,2,0)</f>
        <v>Texas Tech University Health Sciences Center Amarillo</v>
      </c>
      <c r="C8" s="13" t="str">
        <f>VLOOKUP(A8,Calculations!A:R,6,0)</f>
        <v>Lubbock</v>
      </c>
      <c r="D8" s="41">
        <f>VLOOKUP(A8,'03_2022'!A:G,7,0)</f>
        <v>135791.69</v>
      </c>
      <c r="E8" s="42">
        <f>VLOOKUP(A8,'04_2022'!A:G,7,0)</f>
        <v>137100.53999999998</v>
      </c>
      <c r="F8" s="42">
        <f>VLOOKUP(A8,'05_2022'!A:G,7,0)</f>
        <v>137705.38</v>
      </c>
      <c r="G8" s="41">
        <f t="shared" si="0"/>
        <v>410597.61</v>
      </c>
    </row>
    <row r="9" spans="1:7" ht="15.75" thickBot="1" x14ac:dyDescent="0.3">
      <c r="A9" s="13" t="s">
        <v>38</v>
      </c>
      <c r="B9" s="13" t="str">
        <f>VLOOKUP(A9,Calculations!A:R,2,0)</f>
        <v>Baylor College of Medicine</v>
      </c>
      <c r="C9" s="13" t="str">
        <f>VLOOKUP(A9,Calculations!A:R,6,0)</f>
        <v>Harris</v>
      </c>
      <c r="D9" s="41">
        <f>VLOOKUP(A9,'03_2022'!A:G,7,0)</f>
        <v>716279.00999999989</v>
      </c>
      <c r="E9" s="42">
        <f>VLOOKUP(A9,'04_2022'!A:G,7,0)</f>
        <v>724438.96</v>
      </c>
      <c r="F9" s="42">
        <f>VLOOKUP(A9,'05_2022'!A:G,7,0)</f>
        <v>727751.68000000005</v>
      </c>
      <c r="G9" s="41">
        <f t="shared" si="0"/>
        <v>2168469.65</v>
      </c>
    </row>
    <row r="10" spans="1:7" ht="15.75" thickBot="1" x14ac:dyDescent="0.3">
      <c r="A10" s="13" t="s">
        <v>39</v>
      </c>
      <c r="B10" s="13" t="str">
        <f>VLOOKUP(A10,Calculations!A:R,2,0)</f>
        <v>University of North Texas Health Science Center at Fort Worth</v>
      </c>
      <c r="C10" s="13" t="str">
        <f>VLOOKUP(A10,Calculations!A:R,6,0)</f>
        <v>Tarrant</v>
      </c>
      <c r="D10" s="41">
        <f>VLOOKUP(A10,'03_2022'!A:G,7,0)</f>
        <v>80079.010000000009</v>
      </c>
      <c r="E10" s="42">
        <f>VLOOKUP(A10,'04_2022'!A:G,7,0)</f>
        <v>80947.009999999995</v>
      </c>
      <c r="F10" s="42">
        <f>VLOOKUP(A10,'05_2022'!A:G,7,0)</f>
        <v>81357.58</v>
      </c>
      <c r="G10" s="41">
        <f t="shared" si="0"/>
        <v>242383.60000000003</v>
      </c>
    </row>
    <row r="11" spans="1:7" ht="15.75" thickBot="1" x14ac:dyDescent="0.3">
      <c r="A11" s="13" t="s">
        <v>40</v>
      </c>
      <c r="B11" s="13" t="str">
        <f>VLOOKUP(A11,Calculations!A:R,2,0)</f>
        <v>University of Southwestern Medical Center</v>
      </c>
      <c r="C11" s="13" t="str">
        <f>VLOOKUP(A11,Calculations!A:R,6,0)</f>
        <v>Dallas</v>
      </c>
      <c r="D11" s="41">
        <f>VLOOKUP(A11,'03_2022'!A:G,7,0)</f>
        <v>23374.06</v>
      </c>
      <c r="E11" s="42">
        <f>VLOOKUP(A11,'04_2022'!A:G,7,0)</f>
        <v>23670.68</v>
      </c>
      <c r="F11" s="42">
        <f>VLOOKUP(A11,'05_2022'!A:G,7,0)</f>
        <v>23735.1</v>
      </c>
      <c r="G11" s="41">
        <f t="shared" si="0"/>
        <v>70779.839999999997</v>
      </c>
    </row>
    <row r="12" spans="1:7" ht="15.75" thickBot="1" x14ac:dyDescent="0.3">
      <c r="A12" s="13" t="s">
        <v>12</v>
      </c>
      <c r="B12" s="13" t="str">
        <f>VLOOKUP(A12,Calculations!A:R,2,0)</f>
        <v>University of Texas Health Science Center at Tyler - Physician</v>
      </c>
      <c r="C12" s="13" t="str">
        <f>VLOOKUP(A12,Calculations!A:R,6,0)</f>
        <v>MRSA Northeast</v>
      </c>
      <c r="D12" s="41">
        <f>VLOOKUP(A12,'03_2022'!A:G,7,0)</f>
        <v>319091.45</v>
      </c>
      <c r="E12" s="42">
        <f>VLOOKUP(A12,'04_2022'!A:G,7,0)</f>
        <v>321514.01999999996</v>
      </c>
      <c r="F12" s="42">
        <f>VLOOKUP(A12,'05_2022'!A:G,7,0)</f>
        <v>322752.24</v>
      </c>
      <c r="G12" s="41">
        <f t="shared" si="0"/>
        <v>963357.71</v>
      </c>
    </row>
    <row r="13" spans="1:7" ht="15.75" thickBot="1" x14ac:dyDescent="0.3">
      <c r="A13" s="13" t="s">
        <v>41</v>
      </c>
      <c r="B13" s="13" t="str">
        <f>VLOOKUP(A13,Calculations!A:R,2,0)</f>
        <v>Lubbock County Hospital District</v>
      </c>
      <c r="C13" s="13" t="str">
        <f>VLOOKUP(A13,Calculations!A:R,6,0)</f>
        <v>Lubbock</v>
      </c>
      <c r="D13" s="41">
        <f>VLOOKUP(A13,'03_2022'!A:G,7,0)</f>
        <v>123167.47</v>
      </c>
      <c r="E13" s="42">
        <f>VLOOKUP(A13,'04_2022'!A:G,7,0)</f>
        <v>124627.02</v>
      </c>
      <c r="F13" s="42">
        <f>VLOOKUP(A13,'05_2022'!A:G,7,0)</f>
        <v>125261.70000000001</v>
      </c>
      <c r="G13" s="41">
        <f t="shared" si="0"/>
        <v>373056.19</v>
      </c>
    </row>
    <row r="14" spans="1:7" ht="15.75" thickBot="1" x14ac:dyDescent="0.3">
      <c r="A14" s="13" t="s">
        <v>9</v>
      </c>
      <c r="B14" s="13" t="str">
        <f>VLOOKUP(A14,Calculations!A:R,2,0)</f>
        <v>Texas A&amp;M University Health Science Center</v>
      </c>
      <c r="C14" s="13" t="str">
        <f>VLOOKUP(A14,Calculations!A:R,6,0)</f>
        <v>MRSA Central</v>
      </c>
      <c r="D14" s="41">
        <f>VLOOKUP(A14,'03_2022'!A:G,7,0)</f>
        <v>210020</v>
      </c>
      <c r="E14" s="42">
        <f>VLOOKUP(A14,'04_2022'!A:G,7,0)</f>
        <v>211936.11999999997</v>
      </c>
      <c r="F14" s="42">
        <f>VLOOKUP(A14,'05_2022'!A:G,7,0)</f>
        <v>213204.74000000002</v>
      </c>
      <c r="G14" s="41">
        <f t="shared" si="0"/>
        <v>635160.86</v>
      </c>
    </row>
    <row r="15" spans="1:7" ht="15.75" thickBot="1" x14ac:dyDescent="0.3">
      <c r="A15" s="13" t="s">
        <v>42</v>
      </c>
      <c r="B15" s="13" t="str">
        <f>VLOOKUP(A15,Calculations!A:R,2,0)</f>
        <v>Texas Tech University Health Sciences Center</v>
      </c>
      <c r="C15" s="13" t="str">
        <f>VLOOKUP(A15,Calculations!A:R,6,0)</f>
        <v>Lubbock</v>
      </c>
      <c r="D15" s="41">
        <f>VLOOKUP(A15,'03_2022'!A:G,7,0)</f>
        <v>132805.53</v>
      </c>
      <c r="E15" s="42">
        <f>VLOOKUP(A15,'04_2022'!A:G,7,0)</f>
        <v>134321.86000000002</v>
      </c>
      <c r="F15" s="42">
        <f>VLOOKUP(A15,'05_2022'!A:G,7,0)</f>
        <v>134860.40000000002</v>
      </c>
      <c r="G15" s="41">
        <f t="shared" si="0"/>
        <v>401987.79000000004</v>
      </c>
    </row>
    <row r="16" spans="1:7" ht="15.75" thickBot="1" x14ac:dyDescent="0.3">
      <c r="A16" s="13" t="s">
        <v>43</v>
      </c>
      <c r="B16" s="13" t="str">
        <f>VLOOKUP(A16,Calculations!A:R,2,0)</f>
        <v>University of Southwestern Medical Center</v>
      </c>
      <c r="C16" s="13" t="str">
        <f>VLOOKUP(A16,Calculations!A:R,6,0)</f>
        <v>Dallas</v>
      </c>
      <c r="D16" s="41">
        <f>VLOOKUP(A16,'03_2022'!A:G,7,0)</f>
        <v>88594.090000000011</v>
      </c>
      <c r="E16" s="42">
        <f>VLOOKUP(A16,'04_2022'!A:G,7,0)</f>
        <v>89354.530000000013</v>
      </c>
      <c r="F16" s="42">
        <f>VLOOKUP(A16,'05_2022'!A:G,7,0)</f>
        <v>89831.349999999991</v>
      </c>
      <c r="G16" s="41">
        <f t="shared" si="0"/>
        <v>267779.97000000003</v>
      </c>
    </row>
    <row r="17" spans="1:7" ht="15.75" thickBot="1" x14ac:dyDescent="0.3">
      <c r="A17" s="13" t="s">
        <v>44</v>
      </c>
      <c r="B17" s="13" t="str">
        <f>VLOOKUP(A17,Calculations!A:R,2,0)</f>
        <v>University of Southwestern Medical Center</v>
      </c>
      <c r="C17" s="13" t="str">
        <f>VLOOKUP(A17,Calculations!A:R,6,0)</f>
        <v>Dallas</v>
      </c>
      <c r="D17" s="41">
        <f>VLOOKUP(A17,'03_2022'!A:G,7,0)</f>
        <v>331104.48999999993</v>
      </c>
      <c r="E17" s="42">
        <f>VLOOKUP(A17,'04_2022'!A:G,7,0)</f>
        <v>334322.71999999997</v>
      </c>
      <c r="F17" s="42">
        <f>VLOOKUP(A17,'05_2022'!A:G,7,0)</f>
        <v>335967.75</v>
      </c>
      <c r="G17" s="41">
        <f t="shared" si="0"/>
        <v>1001394.96</v>
      </c>
    </row>
    <row r="18" spans="1:7" ht="15.75" thickBot="1" x14ac:dyDescent="0.3">
      <c r="A18" s="13" t="s">
        <v>45</v>
      </c>
      <c r="B18" s="13" t="str">
        <f>VLOOKUP(A18,Calculations!A:R,2,0)</f>
        <v>University of Southwestern Medical Center</v>
      </c>
      <c r="C18" s="13" t="str">
        <f>VLOOKUP(A18,Calculations!A:R,6,0)</f>
        <v>Dallas</v>
      </c>
      <c r="D18" s="41">
        <f>VLOOKUP(A18,'03_2022'!A:G,7,0)</f>
        <v>184.67</v>
      </c>
      <c r="E18" s="42">
        <f>VLOOKUP(A18,'04_2022'!A:G,7,0)</f>
        <v>184.67</v>
      </c>
      <c r="F18" s="42">
        <f>VLOOKUP(A18,'05_2022'!A:G,7,0)</f>
        <v>184.67</v>
      </c>
      <c r="G18" s="41">
        <f t="shared" si="0"/>
        <v>554.01</v>
      </c>
    </row>
    <row r="19" spans="1:7" ht="15.75" thickBot="1" x14ac:dyDescent="0.3">
      <c r="A19" s="13" t="s">
        <v>46</v>
      </c>
      <c r="B19" s="13" t="str">
        <f>VLOOKUP(A19,Calculations!A:R,2,0)</f>
        <v>Texas Tech University Health Sciences Center El Paso</v>
      </c>
      <c r="C19" s="13" t="str">
        <f>VLOOKUP(A19,Calculations!A:R,6,0)</f>
        <v>EL PASO</v>
      </c>
      <c r="D19" s="41">
        <f>VLOOKUP(A19,'03_2022'!A:G,7,0)</f>
        <v>35984.89</v>
      </c>
      <c r="E19" s="42">
        <f>VLOOKUP(A19,'04_2022'!A:G,7,0)</f>
        <v>36235.46</v>
      </c>
      <c r="F19" s="42">
        <f>VLOOKUP(A19,'05_2022'!A:G,7,0)</f>
        <v>36294.07</v>
      </c>
      <c r="G19" s="41">
        <f t="shared" si="0"/>
        <v>108514.42000000001</v>
      </c>
    </row>
    <row r="20" spans="1:7" ht="15.75" thickBot="1" x14ac:dyDescent="0.3">
      <c r="A20" s="13" t="s">
        <v>47</v>
      </c>
      <c r="B20" s="13" t="str">
        <f>VLOOKUP(A20,Calculations!A:R,2,0)</f>
        <v>Texas Tech University Health Sciences Center El Paso</v>
      </c>
      <c r="C20" s="13" t="str">
        <f>VLOOKUP(A20,Calculations!A:R,6,0)</f>
        <v>EL PASO</v>
      </c>
      <c r="D20" s="41">
        <f>VLOOKUP(A20,'03_2022'!A:G,7,0)</f>
        <v>134710.6</v>
      </c>
      <c r="E20" s="42">
        <f>VLOOKUP(A20,'04_2022'!A:G,7,0)</f>
        <v>135898.26</v>
      </c>
      <c r="F20" s="42">
        <f>VLOOKUP(A20,'05_2022'!A:G,7,0)</f>
        <v>136048.04</v>
      </c>
      <c r="G20" s="41">
        <f t="shared" si="0"/>
        <v>406656.9</v>
      </c>
    </row>
    <row r="21" spans="1:7" ht="15.75" thickBot="1" x14ac:dyDescent="0.3">
      <c r="A21" s="13" t="s">
        <v>48</v>
      </c>
      <c r="B21" s="13" t="str">
        <f>VLOOKUP(A21,Calculations!A:R,2,0)</f>
        <v>CHRISTUS Trinity Clinic</v>
      </c>
      <c r="C21" s="13" t="str">
        <f>VLOOKUP(A21,Calculations!A:R,6,0)</f>
        <v>MRSA Northeast</v>
      </c>
      <c r="D21" s="41">
        <f>VLOOKUP(A21,'03_2022'!A:G,7,0)</f>
        <v>2637.83</v>
      </c>
      <c r="E21" s="42">
        <f>VLOOKUP(A21,'04_2022'!A:G,7,0)</f>
        <v>2672.6200000000003</v>
      </c>
      <c r="F21" s="42">
        <f>VLOOKUP(A21,'05_2022'!A:G,7,0)</f>
        <v>2688.9799999999996</v>
      </c>
      <c r="G21" s="41">
        <f t="shared" si="0"/>
        <v>7999.43</v>
      </c>
    </row>
    <row r="22" spans="1:7" ht="15.75" thickBot="1" x14ac:dyDescent="0.3">
      <c r="A22" s="13" t="s">
        <v>49</v>
      </c>
      <c r="B22" s="13" t="str">
        <f>VLOOKUP(A22,Calculations!A:R,2,0)</f>
        <v>University of Southwestern Medical Center</v>
      </c>
      <c r="C22" s="13" t="str">
        <f>VLOOKUP(A22,Calculations!A:R,6,0)</f>
        <v>Dallas</v>
      </c>
      <c r="D22" s="41">
        <f>VLOOKUP(A22,'03_2022'!A:G,7,0)</f>
        <v>9863.4200000000019</v>
      </c>
      <c r="E22" s="42">
        <f>VLOOKUP(A22,'04_2022'!A:G,7,0)</f>
        <v>9909.93</v>
      </c>
      <c r="F22" s="42">
        <f>VLOOKUP(A22,'05_2022'!A:G,7,0)</f>
        <v>9979.73</v>
      </c>
      <c r="G22" s="41">
        <f t="shared" si="0"/>
        <v>29753.08</v>
      </c>
    </row>
    <row r="23" spans="1:7" ht="15.75" thickBot="1" x14ac:dyDescent="0.3">
      <c r="A23" s="13" t="s">
        <v>50</v>
      </c>
      <c r="B23" s="13" t="str">
        <f>VLOOKUP(A23,Calculations!A:R,2,0)</f>
        <v>Texas Tech University Health Sciences Center El Paso</v>
      </c>
      <c r="C23" s="13" t="str">
        <f>VLOOKUP(A23,Calculations!A:R,6,0)</f>
        <v>EL PASO</v>
      </c>
      <c r="D23" s="41">
        <f>VLOOKUP(A23,'03_2022'!A:G,7,0)</f>
        <v>47370.75</v>
      </c>
      <c r="E23" s="42">
        <f>VLOOKUP(A23,'04_2022'!A:G,7,0)</f>
        <v>47717.120000000003</v>
      </c>
      <c r="F23" s="42">
        <f>VLOOKUP(A23,'05_2022'!A:G,7,0)</f>
        <v>47827.209999999992</v>
      </c>
      <c r="G23" s="41">
        <f t="shared" si="0"/>
        <v>142915.07999999999</v>
      </c>
    </row>
    <row r="24" spans="1:7" ht="15.75" thickBot="1" x14ac:dyDescent="0.3">
      <c r="A24" s="13" t="s">
        <v>51</v>
      </c>
      <c r="B24" s="13" t="str">
        <f>VLOOKUP(A24,Calculations!A:R,2,0)</f>
        <v>University of North Texas Health Science Center at Fort Worth</v>
      </c>
      <c r="C24" s="13" t="str">
        <f>VLOOKUP(A24,Calculations!A:R,6,0)</f>
        <v>Tarrant</v>
      </c>
      <c r="D24" s="41">
        <f>VLOOKUP(A24,'03_2022'!A:G,7,0)</f>
        <v>606.01999999999987</v>
      </c>
      <c r="E24" s="42">
        <f>VLOOKUP(A24,'04_2022'!A:G,7,0)</f>
        <v>615.94999999999993</v>
      </c>
      <c r="F24" s="42">
        <f>VLOOKUP(A24,'05_2022'!A:G,7,0)</f>
        <v>619.25999999999988</v>
      </c>
      <c r="G24" s="41">
        <f t="shared" si="0"/>
        <v>1841.2299999999996</v>
      </c>
    </row>
    <row r="25" spans="1:7" ht="15.75" thickBot="1" x14ac:dyDescent="0.3">
      <c r="A25" s="13" t="s">
        <v>52</v>
      </c>
      <c r="B25" s="13" t="str">
        <f>VLOOKUP(A25,Calculations!A:R,2,0)</f>
        <v>CHILDREN'S MEDICAL CENTER DALLAS</v>
      </c>
      <c r="C25" s="13" t="str">
        <f>VLOOKUP(A25,Calculations!A:R,6,0)</f>
        <v>Dallas</v>
      </c>
      <c r="D25" s="41">
        <f>VLOOKUP(A25,'03_2022'!A:G,7,0)</f>
        <v>2048687.39</v>
      </c>
      <c r="E25" s="42">
        <f>VLOOKUP(A25,'04_2022'!A:G,7,0)</f>
        <v>2069203.1400000001</v>
      </c>
      <c r="F25" s="42">
        <f>VLOOKUP(A25,'05_2022'!A:G,7,0)</f>
        <v>2081890.2799999998</v>
      </c>
      <c r="G25" s="41">
        <f t="shared" si="0"/>
        <v>6199780.8100000005</v>
      </c>
    </row>
    <row r="26" spans="1:7" ht="15.75" thickBot="1" x14ac:dyDescent="0.3">
      <c r="A26" s="13" t="s">
        <v>53</v>
      </c>
      <c r="B26" s="13" t="str">
        <f>VLOOKUP(A26,Calculations!A:R,2,0)</f>
        <v>C.H. Wilkinson Physician Network</v>
      </c>
      <c r="C26" s="13" t="str">
        <f>VLOOKUP(A26,Calculations!A:R,6,0)</f>
        <v>Bexar</v>
      </c>
      <c r="D26" s="41">
        <f>VLOOKUP(A26,'03_2022'!A:G,7,0)</f>
        <v>96.36</v>
      </c>
      <c r="E26" s="42">
        <f>VLOOKUP(A26,'04_2022'!A:G,7,0)</f>
        <v>96.36</v>
      </c>
      <c r="F26" s="42">
        <f>VLOOKUP(A26,'05_2022'!A:G,7,0)</f>
        <v>96.36</v>
      </c>
      <c r="G26" s="41">
        <f t="shared" si="0"/>
        <v>289.08</v>
      </c>
    </row>
    <row r="27" spans="1:7" ht="15.75" thickBot="1" x14ac:dyDescent="0.3">
      <c r="A27" s="13" t="s">
        <v>54</v>
      </c>
      <c r="B27" s="13" t="str">
        <f>VLOOKUP(A27,Calculations!A:R,2,0)</f>
        <v>University of Southwestern Medical Center</v>
      </c>
      <c r="C27" s="13" t="str">
        <f>VLOOKUP(A27,Calculations!A:R,6,0)</f>
        <v>Dallas</v>
      </c>
      <c r="D27" s="41">
        <f>VLOOKUP(A27,'03_2022'!A:G,7,0)</f>
        <v>657014.16000000015</v>
      </c>
      <c r="E27" s="42">
        <f>VLOOKUP(A27,'04_2022'!A:G,7,0)</f>
        <v>663353.67000000004</v>
      </c>
      <c r="F27" s="42">
        <f>VLOOKUP(A27,'05_2022'!A:G,7,0)</f>
        <v>666649.31000000006</v>
      </c>
      <c r="G27" s="41">
        <f t="shared" si="0"/>
        <v>1987017.1400000001</v>
      </c>
    </row>
    <row r="28" spans="1:7" ht="15.75" thickBot="1" x14ac:dyDescent="0.3">
      <c r="A28" s="13" t="s">
        <v>55</v>
      </c>
      <c r="B28" s="13" t="str">
        <f>VLOOKUP(A28,Calculations!A:R,2,0)</f>
        <v>Texas Tech University Health Sciences Center El Paso</v>
      </c>
      <c r="C28" s="13" t="str">
        <f>VLOOKUP(A28,Calculations!A:R,6,0)</f>
        <v>EL PASO</v>
      </c>
      <c r="D28" s="41">
        <f>VLOOKUP(A28,'03_2022'!A:G,7,0)</f>
        <v>17668.359999999997</v>
      </c>
      <c r="E28" s="42">
        <f>VLOOKUP(A28,'04_2022'!A:G,7,0)</f>
        <v>17781.969999999998</v>
      </c>
      <c r="F28" s="42">
        <f>VLOOKUP(A28,'05_2022'!A:G,7,0)</f>
        <v>17797.62</v>
      </c>
      <c r="G28" s="41">
        <f t="shared" si="0"/>
        <v>53247.95</v>
      </c>
    </row>
    <row r="29" spans="1:7" ht="15.75" thickBot="1" x14ac:dyDescent="0.3">
      <c r="A29" s="13" t="s">
        <v>56</v>
      </c>
      <c r="B29" s="13" t="str">
        <f>VLOOKUP(A29,Calculations!A:R,2,0)</f>
        <v>University of Southwestern Medical Center</v>
      </c>
      <c r="C29" s="13" t="str">
        <f>VLOOKUP(A29,Calculations!A:R,6,0)</f>
        <v>Tarrant</v>
      </c>
      <c r="D29" s="41">
        <f>VLOOKUP(A29,'03_2022'!A:G,7,0)</f>
        <v>24315.33</v>
      </c>
      <c r="E29" s="42">
        <f>VLOOKUP(A29,'04_2022'!A:G,7,0)</f>
        <v>24583.100000000002</v>
      </c>
      <c r="F29" s="42">
        <f>VLOOKUP(A29,'05_2022'!A:G,7,0)</f>
        <v>24677.690000000002</v>
      </c>
      <c r="G29" s="41">
        <f t="shared" si="0"/>
        <v>73576.12000000001</v>
      </c>
    </row>
    <row r="30" spans="1:7" ht="15.75" thickBot="1" x14ac:dyDescent="0.3">
      <c r="A30" s="13" t="s">
        <v>57</v>
      </c>
      <c r="B30" s="13" t="str">
        <f>VLOOKUP(A30,Calculations!A:R,2,0)</f>
        <v>University of Southwestern Medical Center</v>
      </c>
      <c r="C30" s="13" t="str">
        <f>VLOOKUP(A30,Calculations!A:R,6,0)</f>
        <v>Dallas</v>
      </c>
      <c r="D30" s="41">
        <f>VLOOKUP(A30,'03_2022'!A:G,7,0)</f>
        <v>17280.340000000004</v>
      </c>
      <c r="E30" s="42">
        <f>VLOOKUP(A30,'04_2022'!A:G,7,0)</f>
        <v>17358.849999999999</v>
      </c>
      <c r="F30" s="42">
        <f>VLOOKUP(A30,'05_2022'!A:G,7,0)</f>
        <v>17419.580000000002</v>
      </c>
      <c r="G30" s="41">
        <f t="shared" si="0"/>
        <v>52058.770000000004</v>
      </c>
    </row>
    <row r="31" spans="1:7" ht="15.75" thickBot="1" x14ac:dyDescent="0.3">
      <c r="A31" s="13" t="s">
        <v>58</v>
      </c>
      <c r="B31" s="13" t="str">
        <f>VLOOKUP(A31,Calculations!A:R,2,0)</f>
        <v>Texas Tech University Health Sciences Center</v>
      </c>
      <c r="C31" s="13" t="str">
        <f>VLOOKUP(A31,Calculations!A:R,6,0)</f>
        <v>Lubbock</v>
      </c>
      <c r="D31" s="41">
        <f>VLOOKUP(A31,'03_2022'!A:G,7,0)</f>
        <v>100544.27</v>
      </c>
      <c r="E31" s="42">
        <f>VLOOKUP(A31,'04_2022'!A:G,7,0)</f>
        <v>101652.59999999998</v>
      </c>
      <c r="F31" s="42">
        <f>VLOOKUP(A31,'05_2022'!A:G,7,0)</f>
        <v>102067.02000000002</v>
      </c>
      <c r="G31" s="41">
        <f t="shared" si="0"/>
        <v>304263.89</v>
      </c>
    </row>
    <row r="32" spans="1:7" ht="15.75" thickBot="1" x14ac:dyDescent="0.3">
      <c r="A32" s="13" t="s">
        <v>59</v>
      </c>
      <c r="B32" s="13" t="str">
        <f>VLOOKUP(A32,Calculations!A:R,2,0)</f>
        <v>Texas Tech University Health Sciences Center Amarillo</v>
      </c>
      <c r="C32" s="13" t="str">
        <f>VLOOKUP(A32,Calculations!A:R,6,0)</f>
        <v>Lubbock</v>
      </c>
      <c r="D32" s="41">
        <f>VLOOKUP(A32,'03_2022'!A:G,7,0)</f>
        <v>3897.1200000000003</v>
      </c>
      <c r="E32" s="42">
        <f>VLOOKUP(A32,'04_2022'!A:G,7,0)</f>
        <v>3977.86</v>
      </c>
      <c r="F32" s="42">
        <f>VLOOKUP(A32,'05_2022'!A:G,7,0)</f>
        <v>3977.86</v>
      </c>
      <c r="G32" s="41">
        <f t="shared" si="0"/>
        <v>11852.84</v>
      </c>
    </row>
    <row r="33" spans="1:7" ht="15.75" thickBot="1" x14ac:dyDescent="0.3">
      <c r="A33" s="13" t="s">
        <v>60</v>
      </c>
      <c r="B33" s="13" t="str">
        <f>VLOOKUP(A33,Calculations!A:R,2,0)</f>
        <v>University of Southwestern Medical Center</v>
      </c>
      <c r="C33" s="13" t="str">
        <f>VLOOKUP(A33,Calculations!A:R,6,0)</f>
        <v>Tarrant</v>
      </c>
      <c r="D33" s="41">
        <f>VLOOKUP(A33,'03_2022'!A:G,7,0)</f>
        <v>7243.08</v>
      </c>
      <c r="E33" s="42">
        <f>VLOOKUP(A33,'04_2022'!A:G,7,0)</f>
        <v>7311.05</v>
      </c>
      <c r="F33" s="42">
        <f>VLOOKUP(A33,'05_2022'!A:G,7,0)</f>
        <v>7343.21</v>
      </c>
      <c r="G33" s="41">
        <f t="shared" si="0"/>
        <v>21897.34</v>
      </c>
    </row>
    <row r="34" spans="1:7" ht="15.75" thickBot="1" x14ac:dyDescent="0.3">
      <c r="A34" s="13" t="s">
        <v>19</v>
      </c>
      <c r="B34" s="13" t="str">
        <f>VLOOKUP(A34,Calculations!A:R,2,0)</f>
        <v>Baylor College of Medicine</v>
      </c>
      <c r="C34" s="13" t="str">
        <f>VLOOKUP(A34,Calculations!A:R,6,0)</f>
        <v>Bexar</v>
      </c>
      <c r="D34" s="41">
        <f>VLOOKUP(A34,'03_2022'!A:G,7,0)</f>
        <v>2476273.48</v>
      </c>
      <c r="E34" s="42">
        <f>VLOOKUP(A34,'04_2022'!A:G,7,0)</f>
        <v>2500718.4699999997</v>
      </c>
      <c r="F34" s="42">
        <f>VLOOKUP(A34,'05_2022'!A:G,7,0)</f>
        <v>2512106.1799999997</v>
      </c>
      <c r="G34" s="41">
        <f t="shared" si="0"/>
        <v>7489098.129999999</v>
      </c>
    </row>
    <row r="35" spans="1:7" ht="15.75" thickBot="1" x14ac:dyDescent="0.3">
      <c r="A35" s="13" t="s">
        <v>61</v>
      </c>
      <c r="B35" s="13" t="str">
        <f>VLOOKUP(A35,Calculations!A:R,2,0)</f>
        <v>CHRISTUS Trinity Clinic</v>
      </c>
      <c r="C35" s="13" t="str">
        <f>VLOOKUP(A35,Calculations!A:R,6,0)</f>
        <v>MRSA Northeast</v>
      </c>
      <c r="D35" s="41">
        <f>VLOOKUP(A35,'03_2022'!A:G,7,0)</f>
        <v>9.51</v>
      </c>
      <c r="E35" s="42">
        <f>VLOOKUP(A35,'04_2022'!A:G,7,0)</f>
        <v>9.51</v>
      </c>
      <c r="F35" s="42">
        <f>VLOOKUP(A35,'05_2022'!A:G,7,0)</f>
        <v>9.51</v>
      </c>
      <c r="G35" s="41">
        <f t="shared" si="0"/>
        <v>28.53</v>
      </c>
    </row>
    <row r="36" spans="1:7" ht="15.75" thickBot="1" x14ac:dyDescent="0.3">
      <c r="A36" s="13" t="s">
        <v>62</v>
      </c>
      <c r="B36" s="13" t="str">
        <f>VLOOKUP(A36,Calculations!A:R,2,0)</f>
        <v>University of Southwestern Medical Center</v>
      </c>
      <c r="C36" s="13" t="str">
        <f>VLOOKUP(A36,Calculations!A:R,6,0)</f>
        <v>Dallas</v>
      </c>
      <c r="D36" s="41">
        <f>VLOOKUP(A36,'03_2022'!A:G,7,0)</f>
        <v>111.52</v>
      </c>
      <c r="E36" s="42">
        <f>VLOOKUP(A36,'04_2022'!A:G,7,0)</f>
        <v>111.52</v>
      </c>
      <c r="F36" s="42">
        <f>VLOOKUP(A36,'05_2022'!A:G,7,0)</f>
        <v>111.52</v>
      </c>
      <c r="G36" s="41">
        <f t="shared" si="0"/>
        <v>334.56</v>
      </c>
    </row>
    <row r="37" spans="1:7" ht="15.75" thickBot="1" x14ac:dyDescent="0.3">
      <c r="A37" s="13" t="s">
        <v>63</v>
      </c>
      <c r="B37" s="13" t="str">
        <f>VLOOKUP(A37,Calculations!A:R,2,0)</f>
        <v>Texas Tech University Health Sciences Center El Paso</v>
      </c>
      <c r="C37" s="13" t="str">
        <f>VLOOKUP(A37,Calculations!A:R,6,0)</f>
        <v>EL PASO</v>
      </c>
      <c r="D37" s="41">
        <f>VLOOKUP(A37,'03_2022'!A:G,7,0)</f>
        <v>165687.31</v>
      </c>
      <c r="E37" s="42">
        <f>VLOOKUP(A37,'04_2022'!A:G,7,0)</f>
        <v>166931.08000000002</v>
      </c>
      <c r="F37" s="42">
        <f>VLOOKUP(A37,'05_2022'!A:G,7,0)</f>
        <v>167157.78999999998</v>
      </c>
      <c r="G37" s="41">
        <f t="shared" si="0"/>
        <v>499776.18</v>
      </c>
    </row>
    <row r="38" spans="1:7" ht="15.75" thickBot="1" x14ac:dyDescent="0.3">
      <c r="A38" s="13" t="s">
        <v>64</v>
      </c>
      <c r="B38" s="13" t="str">
        <f>VLOOKUP(A38,Calculations!A:R,2,0)</f>
        <v>EL PASO COUNTY HOSPITAL DISTRICT</v>
      </c>
      <c r="C38" s="13" t="str">
        <f>VLOOKUP(A38,Calculations!A:R,6,0)</f>
        <v>EL PASO</v>
      </c>
      <c r="D38" s="41">
        <f>VLOOKUP(A38,'03_2022'!A:G,7,0)</f>
        <v>51404.84</v>
      </c>
      <c r="E38" s="42">
        <f>VLOOKUP(A38,'04_2022'!A:G,7,0)</f>
        <v>51785.030000000006</v>
      </c>
      <c r="F38" s="42">
        <f>VLOOKUP(A38,'05_2022'!A:G,7,0)</f>
        <v>51911.030000000006</v>
      </c>
      <c r="G38" s="41">
        <f t="shared" si="0"/>
        <v>155100.9</v>
      </c>
    </row>
    <row r="39" spans="1:7" ht="15.75" thickBot="1" x14ac:dyDescent="0.3">
      <c r="A39" s="13" t="s">
        <v>65</v>
      </c>
      <c r="B39" s="13" t="str">
        <f>VLOOKUP(A39,Calculations!A:R,2,0)</f>
        <v>University of North Texas Health Science Center at Fort Worth</v>
      </c>
      <c r="C39" s="13" t="str">
        <f>VLOOKUP(A39,Calculations!A:R,6,0)</f>
        <v>Tarrant</v>
      </c>
      <c r="D39" s="41">
        <f>VLOOKUP(A39,'03_2022'!A:G,7,0)</f>
        <v>818.27</v>
      </c>
      <c r="E39" s="42">
        <f>VLOOKUP(A39,'04_2022'!A:G,7,0)</f>
        <v>826.29000000000008</v>
      </c>
      <c r="F39" s="42">
        <f>VLOOKUP(A39,'05_2022'!A:G,7,0)</f>
        <v>831.11</v>
      </c>
      <c r="G39" s="41">
        <f t="shared" si="0"/>
        <v>2475.67</v>
      </c>
    </row>
    <row r="40" spans="1:7" ht="15.75" thickBot="1" x14ac:dyDescent="0.3">
      <c r="A40" s="13" t="s">
        <v>66</v>
      </c>
      <c r="B40" s="13" t="str">
        <f>VLOOKUP(A40,Calculations!A:R,2,0)</f>
        <v>University of North Texas Health Science Center at Fort Worth</v>
      </c>
      <c r="C40" s="13" t="str">
        <f>VLOOKUP(A40,Calculations!A:R,6,0)</f>
        <v>Tarrant</v>
      </c>
      <c r="D40" s="41">
        <f>VLOOKUP(A40,'03_2022'!A:G,7,0)</f>
        <v>22037.27</v>
      </c>
      <c r="E40" s="42">
        <f>VLOOKUP(A40,'04_2022'!A:G,7,0)</f>
        <v>22278.26</v>
      </c>
      <c r="F40" s="42">
        <f>VLOOKUP(A40,'05_2022'!A:G,7,0)</f>
        <v>22373.760000000002</v>
      </c>
      <c r="G40" s="41">
        <f t="shared" si="0"/>
        <v>66689.290000000008</v>
      </c>
    </row>
    <row r="41" spans="1:7" ht="15.75" thickBot="1" x14ac:dyDescent="0.3">
      <c r="A41" s="13" t="s">
        <v>67</v>
      </c>
      <c r="B41" s="13" t="str">
        <f>VLOOKUP(A41,Calculations!A:R,2,0)</f>
        <v>Texas Tech University Health Sciences Center Amarillo</v>
      </c>
      <c r="C41" s="13" t="str">
        <f>VLOOKUP(A41,Calculations!A:R,6,0)</f>
        <v>Lubbock</v>
      </c>
      <c r="D41" s="41">
        <f>VLOOKUP(A41,'03_2022'!A:G,7,0)</f>
        <v>438503.67999999999</v>
      </c>
      <c r="E41" s="42">
        <f>VLOOKUP(A41,'04_2022'!A:G,7,0)</f>
        <v>443111.23000000004</v>
      </c>
      <c r="F41" s="42">
        <f>VLOOKUP(A41,'05_2022'!A:G,7,0)</f>
        <v>444890.47000000003</v>
      </c>
      <c r="G41" s="41">
        <f t="shared" si="0"/>
        <v>1326505.3800000001</v>
      </c>
    </row>
    <row r="42" spans="1:7" ht="15.75" thickBot="1" x14ac:dyDescent="0.3">
      <c r="A42" s="13" t="s">
        <v>68</v>
      </c>
      <c r="B42" s="13" t="str">
        <f>VLOOKUP(A42,Calculations!A:R,2,0)</f>
        <v>University of Southwestern Medical Center</v>
      </c>
      <c r="C42" s="13" t="str">
        <f>VLOOKUP(A42,Calculations!A:R,6,0)</f>
        <v>Dallas</v>
      </c>
      <c r="D42" s="41">
        <f>VLOOKUP(A42,'03_2022'!A:G,7,0)</f>
        <v>461.75000000000006</v>
      </c>
      <c r="E42" s="42">
        <f>VLOOKUP(A42,'04_2022'!A:G,7,0)</f>
        <v>461.75000000000006</v>
      </c>
      <c r="F42" s="42">
        <f>VLOOKUP(A42,'05_2022'!A:G,7,0)</f>
        <v>461.75000000000006</v>
      </c>
      <c r="G42" s="41">
        <f t="shared" si="0"/>
        <v>1385.2500000000002</v>
      </c>
    </row>
    <row r="43" spans="1:7" ht="15.75" thickBot="1" x14ac:dyDescent="0.3">
      <c r="A43" s="13" t="s">
        <v>6</v>
      </c>
      <c r="B43" s="13" t="str">
        <f>VLOOKUP(A43,Calculations!A:R,2,0)</f>
        <v>Texas Tech University Health Sciences Center of the Permian Basin</v>
      </c>
      <c r="C43" s="13" t="str">
        <f>VLOOKUP(A43,Calculations!A:R,6,0)</f>
        <v>MRSA West</v>
      </c>
      <c r="D43" s="41">
        <f>VLOOKUP(A43,'03_2022'!A:G,7,0)</f>
        <v>353071.51</v>
      </c>
      <c r="E43" s="42">
        <f>VLOOKUP(A43,'04_2022'!A:G,7,0)</f>
        <v>356790.30999999994</v>
      </c>
      <c r="F43" s="42">
        <f>VLOOKUP(A43,'05_2022'!A:G,7,0)</f>
        <v>359338.53</v>
      </c>
      <c r="G43" s="41">
        <f t="shared" si="0"/>
        <v>1069200.3500000001</v>
      </c>
    </row>
    <row r="44" spans="1:7" ht="15.75" thickBot="1" x14ac:dyDescent="0.3">
      <c r="A44" s="13" t="s">
        <v>69</v>
      </c>
      <c r="B44" s="13" t="str">
        <f>VLOOKUP(A44,Calculations!A:R,2,0)</f>
        <v>University of North Texas Health Science Center at Fort Worth</v>
      </c>
      <c r="C44" s="13" t="str">
        <f>VLOOKUP(A44,Calculations!A:R,6,0)</f>
        <v>Tarrant</v>
      </c>
      <c r="D44" s="41">
        <f>VLOOKUP(A44,'03_2022'!A:G,7,0)</f>
        <v>229590.16999999998</v>
      </c>
      <c r="E44" s="42">
        <f>VLOOKUP(A44,'04_2022'!A:G,7,0)</f>
        <v>232063.81999999998</v>
      </c>
      <c r="F44" s="42">
        <f>VLOOKUP(A44,'05_2022'!A:G,7,0)</f>
        <v>232946.94999999998</v>
      </c>
      <c r="G44" s="41">
        <f t="shared" si="0"/>
        <v>694600.94</v>
      </c>
    </row>
    <row r="45" spans="1:7" ht="15.75" thickBot="1" x14ac:dyDescent="0.3">
      <c r="A45" s="13" t="s">
        <v>70</v>
      </c>
      <c r="B45" s="13" t="str">
        <f>VLOOKUP(A45,Calculations!A:R,2,0)</f>
        <v>Texas Tech University Health Sciences Center</v>
      </c>
      <c r="C45" s="13" t="str">
        <f>VLOOKUP(A45,Calculations!A:R,6,0)</f>
        <v>Lubbock</v>
      </c>
      <c r="D45" s="41">
        <f>VLOOKUP(A45,'03_2022'!A:G,7,0)</f>
        <v>164382.76999999999</v>
      </c>
      <c r="E45" s="42">
        <f>VLOOKUP(A45,'04_2022'!A:G,7,0)</f>
        <v>166111.47</v>
      </c>
      <c r="F45" s="42">
        <f>VLOOKUP(A45,'05_2022'!A:G,7,0)</f>
        <v>166782.35999999999</v>
      </c>
      <c r="G45" s="41">
        <f t="shared" si="0"/>
        <v>497276.6</v>
      </c>
    </row>
    <row r="46" spans="1:7" ht="15.75" thickBot="1" x14ac:dyDescent="0.3">
      <c r="A46" s="13" t="s">
        <v>16</v>
      </c>
      <c r="B46" s="13" t="str">
        <f>VLOOKUP(A46,Calculations!A:R,2,0)</f>
        <v>The University of Texas Rio Grande Valley</v>
      </c>
      <c r="C46" s="13" t="str">
        <f>VLOOKUP(A46,Calculations!A:R,6,0)</f>
        <v>Hidalgo</v>
      </c>
      <c r="D46" s="41">
        <f>VLOOKUP(A46,'03_2022'!A:G,7,0)</f>
        <v>235351.82</v>
      </c>
      <c r="E46" s="42">
        <f>VLOOKUP(A46,'04_2022'!A:G,7,0)</f>
        <v>236865.69999999998</v>
      </c>
      <c r="F46" s="42">
        <f>VLOOKUP(A46,'05_2022'!A:G,7,0)</f>
        <v>238219.1</v>
      </c>
      <c r="G46" s="41">
        <f t="shared" si="0"/>
        <v>710436.62</v>
      </c>
    </row>
    <row r="47" spans="1:7" ht="15.75" thickBot="1" x14ac:dyDescent="0.3">
      <c r="A47" s="13" t="s">
        <v>71</v>
      </c>
      <c r="B47" s="13" t="str">
        <f>VLOOKUP(A47,Calculations!A:R,2,0)</f>
        <v>Lubbock County Hospital District</v>
      </c>
      <c r="C47" s="13" t="str">
        <f>VLOOKUP(A47,Calculations!A:R,6,0)</f>
        <v>Lubbock</v>
      </c>
      <c r="D47" s="41">
        <f>VLOOKUP(A47,'03_2022'!A:G,7,0)</f>
        <v>5836.0500000000011</v>
      </c>
      <c r="E47" s="42">
        <f>VLOOKUP(A47,'04_2022'!A:G,7,0)</f>
        <v>5874.31</v>
      </c>
      <c r="F47" s="42">
        <f>VLOOKUP(A47,'05_2022'!A:G,7,0)</f>
        <v>5912.5700000000006</v>
      </c>
      <c r="G47" s="41">
        <f t="shared" si="0"/>
        <v>17622.93</v>
      </c>
    </row>
    <row r="48" spans="1:7" ht="15.75" thickBot="1" x14ac:dyDescent="0.3">
      <c r="A48" s="13" t="s">
        <v>72</v>
      </c>
      <c r="B48" s="13" t="str">
        <f>VLOOKUP(A48,Calculations!A:R,2,0)</f>
        <v>Texas Tech University Health Sciences Center</v>
      </c>
      <c r="C48" s="13" t="str">
        <f>VLOOKUP(A48,Calculations!A:R,6,0)</f>
        <v>Lubbock</v>
      </c>
      <c r="D48" s="41">
        <f>VLOOKUP(A48,'03_2022'!A:G,7,0)</f>
        <v>191916.37999999998</v>
      </c>
      <c r="E48" s="42">
        <f>VLOOKUP(A48,'04_2022'!A:G,7,0)</f>
        <v>193884.80000000002</v>
      </c>
      <c r="F48" s="42">
        <f>VLOOKUP(A48,'05_2022'!A:G,7,0)</f>
        <v>194640.88000000006</v>
      </c>
      <c r="G48" s="41">
        <f t="shared" si="0"/>
        <v>580442.06000000006</v>
      </c>
    </row>
    <row r="49" spans="1:7" ht="15.75" thickBot="1" x14ac:dyDescent="0.3">
      <c r="A49" s="13" t="s">
        <v>73</v>
      </c>
      <c r="B49" s="13" t="str">
        <f>VLOOKUP(A49,Calculations!A:R,2,0)</f>
        <v>Lubbock County Hospital District</v>
      </c>
      <c r="C49" s="13" t="str">
        <f>VLOOKUP(A49,Calculations!A:R,6,0)</f>
        <v>Lubbock</v>
      </c>
      <c r="D49" s="41">
        <f>VLOOKUP(A49,'03_2022'!A:G,7,0)</f>
        <v>213739.33999999997</v>
      </c>
      <c r="E49" s="42">
        <f>VLOOKUP(A49,'04_2022'!A:G,7,0)</f>
        <v>215826.19999999998</v>
      </c>
      <c r="F49" s="42">
        <f>VLOOKUP(A49,'05_2022'!A:G,7,0)</f>
        <v>216818.46</v>
      </c>
      <c r="G49" s="41">
        <f t="shared" si="0"/>
        <v>646383.99999999988</v>
      </c>
    </row>
    <row r="50" spans="1:7" ht="15.75" thickBot="1" x14ac:dyDescent="0.3">
      <c r="A50" s="13" t="s">
        <v>74</v>
      </c>
      <c r="B50" s="13" t="str">
        <f>VLOOKUP(A50,Calculations!A:R,2,0)</f>
        <v>Texas Tech University Health Sciences Center</v>
      </c>
      <c r="C50" s="13" t="str">
        <f>VLOOKUP(A50,Calculations!A:R,6,0)</f>
        <v>Lubbock</v>
      </c>
      <c r="D50" s="41">
        <f>VLOOKUP(A50,'03_2022'!A:G,7,0)</f>
        <v>25753.710000000003</v>
      </c>
      <c r="E50" s="42">
        <f>VLOOKUP(A50,'04_2022'!A:G,7,0)</f>
        <v>26037.03</v>
      </c>
      <c r="F50" s="42">
        <f>VLOOKUP(A50,'05_2022'!A:G,7,0)</f>
        <v>26118.649999999998</v>
      </c>
      <c r="G50" s="41">
        <f t="shared" si="0"/>
        <v>77909.39</v>
      </c>
    </row>
    <row r="51" spans="1:7" ht="15.75" thickBot="1" x14ac:dyDescent="0.3">
      <c r="A51" s="13" t="s">
        <v>75</v>
      </c>
      <c r="B51" s="13" t="str">
        <f>VLOOKUP(A51,Calculations!A:R,2,0)</f>
        <v>University of Southwestern Medical Center</v>
      </c>
      <c r="C51" s="13" t="str">
        <f>VLOOKUP(A51,Calculations!A:R,6,0)</f>
        <v>Dallas</v>
      </c>
      <c r="D51" s="41">
        <f>VLOOKUP(A51,'03_2022'!A:G,7,0)</f>
        <v>22231.71</v>
      </c>
      <c r="E51" s="42">
        <f>VLOOKUP(A51,'04_2022'!A:G,7,0)</f>
        <v>22508.239999999998</v>
      </c>
      <c r="F51" s="42">
        <f>VLOOKUP(A51,'05_2022'!A:G,7,0)</f>
        <v>22563.41</v>
      </c>
      <c r="G51" s="41">
        <f t="shared" si="0"/>
        <v>67303.360000000001</v>
      </c>
    </row>
    <row r="52" spans="1:7" ht="15.75" thickBot="1" x14ac:dyDescent="0.3">
      <c r="A52" s="13" t="s">
        <v>76</v>
      </c>
      <c r="B52" s="13" t="str">
        <f>VLOOKUP(A52,Calculations!A:R,2,0)</f>
        <v>Texas Tech University Health Sciences Center</v>
      </c>
      <c r="C52" s="13" t="str">
        <f>VLOOKUP(A52,Calculations!A:R,6,0)</f>
        <v>LUBBOCK</v>
      </c>
      <c r="D52" s="41">
        <f>VLOOKUP(A52,'03_2022'!A:G,7,0)</f>
        <v>41152</v>
      </c>
      <c r="E52" s="42">
        <f>VLOOKUP(A52,'04_2022'!A:G,7,0)</f>
        <v>41529.08</v>
      </c>
      <c r="F52" s="42">
        <f>VLOOKUP(A52,'05_2022'!A:G,7,0)</f>
        <v>41722.69</v>
      </c>
      <c r="G52" s="41">
        <f t="shared" si="0"/>
        <v>124403.77</v>
      </c>
    </row>
    <row r="53" spans="1:7" ht="15.75" thickBot="1" x14ac:dyDescent="0.3">
      <c r="A53" s="13" t="s">
        <v>77</v>
      </c>
      <c r="B53" s="13" t="str">
        <f>VLOOKUP(A53,Calculations!A:R,2,0)</f>
        <v>Texas Tech University Health Sciences Center El Paso</v>
      </c>
      <c r="C53" s="13" t="str">
        <f>VLOOKUP(A53,Calculations!A:R,6,0)</f>
        <v>EL PASO</v>
      </c>
      <c r="D53" s="41">
        <f>VLOOKUP(A53,'03_2022'!A:G,7,0)</f>
        <v>41790.490000000005</v>
      </c>
      <c r="E53" s="42">
        <f>VLOOKUP(A53,'04_2022'!A:G,7,0)</f>
        <v>42127.799999999996</v>
      </c>
      <c r="F53" s="42">
        <f>VLOOKUP(A53,'05_2022'!A:G,7,0)</f>
        <v>42189.72</v>
      </c>
      <c r="G53" s="41">
        <f t="shared" si="0"/>
        <v>126108.01000000001</v>
      </c>
    </row>
    <row r="54" spans="1:7" ht="15.75" thickBot="1" x14ac:dyDescent="0.3">
      <c r="A54" s="13" t="s">
        <v>78</v>
      </c>
      <c r="B54" s="13" t="str">
        <f>VLOOKUP(A54,Calculations!A:R,2,0)</f>
        <v>University of North Texas Health Science Center at Fort Worth</v>
      </c>
      <c r="C54" s="13" t="str">
        <f>VLOOKUP(A54,Calculations!A:R,6,0)</f>
        <v>Tarrant</v>
      </c>
      <c r="D54" s="41">
        <f>VLOOKUP(A54,'03_2022'!A:G,7,0)</f>
        <v>102524.29000000001</v>
      </c>
      <c r="E54" s="42">
        <f>VLOOKUP(A54,'04_2022'!A:G,7,0)</f>
        <v>103909.2</v>
      </c>
      <c r="F54" s="42">
        <f>VLOOKUP(A54,'05_2022'!A:G,7,0)</f>
        <v>104755.47</v>
      </c>
      <c r="G54" s="41">
        <f t="shared" si="0"/>
        <v>311188.95999999996</v>
      </c>
    </row>
    <row r="55" spans="1:7" ht="15.75" thickBot="1" x14ac:dyDescent="0.3">
      <c r="A55" s="13" t="s">
        <v>79</v>
      </c>
      <c r="B55" s="13" t="str">
        <f>VLOOKUP(A55,Calculations!A:R,2,0)</f>
        <v>University of Southwestern Medical Center</v>
      </c>
      <c r="C55" s="13" t="str">
        <f>VLOOKUP(A55,Calculations!A:R,6,0)</f>
        <v>DALLAS</v>
      </c>
      <c r="D55" s="41">
        <f>VLOOKUP(A55,'03_2022'!A:G,7,0)</f>
        <v>13179.330000000002</v>
      </c>
      <c r="E55" s="42">
        <f>VLOOKUP(A55,'04_2022'!A:G,7,0)</f>
        <v>13282.19</v>
      </c>
      <c r="F55" s="42">
        <f>VLOOKUP(A55,'05_2022'!A:G,7,0)</f>
        <v>13385.080000000002</v>
      </c>
      <c r="G55" s="41">
        <f t="shared" si="0"/>
        <v>39846.600000000006</v>
      </c>
    </row>
    <row r="56" spans="1:7" ht="15.75" thickBot="1" x14ac:dyDescent="0.3">
      <c r="A56" s="13" t="s">
        <v>80</v>
      </c>
      <c r="B56" s="13" t="str">
        <f>VLOOKUP(A56,Calculations!A:R,2,0)</f>
        <v>Texas Tech University Health Sciences Center</v>
      </c>
      <c r="C56" s="13" t="str">
        <f>VLOOKUP(A56,Calculations!A:R,6,0)</f>
        <v>Lubbock</v>
      </c>
      <c r="D56" s="41">
        <f>VLOOKUP(A56,'03_2022'!A:G,7,0)</f>
        <v>67155.23</v>
      </c>
      <c r="E56" s="42">
        <f>VLOOKUP(A56,'04_2022'!A:G,7,0)</f>
        <v>67831.77</v>
      </c>
      <c r="F56" s="42">
        <f>VLOOKUP(A56,'05_2022'!A:G,7,0)</f>
        <v>68067.679999999993</v>
      </c>
      <c r="G56" s="41">
        <f t="shared" si="0"/>
        <v>203054.68</v>
      </c>
    </row>
    <row r="57" spans="1:7" ht="15.75" thickBot="1" x14ac:dyDescent="0.3">
      <c r="A57" s="13" t="s">
        <v>81</v>
      </c>
      <c r="B57" s="13" t="str">
        <f>VLOOKUP(A57,Calculations!A:R,2,0)</f>
        <v>Texas Tech University Health Sciences Center El Paso</v>
      </c>
      <c r="C57" s="13" t="str">
        <f>VLOOKUP(A57,Calculations!A:R,6,0)</f>
        <v>EL PASO</v>
      </c>
      <c r="D57" s="41">
        <f>VLOOKUP(A57,'03_2022'!A:G,7,0)</f>
        <v>30860.930000000004</v>
      </c>
      <c r="E57" s="42">
        <f>VLOOKUP(A57,'04_2022'!A:G,7,0)</f>
        <v>31064.760000000002</v>
      </c>
      <c r="F57" s="42">
        <f>VLOOKUP(A57,'05_2022'!A:G,7,0)</f>
        <v>31161.329999999998</v>
      </c>
      <c r="G57" s="41">
        <f t="shared" si="0"/>
        <v>93087.02</v>
      </c>
    </row>
    <row r="58" spans="1:7" ht="15.75" thickBot="1" x14ac:dyDescent="0.3">
      <c r="A58" s="13" t="s">
        <v>82</v>
      </c>
      <c r="B58" s="13" t="str">
        <f>VLOOKUP(A58,Calculations!A:R,2,0)</f>
        <v>Texas Tech University Health Sciences Center El Paso</v>
      </c>
      <c r="C58" s="13" t="str">
        <f>VLOOKUP(A58,Calculations!A:R,6,0)</f>
        <v>EL PASO</v>
      </c>
      <c r="D58" s="41">
        <f>VLOOKUP(A58,'03_2022'!A:G,7,0)</f>
        <v>56507.73</v>
      </c>
      <c r="E58" s="42">
        <f>VLOOKUP(A58,'04_2022'!A:G,7,0)</f>
        <v>56971.37</v>
      </c>
      <c r="F58" s="42">
        <f>VLOOKUP(A58,'05_2022'!A:G,7,0)</f>
        <v>57013.39</v>
      </c>
      <c r="G58" s="41">
        <f t="shared" si="0"/>
        <v>170492.49</v>
      </c>
    </row>
    <row r="59" spans="1:7" ht="15.75" thickBot="1" x14ac:dyDescent="0.3">
      <c r="A59" s="13" t="s">
        <v>83</v>
      </c>
      <c r="B59" s="13" t="str">
        <f>VLOOKUP(A59,Calculations!A:R,2,0)</f>
        <v>University of Southwestern Medical Center</v>
      </c>
      <c r="C59" s="13" t="str">
        <f>VLOOKUP(A59,Calculations!A:R,6,0)</f>
        <v>Dallas</v>
      </c>
      <c r="D59" s="41">
        <f>VLOOKUP(A59,'03_2022'!A:G,7,0)</f>
        <v>193574.05999999997</v>
      </c>
      <c r="E59" s="42">
        <f>VLOOKUP(A59,'04_2022'!A:G,7,0)</f>
        <v>195377.72</v>
      </c>
      <c r="F59" s="42">
        <f>VLOOKUP(A59,'05_2022'!A:G,7,0)</f>
        <v>196372.47999999995</v>
      </c>
      <c r="G59" s="41">
        <f t="shared" si="0"/>
        <v>585324.25999999989</v>
      </c>
    </row>
    <row r="60" spans="1:7" ht="15.75" thickBot="1" x14ac:dyDescent="0.3">
      <c r="A60" s="13" t="s">
        <v>84</v>
      </c>
      <c r="B60" s="13" t="str">
        <f>VLOOKUP(A60,Calculations!A:R,2,0)</f>
        <v>UT Physicians</v>
      </c>
      <c r="C60" s="13" t="str">
        <f>VLOOKUP(A60,Calculations!A:R,6,0)</f>
        <v>Harris</v>
      </c>
      <c r="D60" s="41">
        <f>VLOOKUP(A60,'03_2022'!A:G,7,0)</f>
        <v>19489.25</v>
      </c>
      <c r="E60" s="42">
        <f>VLOOKUP(A60,'04_2022'!A:G,7,0)</f>
        <v>19750.829999999998</v>
      </c>
      <c r="F60" s="42">
        <f>VLOOKUP(A60,'05_2022'!A:G,7,0)</f>
        <v>19826.059999999998</v>
      </c>
      <c r="G60" s="41">
        <f t="shared" si="0"/>
        <v>59066.14</v>
      </c>
    </row>
    <row r="61" spans="1:7" ht="15.75" thickBot="1" x14ac:dyDescent="0.3">
      <c r="A61" s="13" t="s">
        <v>85</v>
      </c>
      <c r="B61" s="13" t="str">
        <f>VLOOKUP(A61,Calculations!A:R,2,0)</f>
        <v>Texas Tech University Health Sciences Center El Paso</v>
      </c>
      <c r="C61" s="13" t="str">
        <f>VLOOKUP(A61,Calculations!A:R,6,0)</f>
        <v>EL PASO</v>
      </c>
      <c r="D61" s="41">
        <f>VLOOKUP(A61,'03_2022'!A:G,7,0)</f>
        <v>77792.13</v>
      </c>
      <c r="E61" s="42">
        <f>VLOOKUP(A61,'04_2022'!A:G,7,0)</f>
        <v>78420.400000000009</v>
      </c>
      <c r="F61" s="42">
        <f>VLOOKUP(A61,'05_2022'!A:G,7,0)</f>
        <v>78532.010000000009</v>
      </c>
      <c r="G61" s="41">
        <f t="shared" si="0"/>
        <v>234744.54000000004</v>
      </c>
    </row>
    <row r="62" spans="1:7" ht="15.75" thickBot="1" x14ac:dyDescent="0.3">
      <c r="A62" s="13" t="s">
        <v>86</v>
      </c>
      <c r="B62" s="13" t="str">
        <f>VLOOKUP(A62,Calculations!A:R,2,0)</f>
        <v>University of Southwestern Medical Center</v>
      </c>
      <c r="C62" s="13" t="str">
        <f>VLOOKUP(A62,Calculations!A:R,6,0)</f>
        <v>Dallas</v>
      </c>
      <c r="D62" s="41">
        <f>VLOOKUP(A62,'03_2022'!A:G,7,0)</f>
        <v>662520.99000000011</v>
      </c>
      <c r="E62" s="42">
        <f>VLOOKUP(A62,'04_2022'!A:G,7,0)</f>
        <v>668532.02999999991</v>
      </c>
      <c r="F62" s="42">
        <f>VLOOKUP(A62,'05_2022'!A:G,7,0)</f>
        <v>671981.96000000008</v>
      </c>
      <c r="G62" s="41">
        <f t="shared" si="0"/>
        <v>2003034.98</v>
      </c>
    </row>
    <row r="63" spans="1:7" ht="15.75" thickBot="1" x14ac:dyDescent="0.3">
      <c r="A63" s="13" t="s">
        <v>11</v>
      </c>
      <c r="B63" s="13" t="str">
        <f>VLOOKUP(A63,Calculations!A:R,2,0)</f>
        <v>ETMC Physician Group, Inc.</v>
      </c>
      <c r="C63" s="13" t="str">
        <f>VLOOKUP(A63,Calculations!A:R,6,0)</f>
        <v>MRSA Northeast</v>
      </c>
      <c r="D63" s="41">
        <f>VLOOKUP(A63,'03_2022'!A:G,7,0)</f>
        <v>596789.75999999989</v>
      </c>
      <c r="E63" s="42">
        <f>VLOOKUP(A63,'04_2022'!A:G,7,0)</f>
        <v>601333.06000000006</v>
      </c>
      <c r="F63" s="42">
        <f>VLOOKUP(A63,'05_2022'!A:G,7,0)</f>
        <v>603708.2300000001</v>
      </c>
      <c r="G63" s="41">
        <f t="shared" si="0"/>
        <v>1801831.0499999998</v>
      </c>
    </row>
    <row r="64" spans="1:7" ht="15.75" thickBot="1" x14ac:dyDescent="0.3">
      <c r="A64" s="13" t="s">
        <v>87</v>
      </c>
      <c r="B64" s="13" t="str">
        <f>VLOOKUP(A64,Calculations!A:R,2,0)</f>
        <v>University of Southwestern Medical Center</v>
      </c>
      <c r="C64" s="13" t="str">
        <f>VLOOKUP(A64,Calculations!A:R,6,0)</f>
        <v>Dallas</v>
      </c>
      <c r="D64" s="41">
        <f>VLOOKUP(A64,'03_2022'!A:G,7,0)</f>
        <v>96535.33</v>
      </c>
      <c r="E64" s="42">
        <f>VLOOKUP(A64,'04_2022'!A:G,7,0)</f>
        <v>97601.660000000018</v>
      </c>
      <c r="F64" s="42">
        <f>VLOOKUP(A64,'05_2022'!A:G,7,0)</f>
        <v>98198.05</v>
      </c>
      <c r="G64" s="41">
        <f t="shared" si="0"/>
        <v>292335.04000000004</v>
      </c>
    </row>
    <row r="65" spans="1:7" ht="15.75" thickBot="1" x14ac:dyDescent="0.3">
      <c r="A65" s="13" t="s">
        <v>88</v>
      </c>
      <c r="B65" s="13" t="str">
        <f>VLOOKUP(A65,Calculations!A:R,2,0)</f>
        <v>University of North Texas Health Science Center at Fort Worth</v>
      </c>
      <c r="C65" s="13" t="str">
        <f>VLOOKUP(A65,Calculations!A:R,6,0)</f>
        <v>Tarrant</v>
      </c>
      <c r="D65" s="41">
        <f>VLOOKUP(A65,'03_2022'!A:G,7,0)</f>
        <v>11117.079999999998</v>
      </c>
      <c r="E65" s="42">
        <f>VLOOKUP(A65,'04_2022'!A:G,7,0)</f>
        <v>11258.189999999999</v>
      </c>
      <c r="F65" s="42">
        <f>VLOOKUP(A65,'05_2022'!A:G,7,0)</f>
        <v>11324.429999999998</v>
      </c>
      <c r="G65" s="41">
        <f t="shared" si="0"/>
        <v>33699.699999999997</v>
      </c>
    </row>
    <row r="66" spans="1:7" ht="15.75" thickBot="1" x14ac:dyDescent="0.3">
      <c r="A66" s="13" t="s">
        <v>89</v>
      </c>
      <c r="B66" s="13" t="str">
        <f>VLOOKUP(A66,Calculations!A:R,2,0)</f>
        <v>University of Southwestern Medical Center</v>
      </c>
      <c r="C66" s="13" t="str">
        <f>VLOOKUP(A66,Calculations!A:R,6,0)</f>
        <v>Dallas</v>
      </c>
      <c r="D66" s="41">
        <f>VLOOKUP(A66,'03_2022'!A:G,7,0)</f>
        <v>168612.24000000002</v>
      </c>
      <c r="E66" s="42">
        <f>VLOOKUP(A66,'04_2022'!A:G,7,0)</f>
        <v>170123.26</v>
      </c>
      <c r="F66" s="42">
        <f>VLOOKUP(A66,'05_2022'!A:G,7,0)</f>
        <v>170868.44000000003</v>
      </c>
      <c r="G66" s="41">
        <f t="shared" si="0"/>
        <v>509603.94000000006</v>
      </c>
    </row>
    <row r="67" spans="1:7" ht="15.75" thickBot="1" x14ac:dyDescent="0.3">
      <c r="A67" s="13" t="s">
        <v>90</v>
      </c>
      <c r="B67" s="13" t="str">
        <f>VLOOKUP(A67,Calculations!A:R,2,0)</f>
        <v>CHRISTUS Trinity Clinic</v>
      </c>
      <c r="C67" s="13" t="str">
        <f>VLOOKUP(A67,Calculations!A:R,6,0)</f>
        <v>MRSA Northeast</v>
      </c>
      <c r="D67" s="41">
        <f>VLOOKUP(A67,'03_2022'!A:G,7,0)</f>
        <v>404066.05</v>
      </c>
      <c r="E67" s="42">
        <f>VLOOKUP(A67,'04_2022'!A:G,7,0)</f>
        <v>407128.77999999997</v>
      </c>
      <c r="F67" s="42">
        <f>VLOOKUP(A67,'05_2022'!A:G,7,0)</f>
        <v>408685.86999999994</v>
      </c>
      <c r="G67" s="41">
        <f t="shared" si="0"/>
        <v>1219880.7</v>
      </c>
    </row>
    <row r="68" spans="1:7" ht="15.75" thickBot="1" x14ac:dyDescent="0.3">
      <c r="A68" s="13" t="s">
        <v>91</v>
      </c>
      <c r="B68" s="13" t="str">
        <f>VLOOKUP(A68,Calculations!A:R,2,0)</f>
        <v>C.H. Wilkinson Physician Network</v>
      </c>
      <c r="C68" s="13" t="str">
        <f>VLOOKUP(A68,Calculations!A:R,6,0)</f>
        <v>Nueces</v>
      </c>
      <c r="D68" s="41">
        <f>VLOOKUP(A68,'03_2022'!A:G,7,0)</f>
        <v>0</v>
      </c>
      <c r="E68" s="42">
        <f>VLOOKUP(A68,'04_2022'!A:G,7,0)</f>
        <v>0</v>
      </c>
      <c r="F68" s="42">
        <f>VLOOKUP(A68,'05_2022'!A:G,7,0)</f>
        <v>0</v>
      </c>
      <c r="G68" s="41">
        <f t="shared" si="0"/>
        <v>0</v>
      </c>
    </row>
    <row r="69" spans="1:7" ht="15.75" thickBot="1" x14ac:dyDescent="0.3">
      <c r="A69" s="13" t="s">
        <v>92</v>
      </c>
      <c r="B69" s="13" t="str">
        <f>VLOOKUP(A69,Calculations!A:R,2,0)</f>
        <v>University of North Texas Health Science Center at Fort Worth</v>
      </c>
      <c r="C69" s="13" t="str">
        <f>VLOOKUP(A69,Calculations!A:R,6,0)</f>
        <v>Tarrant</v>
      </c>
      <c r="D69" s="41">
        <f>VLOOKUP(A69,'03_2022'!A:G,7,0)</f>
        <v>173974.84999999998</v>
      </c>
      <c r="E69" s="42">
        <f>VLOOKUP(A69,'04_2022'!A:G,7,0)</f>
        <v>175848.34999999998</v>
      </c>
      <c r="F69" s="42">
        <f>VLOOKUP(A69,'05_2022'!A:G,7,0)</f>
        <v>176519.81000000003</v>
      </c>
      <c r="G69" s="41">
        <f t="shared" ref="G69:G102" si="1">SUM(D69:F69)</f>
        <v>526343.01</v>
      </c>
    </row>
    <row r="70" spans="1:7" ht="15.75" thickBot="1" x14ac:dyDescent="0.3">
      <c r="A70" s="13" t="s">
        <v>93</v>
      </c>
      <c r="B70" s="13" t="str">
        <f>VLOOKUP(A70,Calculations!A:R,2,0)</f>
        <v>University of Southwestern Medical Center</v>
      </c>
      <c r="C70" s="13" t="str">
        <f>VLOOKUP(A70,Calculations!A:R,6,0)</f>
        <v>Dallas</v>
      </c>
      <c r="D70" s="41">
        <f>VLOOKUP(A70,'03_2022'!A:G,7,0)</f>
        <v>203725.01</v>
      </c>
      <c r="E70" s="42">
        <f>VLOOKUP(A70,'04_2022'!A:G,7,0)</f>
        <v>205534.77999999997</v>
      </c>
      <c r="F70" s="42">
        <f>VLOOKUP(A70,'05_2022'!A:G,7,0)</f>
        <v>206793.63</v>
      </c>
      <c r="G70" s="41">
        <f t="shared" si="1"/>
        <v>616053.41999999993</v>
      </c>
    </row>
    <row r="71" spans="1:7" ht="15.75" thickBot="1" x14ac:dyDescent="0.3">
      <c r="A71" s="13" t="s">
        <v>94</v>
      </c>
      <c r="B71" s="13" t="str">
        <f>VLOOKUP(A71,Calculations!A:R,2,0)</f>
        <v>University of Southwestern Medical Center</v>
      </c>
      <c r="C71" s="13" t="str">
        <f>VLOOKUP(A71,Calculations!A:R,6,0)</f>
        <v>Dallas</v>
      </c>
      <c r="D71" s="41">
        <f>VLOOKUP(A71,'03_2022'!A:G,7,0)</f>
        <v>572482.09</v>
      </c>
      <c r="E71" s="42">
        <f>VLOOKUP(A71,'04_2022'!A:G,7,0)</f>
        <v>578272.56000000006</v>
      </c>
      <c r="F71" s="42">
        <f>VLOOKUP(A71,'05_2022'!A:G,7,0)</f>
        <v>581788.21</v>
      </c>
      <c r="G71" s="41">
        <f t="shared" si="1"/>
        <v>1732542.8599999999</v>
      </c>
    </row>
    <row r="72" spans="1:7" ht="15.75" thickBot="1" x14ac:dyDescent="0.3">
      <c r="A72" s="13" t="s">
        <v>95</v>
      </c>
      <c r="B72" s="13" t="str">
        <f>VLOOKUP(A72,Calculations!A:R,2,0)</f>
        <v>Texas Tech University Health Sciences Center El Paso</v>
      </c>
      <c r="C72" s="13" t="str">
        <f>VLOOKUP(A72,Calculations!A:R,6,0)</f>
        <v>EL PASO</v>
      </c>
      <c r="D72" s="41">
        <f>VLOOKUP(A72,'03_2022'!A:G,7,0)</f>
        <v>8020.5999999999995</v>
      </c>
      <c r="E72" s="42">
        <f>VLOOKUP(A72,'04_2022'!A:G,7,0)</f>
        <v>8162.87</v>
      </c>
      <c r="F72" s="42">
        <f>VLOOKUP(A72,'05_2022'!A:G,7,0)</f>
        <v>8147.57</v>
      </c>
      <c r="G72" s="41">
        <f t="shared" si="1"/>
        <v>24331.040000000001</v>
      </c>
    </row>
    <row r="73" spans="1:7" ht="15.75" thickBot="1" x14ac:dyDescent="0.3">
      <c r="A73" s="13" t="s">
        <v>3</v>
      </c>
      <c r="B73" s="13" t="str">
        <f>VLOOKUP(A73,Calculations!A:R,2,0)</f>
        <v>The University of Texas Health Science Center at San Antonio</v>
      </c>
      <c r="C73" s="13" t="str">
        <f>VLOOKUP(A73,Calculations!A:R,6,0)</f>
        <v>Bexar</v>
      </c>
      <c r="D73" s="41">
        <f>VLOOKUP(A73,'03_2022'!A:G,7,0)</f>
        <v>1839633.2499999998</v>
      </c>
      <c r="E73" s="42">
        <f>VLOOKUP(A73,'04_2022'!A:G,7,0)</f>
        <v>1857876.47</v>
      </c>
      <c r="F73" s="42">
        <f>VLOOKUP(A73,'05_2022'!A:G,7,0)</f>
        <v>1866327.8099999998</v>
      </c>
      <c r="G73" s="41">
        <f t="shared" si="1"/>
        <v>5563837.5299999993</v>
      </c>
    </row>
    <row r="74" spans="1:7" ht="15.75" thickBot="1" x14ac:dyDescent="0.3">
      <c r="A74" s="13" t="s">
        <v>96</v>
      </c>
      <c r="B74" s="13" t="str">
        <f>VLOOKUP(A74,Calculations!A:R,2,0)</f>
        <v>University of Southwestern Medical Center</v>
      </c>
      <c r="C74" s="13" t="str">
        <f>VLOOKUP(A74,Calculations!A:R,6,0)</f>
        <v>Dallas</v>
      </c>
      <c r="D74" s="41">
        <f>VLOOKUP(A74,'03_2022'!A:G,7,0)</f>
        <v>53229.14</v>
      </c>
      <c r="E74" s="42">
        <f>VLOOKUP(A74,'04_2022'!A:G,7,0)</f>
        <v>53676.149999999994</v>
      </c>
      <c r="F74" s="42">
        <f>VLOOKUP(A74,'05_2022'!A:G,7,0)</f>
        <v>53962.170000000006</v>
      </c>
      <c r="G74" s="41">
        <f t="shared" si="1"/>
        <v>160867.46</v>
      </c>
    </row>
    <row r="75" spans="1:7" ht="15.75" thickBot="1" x14ac:dyDescent="0.3">
      <c r="A75" s="13" t="s">
        <v>97</v>
      </c>
      <c r="B75" s="13" t="str">
        <f>VLOOKUP(A75,Calculations!A:R,2,0)</f>
        <v>University of Southwestern Medical Center</v>
      </c>
      <c r="C75" s="13" t="str">
        <f>VLOOKUP(A75,Calculations!A:R,6,0)</f>
        <v>Dallas</v>
      </c>
      <c r="D75" s="41">
        <f>VLOOKUP(A75,'03_2022'!A:G,7,0)</f>
        <v>2636504.2600000002</v>
      </c>
      <c r="E75" s="42">
        <f>VLOOKUP(A75,'04_2022'!A:G,7,0)</f>
        <v>2661161.5500000003</v>
      </c>
      <c r="F75" s="42">
        <f>VLOOKUP(A75,'05_2022'!A:G,7,0)</f>
        <v>2675082.2599999998</v>
      </c>
      <c r="G75" s="41">
        <f t="shared" si="1"/>
        <v>7972748.0700000003</v>
      </c>
    </row>
    <row r="76" spans="1:7" ht="15.75" thickBot="1" x14ac:dyDescent="0.3">
      <c r="A76" s="13" t="s">
        <v>98</v>
      </c>
      <c r="B76" s="13" t="str">
        <f>VLOOKUP(A76,Calculations!A:R,2,0)</f>
        <v>University of Southwestern Medical Center</v>
      </c>
      <c r="C76" s="13" t="str">
        <f>VLOOKUP(A76,Calculations!A:R,6,0)</f>
        <v>Dallas</v>
      </c>
      <c r="D76" s="41">
        <f>VLOOKUP(A76,'03_2022'!A:G,7,0)</f>
        <v>736.77</v>
      </c>
      <c r="E76" s="42">
        <f>VLOOKUP(A76,'04_2022'!A:G,7,0)</f>
        <v>755.84999999999991</v>
      </c>
      <c r="F76" s="42">
        <f>VLOOKUP(A76,'05_2022'!A:G,7,0)</f>
        <v>755.84999999999991</v>
      </c>
      <c r="G76" s="41">
        <f t="shared" si="1"/>
        <v>2248.4699999999998</v>
      </c>
    </row>
    <row r="77" spans="1:7" ht="15.75" thickBot="1" x14ac:dyDescent="0.3">
      <c r="A77" s="13" t="s">
        <v>99</v>
      </c>
      <c r="B77" s="13" t="str">
        <f>VLOOKUP(A77,Calculations!A:R,2,0)</f>
        <v>University of Southwestern Medical Center</v>
      </c>
      <c r="C77" s="13" t="str">
        <f>VLOOKUP(A77,Calculations!A:R,6,0)</f>
        <v>Dallas</v>
      </c>
      <c r="D77" s="41">
        <f>VLOOKUP(A77,'03_2022'!A:G,7,0)</f>
        <v>99135.749999999985</v>
      </c>
      <c r="E77" s="42">
        <f>VLOOKUP(A77,'04_2022'!A:G,7,0)</f>
        <v>99996.349999999991</v>
      </c>
      <c r="F77" s="42">
        <f>VLOOKUP(A77,'05_2022'!A:G,7,0)</f>
        <v>100480.32999999999</v>
      </c>
      <c r="G77" s="41">
        <f t="shared" si="1"/>
        <v>299612.42999999993</v>
      </c>
    </row>
    <row r="78" spans="1:7" ht="15.75" thickBot="1" x14ac:dyDescent="0.3">
      <c r="A78" s="13" t="s">
        <v>100</v>
      </c>
      <c r="B78" s="13" t="str">
        <f>VLOOKUP(A78,Calculations!A:R,2,0)</f>
        <v>University of Southwestern Medical Center</v>
      </c>
      <c r="C78" s="13" t="str">
        <f>VLOOKUP(A78,Calculations!A:R,6,0)</f>
        <v>Dallas</v>
      </c>
      <c r="D78" s="41">
        <f>VLOOKUP(A78,'03_2022'!A:G,7,0)</f>
        <v>519588.00000000006</v>
      </c>
      <c r="E78" s="42">
        <f>VLOOKUP(A78,'04_2022'!A:G,7,0)</f>
        <v>524841.81999999995</v>
      </c>
      <c r="F78" s="42">
        <f>VLOOKUP(A78,'05_2022'!A:G,7,0)</f>
        <v>527846.29</v>
      </c>
      <c r="G78" s="41">
        <f t="shared" si="1"/>
        <v>1572276.11</v>
      </c>
    </row>
    <row r="79" spans="1:7" ht="15.75" thickBot="1" x14ac:dyDescent="0.3">
      <c r="A79" s="13" t="s">
        <v>101</v>
      </c>
      <c r="B79" s="13" t="str">
        <f>VLOOKUP(A79,Calculations!A:R,2,0)</f>
        <v>University of Southwestern Medical Center</v>
      </c>
      <c r="C79" s="13" t="str">
        <f>VLOOKUP(A79,Calculations!A:R,6,0)</f>
        <v>Dallas</v>
      </c>
      <c r="D79" s="41">
        <f>VLOOKUP(A79,'03_2022'!A:G,7,0)</f>
        <v>19980.21</v>
      </c>
      <c r="E79" s="42">
        <f>VLOOKUP(A79,'04_2022'!A:G,7,0)</f>
        <v>20164.29</v>
      </c>
      <c r="F79" s="42">
        <f>VLOOKUP(A79,'05_2022'!A:G,7,0)</f>
        <v>20348.369999999995</v>
      </c>
      <c r="G79" s="41">
        <f t="shared" si="1"/>
        <v>60492.869999999995</v>
      </c>
    </row>
    <row r="80" spans="1:7" ht="15.75" thickBot="1" x14ac:dyDescent="0.3">
      <c r="A80" s="13" t="s">
        <v>102</v>
      </c>
      <c r="B80" s="13" t="str">
        <f>VLOOKUP(A80,Calculations!A:R,2,0)</f>
        <v>University of Southwestern Medical Center</v>
      </c>
      <c r="C80" s="13" t="str">
        <f>VLOOKUP(A80,Calculations!A:R,6,0)</f>
        <v>Dallas</v>
      </c>
      <c r="D80" s="41">
        <f>VLOOKUP(A80,'03_2022'!A:G,7,0)</f>
        <v>53.28</v>
      </c>
      <c r="E80" s="42">
        <f>VLOOKUP(A80,'04_2022'!A:G,7,0)</f>
        <v>53.28</v>
      </c>
      <c r="F80" s="42">
        <f>VLOOKUP(A80,'05_2022'!A:G,7,0)</f>
        <v>53.28</v>
      </c>
      <c r="G80" s="41">
        <f t="shared" si="1"/>
        <v>159.84</v>
      </c>
    </row>
    <row r="81" spans="1:7" ht="15.75" thickBot="1" x14ac:dyDescent="0.3">
      <c r="A81" s="13" t="s">
        <v>103</v>
      </c>
      <c r="B81" s="13" t="str">
        <f>VLOOKUP(A81,Calculations!A:R,2,0)</f>
        <v>University of Southwestern Medical Center</v>
      </c>
      <c r="C81" s="13" t="str">
        <f>VLOOKUP(A81,Calculations!A:R,6,0)</f>
        <v>Dallas</v>
      </c>
      <c r="D81" s="41">
        <f>VLOOKUP(A81,'03_2022'!A:G,7,0)</f>
        <v>15924.210000000001</v>
      </c>
      <c r="E81" s="42">
        <f>VLOOKUP(A81,'04_2022'!A:G,7,0)</f>
        <v>16034.34</v>
      </c>
      <c r="F81" s="42">
        <f>VLOOKUP(A81,'05_2022'!A:G,7,0)</f>
        <v>16175.929999999998</v>
      </c>
      <c r="G81" s="41">
        <f t="shared" si="1"/>
        <v>48134.48</v>
      </c>
    </row>
    <row r="82" spans="1:7" ht="15.75" thickBot="1" x14ac:dyDescent="0.3">
      <c r="A82" s="13" t="s">
        <v>104</v>
      </c>
      <c r="B82" s="13" t="str">
        <f>VLOOKUP(A82,Calculations!A:R,2,0)</f>
        <v>University of Southwestern Medical Center</v>
      </c>
      <c r="C82" s="13" t="str">
        <f>VLOOKUP(A82,Calculations!A:R,6,0)</f>
        <v>Dallas</v>
      </c>
      <c r="D82" s="41">
        <f>VLOOKUP(A82,'03_2022'!A:G,7,0)</f>
        <v>64335.179999999993</v>
      </c>
      <c r="E82" s="42">
        <f>VLOOKUP(A82,'04_2022'!A:G,7,0)</f>
        <v>64870.560000000005</v>
      </c>
      <c r="F82" s="42">
        <f>VLOOKUP(A82,'05_2022'!A:G,7,0)</f>
        <v>65278.43</v>
      </c>
      <c r="G82" s="41">
        <f t="shared" si="1"/>
        <v>194484.16999999998</v>
      </c>
    </row>
    <row r="83" spans="1:7" ht="15.75" thickBot="1" x14ac:dyDescent="0.3">
      <c r="A83" s="13" t="s">
        <v>105</v>
      </c>
      <c r="B83" s="13" t="str">
        <f>VLOOKUP(A83,Calculations!A:R,2,0)</f>
        <v>Texas Tech University Health Sciences Center</v>
      </c>
      <c r="C83" s="13" t="str">
        <f>VLOOKUP(A83,Calculations!A:R,6,0)</f>
        <v>Lubbock</v>
      </c>
      <c r="D83" s="41">
        <f>VLOOKUP(A83,'03_2022'!A:G,7,0)</f>
        <v>56040.189999999995</v>
      </c>
      <c r="E83" s="42">
        <f>VLOOKUP(A83,'04_2022'!A:G,7,0)</f>
        <v>56500.12999999999</v>
      </c>
      <c r="F83" s="42">
        <f>VLOOKUP(A83,'05_2022'!A:G,7,0)</f>
        <v>56850.669999999991</v>
      </c>
      <c r="G83" s="41">
        <f t="shared" si="1"/>
        <v>169390.98999999996</v>
      </c>
    </row>
    <row r="84" spans="1:7" ht="15.75" thickBot="1" x14ac:dyDescent="0.3">
      <c r="A84" s="13" t="s">
        <v>106</v>
      </c>
      <c r="B84" s="13" t="str">
        <f>VLOOKUP(A84,Calculations!A:R,2,0)</f>
        <v>UT Physicians</v>
      </c>
      <c r="C84" s="13" t="str">
        <f>VLOOKUP(A84,Calculations!A:R,6,0)</f>
        <v>Harris</v>
      </c>
      <c r="D84" s="41">
        <f>VLOOKUP(A84,'03_2022'!A:G,7,0)</f>
        <v>331489.37000000005</v>
      </c>
      <c r="E84" s="42">
        <f>VLOOKUP(A84,'04_2022'!A:G,7,0)</f>
        <v>335056.15000000002</v>
      </c>
      <c r="F84" s="42">
        <f>VLOOKUP(A84,'05_2022'!A:G,7,0)</f>
        <v>336763.62999999989</v>
      </c>
      <c r="G84" s="41">
        <f t="shared" si="1"/>
        <v>1003309.1499999999</v>
      </c>
    </row>
    <row r="85" spans="1:7" ht="15.75" thickBot="1" x14ac:dyDescent="0.3">
      <c r="A85" s="13" t="s">
        <v>107</v>
      </c>
      <c r="B85" s="13" t="str">
        <f>VLOOKUP(A85,Calculations!A:R,2,0)</f>
        <v>University of Southwestern Medical Center</v>
      </c>
      <c r="C85" s="13" t="str">
        <f>VLOOKUP(A85,Calculations!A:R,6,0)</f>
        <v>Dallas</v>
      </c>
      <c r="D85" s="41">
        <f>VLOOKUP(A85,'03_2022'!A:G,7,0)</f>
        <v>353953.23</v>
      </c>
      <c r="E85" s="42">
        <f>VLOOKUP(A85,'04_2022'!A:G,7,0)</f>
        <v>357337.24000000005</v>
      </c>
      <c r="F85" s="42">
        <f>VLOOKUP(A85,'05_2022'!A:G,7,0)</f>
        <v>359531.97</v>
      </c>
      <c r="G85" s="41">
        <f t="shared" si="1"/>
        <v>1070822.44</v>
      </c>
    </row>
    <row r="86" spans="1:7" ht="15.75" thickBot="1" x14ac:dyDescent="0.3">
      <c r="A86" s="13" t="s">
        <v>108</v>
      </c>
      <c r="B86" s="13" t="str">
        <f>VLOOKUP(A86,Calculations!A:R,2,0)</f>
        <v>University of Southwestern Medical Center</v>
      </c>
      <c r="C86" s="13" t="str">
        <f>VLOOKUP(A86,Calculations!A:R,6,0)</f>
        <v>Dallas</v>
      </c>
      <c r="D86" s="41">
        <f>VLOOKUP(A86,'03_2022'!A:G,7,0)</f>
        <v>340263.41999999993</v>
      </c>
      <c r="E86" s="42">
        <f>VLOOKUP(A86,'04_2022'!A:G,7,0)</f>
        <v>343693.29000000004</v>
      </c>
      <c r="F86" s="42">
        <f>VLOOKUP(A86,'05_2022'!A:G,7,0)</f>
        <v>345393.4</v>
      </c>
      <c r="G86" s="41">
        <f t="shared" si="1"/>
        <v>1029350.11</v>
      </c>
    </row>
    <row r="87" spans="1:7" ht="15.75" thickBot="1" x14ac:dyDescent="0.3">
      <c r="A87" s="13" t="s">
        <v>109</v>
      </c>
      <c r="B87" s="13" t="str">
        <f>VLOOKUP(A87,Calculations!A:R,2,0)</f>
        <v>CHRISTUS Pediatric Physician Group</v>
      </c>
      <c r="C87" s="13" t="str">
        <f>VLOOKUP(A87,Calculations!A:R,6,0)</f>
        <v>Bexar</v>
      </c>
      <c r="D87" s="41">
        <f>VLOOKUP(A87,'03_2022'!A:G,7,0)</f>
        <v>377.42</v>
      </c>
      <c r="E87" s="42">
        <f>VLOOKUP(A87,'04_2022'!A:G,7,0)</f>
        <v>368.45</v>
      </c>
      <c r="F87" s="42">
        <f>VLOOKUP(A87,'05_2022'!A:G,7,0)</f>
        <v>386.38000000000005</v>
      </c>
      <c r="G87" s="41">
        <f t="shared" si="1"/>
        <v>1132.25</v>
      </c>
    </row>
    <row r="88" spans="1:7" ht="15.75" thickBot="1" x14ac:dyDescent="0.3">
      <c r="A88" s="13" t="s">
        <v>110</v>
      </c>
      <c r="B88" s="13" t="str">
        <f>VLOOKUP(A88,Calculations!A:R,2,0)</f>
        <v>Bexar County Hospital District</v>
      </c>
      <c r="C88" s="13" t="str">
        <f>VLOOKUP(A88,Calculations!A:R,6,0)</f>
        <v>Bexar</v>
      </c>
      <c r="D88" s="41">
        <f>VLOOKUP(A88,'03_2022'!A:G,7,0)</f>
        <v>280624.24000000011</v>
      </c>
      <c r="E88" s="42">
        <f>VLOOKUP(A88,'04_2022'!A:G,7,0)</f>
        <v>283241.93</v>
      </c>
      <c r="F88" s="42">
        <f>VLOOKUP(A88,'05_2022'!A:G,7,0)</f>
        <v>284693.08999999997</v>
      </c>
      <c r="G88" s="41">
        <f t="shared" si="1"/>
        <v>848559.26000000013</v>
      </c>
    </row>
    <row r="89" spans="1:7" ht="15.75" thickBot="1" x14ac:dyDescent="0.3">
      <c r="A89" s="13" t="s">
        <v>111</v>
      </c>
      <c r="B89" s="13" t="str">
        <f>VLOOKUP(A89,Calculations!A:R,2,0)</f>
        <v>University of Southwestern Medical Center</v>
      </c>
      <c r="C89" s="13" t="str">
        <f>VLOOKUP(A89,Calculations!A:R,6,0)</f>
        <v>Dallas</v>
      </c>
      <c r="D89" s="41">
        <f>VLOOKUP(A89,'03_2022'!A:G,7,0)</f>
        <v>76.239999999999995</v>
      </c>
      <c r="E89" s="42">
        <f>VLOOKUP(A89,'04_2022'!A:G,7,0)</f>
        <v>76.239999999999995</v>
      </c>
      <c r="F89" s="42">
        <f>VLOOKUP(A89,'05_2022'!A:G,7,0)</f>
        <v>76.239999999999995</v>
      </c>
      <c r="G89" s="41">
        <f t="shared" si="1"/>
        <v>228.71999999999997</v>
      </c>
    </row>
    <row r="90" spans="1:7" ht="15.75" thickBot="1" x14ac:dyDescent="0.3">
      <c r="A90" s="13" t="s">
        <v>112</v>
      </c>
      <c r="B90" s="13" t="str">
        <f>VLOOKUP(A90,Calculations!A:R,2,0)</f>
        <v>University of Southwestern Medical Center</v>
      </c>
      <c r="C90" s="13" t="str">
        <f>VLOOKUP(A90,Calculations!A:R,6,0)</f>
        <v>Dallas</v>
      </c>
      <c r="D90" s="41">
        <f>VLOOKUP(A90,'03_2022'!A:G,7,0)</f>
        <v>330659.08999999997</v>
      </c>
      <c r="E90" s="42">
        <f>VLOOKUP(A90,'04_2022'!A:G,7,0)</f>
        <v>333841.76</v>
      </c>
      <c r="F90" s="42">
        <f>VLOOKUP(A90,'05_2022'!A:G,7,0)</f>
        <v>335544.96</v>
      </c>
      <c r="G90" s="41">
        <f t="shared" si="1"/>
        <v>1000045.81</v>
      </c>
    </row>
    <row r="91" spans="1:7" ht="15.75" thickBot="1" x14ac:dyDescent="0.3">
      <c r="A91" s="13" t="s">
        <v>113</v>
      </c>
      <c r="B91" s="13" t="str">
        <f>VLOOKUP(A91,Calculations!A:R,2,0)</f>
        <v>Texas Tech University Health Sciences Center Amarillo</v>
      </c>
      <c r="C91" s="13" t="str">
        <f>VLOOKUP(A91,Calculations!A:R,6,0)</f>
        <v>Lubbock</v>
      </c>
      <c r="D91" s="41">
        <f>VLOOKUP(A91,'03_2022'!A:G,7,0)</f>
        <v>41714.410000000003</v>
      </c>
      <c r="E91" s="42">
        <f>VLOOKUP(A91,'04_2022'!A:G,7,0)</f>
        <v>42179.06</v>
      </c>
      <c r="F91" s="42">
        <f>VLOOKUP(A91,'05_2022'!A:G,7,0)</f>
        <v>42306.38</v>
      </c>
      <c r="G91" s="41">
        <f t="shared" si="1"/>
        <v>126199.85</v>
      </c>
    </row>
    <row r="92" spans="1:7" ht="15.75" thickBot="1" x14ac:dyDescent="0.3">
      <c r="A92" s="13" t="s">
        <v>114</v>
      </c>
      <c r="B92" s="13" t="str">
        <f>VLOOKUP(A92,Calculations!A:R,2,0)</f>
        <v>University of Southwestern Medical Center</v>
      </c>
      <c r="C92" s="13" t="str">
        <f>VLOOKUP(A92,Calculations!A:R,6,0)</f>
        <v>Dallas</v>
      </c>
      <c r="D92" s="41">
        <f>VLOOKUP(A92,'03_2022'!A:G,7,0)</f>
        <v>154900.03</v>
      </c>
      <c r="E92" s="42">
        <f>VLOOKUP(A92,'04_2022'!A:G,7,0)</f>
        <v>156329.30000000002</v>
      </c>
      <c r="F92" s="42">
        <f>VLOOKUP(A92,'05_2022'!A:G,7,0)</f>
        <v>157370.42000000001</v>
      </c>
      <c r="G92" s="41">
        <f t="shared" si="1"/>
        <v>468599.75</v>
      </c>
    </row>
    <row r="93" spans="1:7" ht="15.75" thickBot="1" x14ac:dyDescent="0.3">
      <c r="A93" s="13" t="s">
        <v>18</v>
      </c>
      <c r="B93" s="13" t="str">
        <f>VLOOKUP(A93,Calculations!A:R,2,0)</f>
        <v>Baylor College of Medicine</v>
      </c>
      <c r="C93" s="13" t="str">
        <f>VLOOKUP(A93,Calculations!A:R,6,0)</f>
        <v>Harris</v>
      </c>
      <c r="D93" s="41">
        <f>VLOOKUP(A93,'03_2022'!A:G,7,0)</f>
        <v>353875.79</v>
      </c>
      <c r="E93" s="42">
        <f>VLOOKUP(A93,'04_2022'!A:G,7,0)</f>
        <v>358691.94000000012</v>
      </c>
      <c r="F93" s="42">
        <f>VLOOKUP(A93,'05_2022'!A:G,7,0)</f>
        <v>361271.13999999996</v>
      </c>
      <c r="G93" s="41">
        <f t="shared" si="1"/>
        <v>1073838.8700000001</v>
      </c>
    </row>
    <row r="94" spans="1:7" ht="15.75" thickBot="1" x14ac:dyDescent="0.3">
      <c r="A94" s="13" t="s">
        <v>115</v>
      </c>
      <c r="B94" s="13" t="str">
        <f>VLOOKUP(A94,Calculations!A:R,2,0)</f>
        <v>Texas Tech University Health Sciences Center</v>
      </c>
      <c r="C94" s="13" t="str">
        <f>VLOOKUP(A94,Calculations!A:R,6,0)</f>
        <v>Lubbock</v>
      </c>
      <c r="D94" s="41">
        <f>VLOOKUP(A94,'03_2022'!A:G,7,0)</f>
        <v>24372.789999999994</v>
      </c>
      <c r="E94" s="42">
        <f>VLOOKUP(A94,'04_2022'!A:G,7,0)</f>
        <v>24709.009999999995</v>
      </c>
      <c r="F94" s="42">
        <f>VLOOKUP(A94,'05_2022'!A:G,7,0)</f>
        <v>24746.089999999993</v>
      </c>
      <c r="G94" s="41">
        <f t="shared" si="1"/>
        <v>73827.889999999985</v>
      </c>
    </row>
    <row r="95" spans="1:7" ht="15.75" thickBot="1" x14ac:dyDescent="0.3">
      <c r="A95" s="13" t="s">
        <v>116</v>
      </c>
      <c r="B95" s="13" t="str">
        <f>VLOOKUP(A95,Calculations!A:R,2,0)</f>
        <v>Dallas County Hospital District</v>
      </c>
      <c r="C95" s="13" t="str">
        <f>VLOOKUP(A95,Calculations!A:R,6,0)</f>
        <v>Dallas</v>
      </c>
      <c r="D95" s="41">
        <f>VLOOKUP(A95,'03_2022'!A:G,7,0)</f>
        <v>631907.70000000007</v>
      </c>
      <c r="E95" s="42">
        <f>VLOOKUP(A95,'04_2022'!A:G,7,0)</f>
        <v>638503.63</v>
      </c>
      <c r="F95" s="42">
        <f>VLOOKUP(A95,'05_2022'!A:G,7,0)</f>
        <v>641997.39</v>
      </c>
      <c r="G95" s="41">
        <f t="shared" si="1"/>
        <v>1912408.7200000002</v>
      </c>
    </row>
    <row r="96" spans="1:7" ht="15.75" thickBot="1" x14ac:dyDescent="0.3">
      <c r="A96" s="13" t="s">
        <v>117</v>
      </c>
      <c r="B96" s="13" t="str">
        <f>VLOOKUP(A96,Calculations!A:R,2,0)</f>
        <v>University of Southwestern Medical Center</v>
      </c>
      <c r="C96" s="13" t="str">
        <f>VLOOKUP(A96,Calculations!A:R,6,0)</f>
        <v>Dallas</v>
      </c>
      <c r="D96" s="41">
        <f>VLOOKUP(A96,'03_2022'!A:G,7,0)</f>
        <v>96286.130000000019</v>
      </c>
      <c r="E96" s="42">
        <f>VLOOKUP(A96,'04_2022'!A:G,7,0)</f>
        <v>97079.310000000027</v>
      </c>
      <c r="F96" s="42">
        <f>VLOOKUP(A96,'05_2022'!A:G,7,0)</f>
        <v>97616.49</v>
      </c>
      <c r="G96" s="41">
        <f t="shared" si="1"/>
        <v>290981.93000000005</v>
      </c>
    </row>
    <row r="97" spans="1:7" ht="15.75" thickBot="1" x14ac:dyDescent="0.3">
      <c r="A97" s="13" t="s">
        <v>0</v>
      </c>
      <c r="B97" s="13" t="str">
        <f>VLOOKUP(A97,Calculations!A:R,2,0)</f>
        <v>University of Texas Medical Branch – Galveston</v>
      </c>
      <c r="C97" s="13" t="str">
        <f>VLOOKUP(A97,Calculations!A:R,6,0)</f>
        <v>Harris</v>
      </c>
      <c r="D97" s="41">
        <f>VLOOKUP(A97,'03_2022'!A:G,7,0)</f>
        <v>3440599.4200000004</v>
      </c>
      <c r="E97" s="42">
        <f>VLOOKUP(A97,'04_2022'!A:G,7,0)</f>
        <v>3478977.84</v>
      </c>
      <c r="F97" s="42">
        <f>VLOOKUP(A97,'05_2022'!A:G,7,0)</f>
        <v>3497643.5799999996</v>
      </c>
      <c r="G97" s="41">
        <f t="shared" si="1"/>
        <v>10417220.84</v>
      </c>
    </row>
    <row r="98" spans="1:7" ht="15.75" thickBot="1" x14ac:dyDescent="0.3">
      <c r="A98" s="13" t="s">
        <v>118</v>
      </c>
      <c r="B98" s="13" t="str">
        <f>VLOOKUP(A98,Calculations!A:R,2,0)</f>
        <v>University of Southwestern Medical Center</v>
      </c>
      <c r="C98" s="13" t="str">
        <f>VLOOKUP(A98,Calculations!A:R,6,0)</f>
        <v>DALLAS</v>
      </c>
      <c r="D98" s="41">
        <f>VLOOKUP(A98,'03_2022'!A:G,7,0)</f>
        <v>40041.370000000003</v>
      </c>
      <c r="E98" s="42">
        <f>VLOOKUP(A98,'04_2022'!A:G,7,0)</f>
        <v>40378.450000000004</v>
      </c>
      <c r="F98" s="42">
        <f>VLOOKUP(A98,'05_2022'!A:G,7,0)</f>
        <v>40559.89</v>
      </c>
      <c r="G98" s="41">
        <f t="shared" si="1"/>
        <v>120979.71</v>
      </c>
    </row>
    <row r="99" spans="1:7" ht="15.75" thickBot="1" x14ac:dyDescent="0.3">
      <c r="A99" s="13" t="s">
        <v>119</v>
      </c>
      <c r="B99" s="13" t="str">
        <f>VLOOKUP(A99,Calculations!A:R,2,0)</f>
        <v>Texas Tech University Health Sciences Center</v>
      </c>
      <c r="C99" s="13" t="str">
        <f>VLOOKUP(A99,Calculations!A:R,6,0)</f>
        <v>Lubbock</v>
      </c>
      <c r="D99" s="41">
        <f>VLOOKUP(A99,'03_2022'!A:G,7,0)</f>
        <v>551853.54999999993</v>
      </c>
      <c r="E99" s="42">
        <f>VLOOKUP(A99,'04_2022'!A:G,7,0)</f>
        <v>557608.39000000013</v>
      </c>
      <c r="F99" s="42">
        <f>VLOOKUP(A99,'05_2022'!A:G,7,0)</f>
        <v>559731.88</v>
      </c>
      <c r="G99" s="41">
        <f t="shared" si="1"/>
        <v>1669193.8199999998</v>
      </c>
    </row>
    <row r="100" spans="1:7" ht="15.75" thickBot="1" x14ac:dyDescent="0.3">
      <c r="A100" s="13" t="s">
        <v>120</v>
      </c>
      <c r="B100" s="13" t="str">
        <f>VLOOKUP(A100,Calculations!A:R,2,0)</f>
        <v>University of Southwestern Medical Center</v>
      </c>
      <c r="C100" s="13" t="str">
        <f>VLOOKUP(A100,Calculations!A:R,6,0)</f>
        <v>Dallas</v>
      </c>
      <c r="D100" s="41">
        <f>VLOOKUP(A100,'03_2022'!A:G,7,0)</f>
        <v>3072075.67</v>
      </c>
      <c r="E100" s="42">
        <f>VLOOKUP(A100,'04_2022'!A:G,7,0)</f>
        <v>3103335.9999999995</v>
      </c>
      <c r="F100" s="42">
        <f>VLOOKUP(A100,'05_2022'!A:G,7,0)</f>
        <v>3119567.6900000004</v>
      </c>
      <c r="G100" s="41">
        <f t="shared" si="1"/>
        <v>9294979.3599999994</v>
      </c>
    </row>
    <row r="101" spans="1:7" ht="15.75" thickBot="1" x14ac:dyDescent="0.3">
      <c r="A101" s="13" t="s">
        <v>121</v>
      </c>
      <c r="B101" s="13" t="str">
        <f>VLOOKUP(A101,Calculations!A:R,2,0)</f>
        <v>University of Southwestern Medical Center</v>
      </c>
      <c r="C101" s="13" t="str">
        <f>VLOOKUP(A101,Calculations!A:R,6,0)</f>
        <v>Dallas</v>
      </c>
      <c r="D101" s="41">
        <f>VLOOKUP(A101,'03_2022'!A:G,7,0)</f>
        <v>74619.11</v>
      </c>
      <c r="E101" s="42">
        <f>VLOOKUP(A101,'04_2022'!A:G,7,0)</f>
        <v>75400.61</v>
      </c>
      <c r="F101" s="42">
        <f>VLOOKUP(A101,'05_2022'!A:G,7,0)</f>
        <v>75636.89</v>
      </c>
      <c r="G101" s="41">
        <f t="shared" si="1"/>
        <v>225656.61</v>
      </c>
    </row>
    <row r="102" spans="1:7" ht="15.75" thickBot="1" x14ac:dyDescent="0.3">
      <c r="A102" s="51" t="s">
        <v>283</v>
      </c>
      <c r="B102" s="13" t="str">
        <f>VLOOKUP(A102,Calculations!A:R,2,0)</f>
        <v>University of North Texas Health Science Center at Fort Worth</v>
      </c>
      <c r="C102" s="13" t="str">
        <f>VLOOKUP(A102,Calculations!A:R,6,0)</f>
        <v>Tarrant</v>
      </c>
      <c r="D102" s="58">
        <f>VLOOKUP(A102,'03_2022'!A:G,7,0)</f>
        <v>205496.92</v>
      </c>
      <c r="E102" s="59">
        <f>VLOOKUP(A102,'04_2022'!A:G,7,0)</f>
        <v>207700.35</v>
      </c>
      <c r="F102" s="59">
        <f>VLOOKUP(A102,'05_2022'!A:G,7,0)</f>
        <v>208760.40000000002</v>
      </c>
      <c r="G102" s="60">
        <f t="shared" si="1"/>
        <v>621957.67000000004</v>
      </c>
    </row>
    <row r="103" spans="1:7" x14ac:dyDescent="0.25">
      <c r="A103" s="43"/>
      <c r="B103" s="19"/>
      <c r="D103" s="52">
        <f>SUM(D4:D102)</f>
        <v>34229962.390000008</v>
      </c>
      <c r="E103" s="52">
        <f t="shared" ref="E103:G103" si="2">SUM(E4:E102)</f>
        <v>34576487.069999993</v>
      </c>
      <c r="F103" s="52">
        <f t="shared" si="2"/>
        <v>34749999.789999999</v>
      </c>
      <c r="G103" s="57">
        <f t="shared" si="2"/>
        <v>103556449.25000003</v>
      </c>
    </row>
    <row r="104" spans="1:7" ht="144" customHeight="1" x14ac:dyDescent="0.25">
      <c r="A104" s="62" t="s">
        <v>284</v>
      </c>
      <c r="B104" s="62"/>
      <c r="C104" s="62"/>
      <c r="D104" s="62"/>
      <c r="E104" s="62"/>
      <c r="F104" s="44"/>
    </row>
    <row r="105" spans="1:7" x14ac:dyDescent="0.25">
      <c r="A105" s="33"/>
    </row>
  </sheetData>
  <autoFilter ref="A3:F104" xr:uid="{4CDD36D7-201B-4C8E-99DF-D5E95F77CCE2}"/>
  <mergeCells count="1">
    <mergeCell ref="A104:E10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9E40F-83E8-47B0-ABB4-4CF9CEAF9EBF}">
  <sheetPr>
    <tabColor rgb="FF92D050"/>
  </sheetPr>
  <dimension ref="A1:D1372"/>
  <sheetViews>
    <sheetView topLeftCell="A1353" workbookViewId="0">
      <selection activeCell="D16" sqref="D16"/>
    </sheetView>
  </sheetViews>
  <sheetFormatPr defaultRowHeight="15" x14ac:dyDescent="0.25"/>
  <cols>
    <col min="1" max="1" width="66" bestFit="1" customWidth="1"/>
    <col min="2" max="2" width="21" bestFit="1" customWidth="1"/>
    <col min="3" max="3" width="18.7109375" bestFit="1" customWidth="1"/>
    <col min="4" max="4" width="28" bestFit="1" customWidth="1"/>
  </cols>
  <sheetData>
    <row r="1" spans="1:4" x14ac:dyDescent="0.25">
      <c r="A1" s="32" t="s">
        <v>130</v>
      </c>
      <c r="B1" t="s">
        <v>281</v>
      </c>
    </row>
    <row r="3" spans="1:4" x14ac:dyDescent="0.25">
      <c r="A3" s="32" t="s">
        <v>127</v>
      </c>
      <c r="B3" t="s">
        <v>289</v>
      </c>
      <c r="C3" t="s">
        <v>290</v>
      </c>
      <c r="D3" t="s">
        <v>288</v>
      </c>
    </row>
    <row r="4" spans="1:4" x14ac:dyDescent="0.25">
      <c r="A4" s="33" t="s">
        <v>189</v>
      </c>
      <c r="B4" s="24">
        <v>2740187.6300000008</v>
      </c>
      <c r="C4" s="38">
        <v>14594.539999999997</v>
      </c>
      <c r="D4" s="24">
        <v>2754782.1700000009</v>
      </c>
    </row>
    <row r="5" spans="1:4" x14ac:dyDescent="0.25">
      <c r="A5" s="34" t="s">
        <v>230</v>
      </c>
      <c r="B5" s="24">
        <v>909460.6100000001</v>
      </c>
      <c r="C5" s="38">
        <v>8834.99</v>
      </c>
      <c r="D5" s="24">
        <v>918295.60000000009</v>
      </c>
    </row>
    <row r="6" spans="1:4" x14ac:dyDescent="0.25">
      <c r="A6" s="35" t="s">
        <v>17</v>
      </c>
      <c r="B6" s="24">
        <v>487798.33999999997</v>
      </c>
      <c r="C6" s="38">
        <v>4726.1499999999996</v>
      </c>
      <c r="D6" s="24">
        <v>492524.49</v>
      </c>
    </row>
    <row r="7" spans="1:4" x14ac:dyDescent="0.25">
      <c r="A7" s="36" t="s">
        <v>19</v>
      </c>
      <c r="B7" s="24">
        <v>487798.33999999997</v>
      </c>
      <c r="C7" s="38">
        <v>4726.1499999999996</v>
      </c>
      <c r="D7" s="24">
        <v>492524.49</v>
      </c>
    </row>
    <row r="8" spans="1:4" x14ac:dyDescent="0.25">
      <c r="A8" s="37" t="s">
        <v>142</v>
      </c>
      <c r="B8" s="24">
        <v>487798.33999999997</v>
      </c>
      <c r="C8" s="38">
        <v>4726.1499999999996</v>
      </c>
      <c r="D8" s="24">
        <v>492524.49</v>
      </c>
    </row>
    <row r="9" spans="1:4" x14ac:dyDescent="0.25">
      <c r="A9" s="35" t="s">
        <v>271</v>
      </c>
      <c r="B9" s="24">
        <v>59156.11</v>
      </c>
      <c r="C9" s="38">
        <v>589.01</v>
      </c>
      <c r="D9" s="24">
        <v>59745.119999999995</v>
      </c>
    </row>
    <row r="10" spans="1:4" x14ac:dyDescent="0.25">
      <c r="A10" s="36" t="s">
        <v>110</v>
      </c>
      <c r="B10" s="24">
        <v>59156.11</v>
      </c>
      <c r="C10" s="38">
        <v>589.01</v>
      </c>
      <c r="D10" s="24">
        <v>59745.119999999995</v>
      </c>
    </row>
    <row r="11" spans="1:4" x14ac:dyDescent="0.25">
      <c r="A11" s="37" t="s">
        <v>142</v>
      </c>
      <c r="B11" s="24">
        <v>59156.11</v>
      </c>
      <c r="C11" s="38">
        <v>589.01</v>
      </c>
      <c r="D11" s="24">
        <v>59745.119999999995</v>
      </c>
    </row>
    <row r="12" spans="1:4" x14ac:dyDescent="0.25">
      <c r="A12" s="35" t="s">
        <v>228</v>
      </c>
      <c r="B12" s="24">
        <v>28.92</v>
      </c>
      <c r="C12" s="38">
        <v>0</v>
      </c>
      <c r="D12" s="24">
        <v>28.92</v>
      </c>
    </row>
    <row r="13" spans="1:4" x14ac:dyDescent="0.25">
      <c r="A13" s="36" t="s">
        <v>53</v>
      </c>
      <c r="B13" s="24">
        <v>28.92</v>
      </c>
      <c r="C13" s="38">
        <v>0</v>
      </c>
      <c r="D13" s="24">
        <v>28.92</v>
      </c>
    </row>
    <row r="14" spans="1:4" x14ac:dyDescent="0.25">
      <c r="A14" s="37" t="s">
        <v>142</v>
      </c>
      <c r="B14" s="24">
        <v>28.92</v>
      </c>
      <c r="C14" s="38">
        <v>0</v>
      </c>
      <c r="D14" s="24">
        <v>28.92</v>
      </c>
    </row>
    <row r="15" spans="1:4" x14ac:dyDescent="0.25">
      <c r="A15" s="35" t="s">
        <v>21</v>
      </c>
      <c r="B15" s="24">
        <v>80.67</v>
      </c>
      <c r="C15" s="38">
        <v>0</v>
      </c>
      <c r="D15" s="24">
        <v>80.67</v>
      </c>
    </row>
    <row r="16" spans="1:4" x14ac:dyDescent="0.25">
      <c r="A16" s="36" t="s">
        <v>109</v>
      </c>
      <c r="B16" s="24">
        <v>80.67</v>
      </c>
      <c r="C16" s="38">
        <v>0</v>
      </c>
      <c r="D16" s="24">
        <v>80.67</v>
      </c>
    </row>
    <row r="17" spans="1:4" x14ac:dyDescent="0.25">
      <c r="A17" s="37" t="s">
        <v>142</v>
      </c>
      <c r="B17" s="24">
        <v>80.67</v>
      </c>
      <c r="C17" s="38">
        <v>0</v>
      </c>
      <c r="D17" s="24">
        <v>80.67</v>
      </c>
    </row>
    <row r="18" spans="1:4" x14ac:dyDescent="0.25">
      <c r="A18" s="35" t="s">
        <v>2</v>
      </c>
      <c r="B18" s="24">
        <v>362396.57</v>
      </c>
      <c r="C18" s="38">
        <v>3519.83</v>
      </c>
      <c r="D18" s="24">
        <v>365916.39999999997</v>
      </c>
    </row>
    <row r="19" spans="1:4" x14ac:dyDescent="0.25">
      <c r="A19" s="36" t="s">
        <v>3</v>
      </c>
      <c r="B19" s="24">
        <v>362396.57</v>
      </c>
      <c r="C19" s="38">
        <v>3519.83</v>
      </c>
      <c r="D19" s="24">
        <v>365916.39999999997</v>
      </c>
    </row>
    <row r="20" spans="1:4" x14ac:dyDescent="0.25">
      <c r="A20" s="37" t="s">
        <v>142</v>
      </c>
      <c r="B20" s="24">
        <v>362396.57</v>
      </c>
      <c r="C20" s="38">
        <v>3519.83</v>
      </c>
      <c r="D20" s="24">
        <v>365916.39999999997</v>
      </c>
    </row>
    <row r="21" spans="1:4" x14ac:dyDescent="0.25">
      <c r="A21" s="34" t="s">
        <v>198</v>
      </c>
      <c r="B21" s="24">
        <v>1365366.21</v>
      </c>
      <c r="C21" s="38">
        <v>796.66</v>
      </c>
      <c r="D21" s="24">
        <v>1366162.8699999999</v>
      </c>
    </row>
    <row r="22" spans="1:4" x14ac:dyDescent="0.25">
      <c r="A22" s="35" t="s">
        <v>227</v>
      </c>
      <c r="B22" s="24">
        <v>187757.61000000002</v>
      </c>
      <c r="C22" s="38">
        <v>230.6</v>
      </c>
      <c r="D22" s="24">
        <v>187988.21</v>
      </c>
    </row>
    <row r="23" spans="1:4" x14ac:dyDescent="0.25">
      <c r="A23" s="36" t="s">
        <v>52</v>
      </c>
      <c r="B23" s="24">
        <v>187757.61000000002</v>
      </c>
      <c r="C23" s="38">
        <v>230.6</v>
      </c>
      <c r="D23" s="24">
        <v>187988.21</v>
      </c>
    </row>
    <row r="24" spans="1:4" x14ac:dyDescent="0.25">
      <c r="A24" s="37" t="s">
        <v>155</v>
      </c>
      <c r="B24" s="24">
        <v>187757.61000000002</v>
      </c>
      <c r="C24" s="38">
        <v>230.6</v>
      </c>
      <c r="D24" s="24">
        <v>187988.21</v>
      </c>
    </row>
    <row r="25" spans="1:4" x14ac:dyDescent="0.25">
      <c r="A25" s="35" t="s">
        <v>7</v>
      </c>
      <c r="B25" s="24">
        <v>0</v>
      </c>
      <c r="C25" s="38">
        <v>0</v>
      </c>
      <c r="D25" s="24">
        <v>0</v>
      </c>
    </row>
    <row r="26" spans="1:4" x14ac:dyDescent="0.25">
      <c r="A26" s="36" t="s">
        <v>116</v>
      </c>
      <c r="B26" s="24">
        <v>0</v>
      </c>
      <c r="C26" s="38">
        <v>0</v>
      </c>
      <c r="D26" s="24">
        <v>0</v>
      </c>
    </row>
    <row r="27" spans="1:4" x14ac:dyDescent="0.25">
      <c r="A27" s="37" t="s">
        <v>155</v>
      </c>
      <c r="B27" s="24">
        <v>0</v>
      </c>
      <c r="C27" s="38">
        <v>0</v>
      </c>
      <c r="D27" s="24">
        <v>0</v>
      </c>
    </row>
    <row r="28" spans="1:4" x14ac:dyDescent="0.25">
      <c r="A28" s="35" t="s">
        <v>196</v>
      </c>
      <c r="B28" s="24">
        <v>1177608.6000000001</v>
      </c>
      <c r="C28" s="38">
        <v>566.05999999999995</v>
      </c>
      <c r="D28" s="24">
        <v>1178174.6599999999</v>
      </c>
    </row>
    <row r="29" spans="1:4" x14ac:dyDescent="0.25">
      <c r="A29" s="36" t="s">
        <v>40</v>
      </c>
      <c r="B29" s="24">
        <v>2828.25</v>
      </c>
      <c r="C29" s="38">
        <v>148.86000000000001</v>
      </c>
      <c r="D29" s="24">
        <v>2977.1099999999997</v>
      </c>
    </row>
    <row r="30" spans="1:4" x14ac:dyDescent="0.25">
      <c r="A30" s="37" t="s">
        <v>155</v>
      </c>
      <c r="B30" s="24">
        <v>2828.25</v>
      </c>
      <c r="C30" s="38">
        <v>148.86000000000001</v>
      </c>
      <c r="D30" s="24">
        <v>2977.1099999999997</v>
      </c>
    </row>
    <row r="31" spans="1:4" x14ac:dyDescent="0.25">
      <c r="A31" s="36" t="s">
        <v>43</v>
      </c>
      <c r="B31" s="24">
        <v>10789.32</v>
      </c>
      <c r="C31" s="38">
        <v>0</v>
      </c>
      <c r="D31" s="24">
        <v>10789.32</v>
      </c>
    </row>
    <row r="32" spans="1:4" x14ac:dyDescent="0.25">
      <c r="A32" s="37" t="s">
        <v>155</v>
      </c>
      <c r="B32" s="24">
        <v>10789.32</v>
      </c>
      <c r="C32" s="38">
        <v>0</v>
      </c>
      <c r="D32" s="24">
        <v>10789.32</v>
      </c>
    </row>
    <row r="33" spans="1:4" x14ac:dyDescent="0.25">
      <c r="A33" s="36" t="s">
        <v>44</v>
      </c>
      <c r="B33" s="24">
        <v>40758.46</v>
      </c>
      <c r="C33" s="38">
        <v>150.4</v>
      </c>
      <c r="D33" s="24">
        <v>40908.86</v>
      </c>
    </row>
    <row r="34" spans="1:4" x14ac:dyDescent="0.25">
      <c r="A34" s="37" t="s">
        <v>155</v>
      </c>
      <c r="B34" s="24">
        <v>40758.46</v>
      </c>
      <c r="C34" s="38">
        <v>150.4</v>
      </c>
      <c r="D34" s="24">
        <v>40908.86</v>
      </c>
    </row>
    <row r="35" spans="1:4" x14ac:dyDescent="0.25">
      <c r="A35" s="36" t="s">
        <v>45</v>
      </c>
      <c r="B35" s="24">
        <v>0</v>
      </c>
      <c r="C35" s="38">
        <v>0</v>
      </c>
      <c r="D35" s="24">
        <v>0</v>
      </c>
    </row>
    <row r="36" spans="1:4" x14ac:dyDescent="0.25">
      <c r="A36" s="37" t="s">
        <v>155</v>
      </c>
      <c r="B36" s="24">
        <v>0</v>
      </c>
      <c r="C36" s="38">
        <v>0</v>
      </c>
      <c r="D36" s="24">
        <v>0</v>
      </c>
    </row>
    <row r="37" spans="1:4" x14ac:dyDescent="0.25">
      <c r="A37" s="36" t="s">
        <v>49</v>
      </c>
      <c r="B37" s="24">
        <v>1122.24</v>
      </c>
      <c r="C37" s="38">
        <v>0</v>
      </c>
      <c r="D37" s="24">
        <v>1122.24</v>
      </c>
    </row>
    <row r="38" spans="1:4" x14ac:dyDescent="0.25">
      <c r="A38" s="37" t="s">
        <v>155</v>
      </c>
      <c r="B38" s="24">
        <v>1122.24</v>
      </c>
      <c r="C38" s="38">
        <v>0</v>
      </c>
      <c r="D38" s="24">
        <v>1122.24</v>
      </c>
    </row>
    <row r="39" spans="1:4" x14ac:dyDescent="0.25">
      <c r="A39" s="36" t="s">
        <v>54</v>
      </c>
      <c r="B39" s="24">
        <v>80932.639999999999</v>
      </c>
      <c r="C39" s="38">
        <v>0</v>
      </c>
      <c r="D39" s="24">
        <v>80932.639999999999</v>
      </c>
    </row>
    <row r="40" spans="1:4" x14ac:dyDescent="0.25">
      <c r="A40" s="37" t="s">
        <v>155</v>
      </c>
      <c r="B40" s="24">
        <v>80932.639999999999</v>
      </c>
      <c r="C40" s="38">
        <v>0</v>
      </c>
      <c r="D40" s="24">
        <v>80932.639999999999</v>
      </c>
    </row>
    <row r="41" spans="1:4" x14ac:dyDescent="0.25">
      <c r="A41" s="36" t="s">
        <v>57</v>
      </c>
      <c r="B41" s="24">
        <v>2104.4700000000003</v>
      </c>
      <c r="C41" s="38">
        <v>0</v>
      </c>
      <c r="D41" s="24">
        <v>2104.4700000000003</v>
      </c>
    </row>
    <row r="42" spans="1:4" x14ac:dyDescent="0.25">
      <c r="A42" s="37" t="s">
        <v>155</v>
      </c>
      <c r="B42" s="24">
        <v>2104.4700000000003</v>
      </c>
      <c r="C42" s="38">
        <v>0</v>
      </c>
      <c r="D42" s="24">
        <v>2104.4700000000003</v>
      </c>
    </row>
    <row r="43" spans="1:4" x14ac:dyDescent="0.25">
      <c r="A43" s="36" t="s">
        <v>62</v>
      </c>
      <c r="B43" s="24">
        <v>0</v>
      </c>
      <c r="C43" s="38">
        <v>0</v>
      </c>
      <c r="D43" s="24">
        <v>0</v>
      </c>
    </row>
    <row r="44" spans="1:4" x14ac:dyDescent="0.25">
      <c r="A44" s="37" t="s">
        <v>155</v>
      </c>
      <c r="B44" s="24">
        <v>0</v>
      </c>
      <c r="C44" s="38">
        <v>0</v>
      </c>
      <c r="D44" s="24">
        <v>0</v>
      </c>
    </row>
    <row r="45" spans="1:4" x14ac:dyDescent="0.25">
      <c r="A45" s="36" t="s">
        <v>68</v>
      </c>
      <c r="B45" s="24">
        <v>144.87</v>
      </c>
      <c r="C45" s="38">
        <v>0</v>
      </c>
      <c r="D45" s="24">
        <v>144.87</v>
      </c>
    </row>
    <row r="46" spans="1:4" x14ac:dyDescent="0.25">
      <c r="A46" s="37" t="s">
        <v>155</v>
      </c>
      <c r="B46" s="24">
        <v>144.87</v>
      </c>
      <c r="C46" s="38">
        <v>0</v>
      </c>
      <c r="D46" s="24">
        <v>144.87</v>
      </c>
    </row>
    <row r="47" spans="1:4" x14ac:dyDescent="0.25">
      <c r="A47" s="36" t="s">
        <v>75</v>
      </c>
      <c r="B47" s="24">
        <v>2666.8500000000004</v>
      </c>
      <c r="C47" s="38">
        <v>0</v>
      </c>
      <c r="D47" s="24">
        <v>2666.8500000000004</v>
      </c>
    </row>
    <row r="48" spans="1:4" x14ac:dyDescent="0.25">
      <c r="A48" s="37" t="s">
        <v>155</v>
      </c>
      <c r="B48" s="24">
        <v>2666.8500000000004</v>
      </c>
      <c r="C48" s="38">
        <v>0</v>
      </c>
      <c r="D48" s="24">
        <v>2666.8500000000004</v>
      </c>
    </row>
    <row r="49" spans="1:4" x14ac:dyDescent="0.25">
      <c r="A49" s="36" t="s">
        <v>79</v>
      </c>
      <c r="B49" s="24">
        <v>1590.72</v>
      </c>
      <c r="C49" s="38">
        <v>0</v>
      </c>
      <c r="D49" s="24">
        <v>1590.72</v>
      </c>
    </row>
    <row r="50" spans="1:4" x14ac:dyDescent="0.25">
      <c r="A50" s="37" t="s">
        <v>155</v>
      </c>
      <c r="B50" s="24">
        <v>1590.72</v>
      </c>
      <c r="C50" s="38">
        <v>0</v>
      </c>
      <c r="D50" s="24">
        <v>1590.72</v>
      </c>
    </row>
    <row r="51" spans="1:4" x14ac:dyDescent="0.25">
      <c r="A51" s="36" t="s">
        <v>83</v>
      </c>
      <c r="B51" s="24">
        <v>23786.98</v>
      </c>
      <c r="C51" s="38">
        <v>0</v>
      </c>
      <c r="D51" s="24">
        <v>23786.98</v>
      </c>
    </row>
    <row r="52" spans="1:4" x14ac:dyDescent="0.25">
      <c r="A52" s="37" t="s">
        <v>155</v>
      </c>
      <c r="B52" s="24">
        <v>23786.98</v>
      </c>
      <c r="C52" s="38">
        <v>0</v>
      </c>
      <c r="D52" s="24">
        <v>23786.98</v>
      </c>
    </row>
    <row r="53" spans="1:4" x14ac:dyDescent="0.25">
      <c r="A53" s="36" t="s">
        <v>86</v>
      </c>
      <c r="B53" s="24">
        <v>81568.679999999993</v>
      </c>
      <c r="C53" s="38">
        <v>0</v>
      </c>
      <c r="D53" s="24">
        <v>81568.679999999993</v>
      </c>
    </row>
    <row r="54" spans="1:4" x14ac:dyDescent="0.25">
      <c r="A54" s="37" t="s">
        <v>155</v>
      </c>
      <c r="B54" s="24">
        <v>81568.679999999993</v>
      </c>
      <c r="C54" s="38">
        <v>0</v>
      </c>
      <c r="D54" s="24">
        <v>81568.679999999993</v>
      </c>
    </row>
    <row r="55" spans="1:4" x14ac:dyDescent="0.25">
      <c r="A55" s="36" t="s">
        <v>87</v>
      </c>
      <c r="B55" s="24">
        <v>8751.1500000000015</v>
      </c>
      <c r="C55" s="38">
        <v>0</v>
      </c>
      <c r="D55" s="24">
        <v>8751.1500000000015</v>
      </c>
    </row>
    <row r="56" spans="1:4" x14ac:dyDescent="0.25">
      <c r="A56" s="37" t="s">
        <v>155</v>
      </c>
      <c r="B56" s="24">
        <v>8751.1500000000015</v>
      </c>
      <c r="C56" s="38">
        <v>0</v>
      </c>
      <c r="D56" s="24">
        <v>8751.1500000000015</v>
      </c>
    </row>
    <row r="57" spans="1:4" x14ac:dyDescent="0.25">
      <c r="A57" s="36" t="s">
        <v>89</v>
      </c>
      <c r="B57" s="24">
        <v>20670.84</v>
      </c>
      <c r="C57" s="38">
        <v>0</v>
      </c>
      <c r="D57" s="24">
        <v>20670.84</v>
      </c>
    </row>
    <row r="58" spans="1:4" x14ac:dyDescent="0.25">
      <c r="A58" s="37" t="s">
        <v>155</v>
      </c>
      <c r="B58" s="24">
        <v>20670.84</v>
      </c>
      <c r="C58" s="38">
        <v>0</v>
      </c>
      <c r="D58" s="24">
        <v>20670.84</v>
      </c>
    </row>
    <row r="59" spans="1:4" x14ac:dyDescent="0.25">
      <c r="A59" s="36" t="s">
        <v>93</v>
      </c>
      <c r="B59" s="24">
        <v>25022.489999999998</v>
      </c>
      <c r="C59" s="38">
        <v>0</v>
      </c>
      <c r="D59" s="24">
        <v>25022.489999999998</v>
      </c>
    </row>
    <row r="60" spans="1:4" x14ac:dyDescent="0.25">
      <c r="A60" s="37" t="s">
        <v>155</v>
      </c>
      <c r="B60" s="24">
        <v>25022.489999999998</v>
      </c>
      <c r="C60" s="38">
        <v>0</v>
      </c>
      <c r="D60" s="24">
        <v>25022.489999999998</v>
      </c>
    </row>
    <row r="61" spans="1:4" x14ac:dyDescent="0.25">
      <c r="A61" s="36" t="s">
        <v>94</v>
      </c>
      <c r="B61" s="24">
        <v>52453.33</v>
      </c>
      <c r="C61" s="38">
        <v>0</v>
      </c>
      <c r="D61" s="24">
        <v>52453.33</v>
      </c>
    </row>
    <row r="62" spans="1:4" x14ac:dyDescent="0.25">
      <c r="A62" s="37" t="s">
        <v>155</v>
      </c>
      <c r="B62" s="24">
        <v>52453.33</v>
      </c>
      <c r="C62" s="38">
        <v>0</v>
      </c>
      <c r="D62" s="24">
        <v>52453.33</v>
      </c>
    </row>
    <row r="63" spans="1:4" x14ac:dyDescent="0.25">
      <c r="A63" s="36" t="s">
        <v>96</v>
      </c>
      <c r="B63" s="24">
        <v>6469.02</v>
      </c>
      <c r="C63" s="38">
        <v>0</v>
      </c>
      <c r="D63" s="24">
        <v>6469.02</v>
      </c>
    </row>
    <row r="64" spans="1:4" x14ac:dyDescent="0.25">
      <c r="A64" s="37" t="s">
        <v>155</v>
      </c>
      <c r="B64" s="24">
        <v>6469.02</v>
      </c>
      <c r="C64" s="38">
        <v>0</v>
      </c>
      <c r="D64" s="24">
        <v>6469.02</v>
      </c>
    </row>
    <row r="65" spans="1:4" x14ac:dyDescent="0.25">
      <c r="A65" s="36" t="s">
        <v>97</v>
      </c>
      <c r="B65" s="24">
        <v>324963.84000000003</v>
      </c>
      <c r="C65" s="38">
        <v>109.52</v>
      </c>
      <c r="D65" s="24">
        <v>325073.36</v>
      </c>
    </row>
    <row r="66" spans="1:4" x14ac:dyDescent="0.25">
      <c r="A66" s="37" t="s">
        <v>155</v>
      </c>
      <c r="B66" s="24">
        <v>324963.84000000003</v>
      </c>
      <c r="C66" s="38">
        <v>109.52</v>
      </c>
      <c r="D66" s="24">
        <v>325073.36</v>
      </c>
    </row>
    <row r="67" spans="1:4" x14ac:dyDescent="0.25">
      <c r="A67" s="36" t="s">
        <v>98</v>
      </c>
      <c r="B67" s="24">
        <v>235.92000000000002</v>
      </c>
      <c r="C67" s="38">
        <v>0</v>
      </c>
      <c r="D67" s="24">
        <v>235.92000000000002</v>
      </c>
    </row>
    <row r="68" spans="1:4" x14ac:dyDescent="0.25">
      <c r="A68" s="37" t="s">
        <v>155</v>
      </c>
      <c r="B68" s="24">
        <v>235.92000000000002</v>
      </c>
      <c r="C68" s="38">
        <v>0</v>
      </c>
      <c r="D68" s="24">
        <v>235.92000000000002</v>
      </c>
    </row>
    <row r="69" spans="1:4" x14ac:dyDescent="0.25">
      <c r="A69" s="36" t="s">
        <v>99</v>
      </c>
      <c r="B69" s="24">
        <v>12108.539999999999</v>
      </c>
      <c r="C69" s="38">
        <v>0</v>
      </c>
      <c r="D69" s="24">
        <v>12108.539999999999</v>
      </c>
    </row>
    <row r="70" spans="1:4" x14ac:dyDescent="0.25">
      <c r="A70" s="37" t="s">
        <v>155</v>
      </c>
      <c r="B70" s="24">
        <v>12108.539999999999</v>
      </c>
      <c r="C70" s="38">
        <v>0</v>
      </c>
      <c r="D70" s="24">
        <v>12108.539999999999</v>
      </c>
    </row>
    <row r="71" spans="1:4" x14ac:dyDescent="0.25">
      <c r="A71" s="36" t="s">
        <v>100</v>
      </c>
      <c r="B71" s="24">
        <v>47515.46</v>
      </c>
      <c r="C71" s="38">
        <v>0</v>
      </c>
      <c r="D71" s="24">
        <v>47515.46</v>
      </c>
    </row>
    <row r="72" spans="1:4" x14ac:dyDescent="0.25">
      <c r="A72" s="37" t="s">
        <v>155</v>
      </c>
      <c r="B72" s="24">
        <v>47515.46</v>
      </c>
      <c r="C72" s="38">
        <v>0</v>
      </c>
      <c r="D72" s="24">
        <v>47515.46</v>
      </c>
    </row>
    <row r="73" spans="1:4" x14ac:dyDescent="0.25">
      <c r="A73" s="36" t="s">
        <v>101</v>
      </c>
      <c r="B73" s="24">
        <v>2404.98</v>
      </c>
      <c r="C73" s="38">
        <v>0</v>
      </c>
      <c r="D73" s="24">
        <v>2404.98</v>
      </c>
    </row>
    <row r="74" spans="1:4" x14ac:dyDescent="0.25">
      <c r="A74" s="37" t="s">
        <v>155</v>
      </c>
      <c r="B74" s="24">
        <v>2404.98</v>
      </c>
      <c r="C74" s="38">
        <v>0</v>
      </c>
      <c r="D74" s="24">
        <v>2404.98</v>
      </c>
    </row>
    <row r="75" spans="1:4" x14ac:dyDescent="0.25">
      <c r="A75" s="36" t="s">
        <v>102</v>
      </c>
      <c r="B75" s="24">
        <v>0</v>
      </c>
      <c r="C75" s="38">
        <v>0</v>
      </c>
      <c r="D75" s="24">
        <v>0</v>
      </c>
    </row>
    <row r="76" spans="1:4" x14ac:dyDescent="0.25">
      <c r="A76" s="37" t="s">
        <v>155</v>
      </c>
      <c r="B76" s="24">
        <v>0</v>
      </c>
      <c r="C76" s="38">
        <v>0</v>
      </c>
      <c r="D76" s="24">
        <v>0</v>
      </c>
    </row>
    <row r="77" spans="1:4" x14ac:dyDescent="0.25">
      <c r="A77" s="36" t="s">
        <v>103</v>
      </c>
      <c r="B77" s="24">
        <v>1897.47</v>
      </c>
      <c r="C77" s="38">
        <v>0</v>
      </c>
      <c r="D77" s="24">
        <v>1897.47</v>
      </c>
    </row>
    <row r="78" spans="1:4" x14ac:dyDescent="0.25">
      <c r="A78" s="37" t="s">
        <v>155</v>
      </c>
      <c r="B78" s="24">
        <v>1897.47</v>
      </c>
      <c r="C78" s="38">
        <v>0</v>
      </c>
      <c r="D78" s="24">
        <v>1897.47</v>
      </c>
    </row>
    <row r="79" spans="1:4" x14ac:dyDescent="0.25">
      <c r="A79" s="36" t="s">
        <v>104</v>
      </c>
      <c r="B79" s="24">
        <v>7788.5999999999995</v>
      </c>
      <c r="C79" s="38">
        <v>0</v>
      </c>
      <c r="D79" s="24">
        <v>7788.5999999999995</v>
      </c>
    </row>
    <row r="80" spans="1:4" x14ac:dyDescent="0.25">
      <c r="A80" s="37" t="s">
        <v>155</v>
      </c>
      <c r="B80" s="24">
        <v>7788.5999999999995</v>
      </c>
      <c r="C80" s="38">
        <v>0</v>
      </c>
      <c r="D80" s="24">
        <v>7788.5999999999995</v>
      </c>
    </row>
    <row r="81" spans="1:4" x14ac:dyDescent="0.25">
      <c r="A81" s="36" t="s">
        <v>107</v>
      </c>
      <c r="B81" s="24">
        <v>43526.01</v>
      </c>
      <c r="C81" s="38">
        <v>0</v>
      </c>
      <c r="D81" s="24">
        <v>43526.01</v>
      </c>
    </row>
    <row r="82" spans="1:4" x14ac:dyDescent="0.25">
      <c r="A82" s="37" t="s">
        <v>155</v>
      </c>
      <c r="B82" s="24">
        <v>43526.01</v>
      </c>
      <c r="C82" s="38">
        <v>0</v>
      </c>
      <c r="D82" s="24">
        <v>43526.01</v>
      </c>
    </row>
    <row r="83" spans="1:4" x14ac:dyDescent="0.25">
      <c r="A83" s="36" t="s">
        <v>108</v>
      </c>
      <c r="B83" s="24">
        <v>41879.040000000001</v>
      </c>
      <c r="C83" s="38">
        <v>0</v>
      </c>
      <c r="D83" s="24">
        <v>41879.040000000001</v>
      </c>
    </row>
    <row r="84" spans="1:4" x14ac:dyDescent="0.25">
      <c r="A84" s="37" t="s">
        <v>155</v>
      </c>
      <c r="B84" s="24">
        <v>41879.040000000001</v>
      </c>
      <c r="C84" s="38">
        <v>0</v>
      </c>
      <c r="D84" s="24">
        <v>41879.040000000001</v>
      </c>
    </row>
    <row r="85" spans="1:4" x14ac:dyDescent="0.25">
      <c r="A85" s="36" t="s">
        <v>111</v>
      </c>
      <c r="B85" s="24">
        <v>0</v>
      </c>
      <c r="C85" s="38">
        <v>0</v>
      </c>
      <c r="D85" s="24">
        <v>0</v>
      </c>
    </row>
    <row r="86" spans="1:4" x14ac:dyDescent="0.25">
      <c r="A86" s="37" t="s">
        <v>155</v>
      </c>
      <c r="B86" s="24">
        <v>0</v>
      </c>
      <c r="C86" s="38">
        <v>0</v>
      </c>
      <c r="D86" s="24">
        <v>0</v>
      </c>
    </row>
    <row r="87" spans="1:4" x14ac:dyDescent="0.25">
      <c r="A87" s="36" t="s">
        <v>112</v>
      </c>
      <c r="B87" s="24">
        <v>40699.5</v>
      </c>
      <c r="C87" s="38">
        <v>0</v>
      </c>
      <c r="D87" s="24">
        <v>40699.5</v>
      </c>
    </row>
    <row r="88" spans="1:4" x14ac:dyDescent="0.25">
      <c r="A88" s="37" t="s">
        <v>155</v>
      </c>
      <c r="B88" s="24">
        <v>40699.5</v>
      </c>
      <c r="C88" s="38">
        <v>0</v>
      </c>
      <c r="D88" s="24">
        <v>40699.5</v>
      </c>
    </row>
    <row r="89" spans="1:4" x14ac:dyDescent="0.25">
      <c r="A89" s="36" t="s">
        <v>114</v>
      </c>
      <c r="B89" s="24">
        <v>14068.32</v>
      </c>
      <c r="C89" s="38">
        <v>0</v>
      </c>
      <c r="D89" s="24">
        <v>14068.32</v>
      </c>
    </row>
    <row r="90" spans="1:4" x14ac:dyDescent="0.25">
      <c r="A90" s="37" t="s">
        <v>155</v>
      </c>
      <c r="B90" s="24">
        <v>14068.32</v>
      </c>
      <c r="C90" s="38">
        <v>0</v>
      </c>
      <c r="D90" s="24">
        <v>14068.32</v>
      </c>
    </row>
    <row r="91" spans="1:4" x14ac:dyDescent="0.25">
      <c r="A91" s="36" t="s">
        <v>117</v>
      </c>
      <c r="B91" s="24">
        <v>11725.380000000001</v>
      </c>
      <c r="C91" s="38">
        <v>0</v>
      </c>
      <c r="D91" s="24">
        <v>11725.380000000001</v>
      </c>
    </row>
    <row r="92" spans="1:4" x14ac:dyDescent="0.25">
      <c r="A92" s="37" t="s">
        <v>155</v>
      </c>
      <c r="B92" s="24">
        <v>11725.380000000001</v>
      </c>
      <c r="C92" s="38">
        <v>0</v>
      </c>
      <c r="D92" s="24">
        <v>11725.380000000001</v>
      </c>
    </row>
    <row r="93" spans="1:4" x14ac:dyDescent="0.25">
      <c r="A93" s="36" t="s">
        <v>118</v>
      </c>
      <c r="B93" s="24">
        <v>4794.99</v>
      </c>
      <c r="C93" s="38">
        <v>0</v>
      </c>
      <c r="D93" s="24">
        <v>4794.99</v>
      </c>
    </row>
    <row r="94" spans="1:4" x14ac:dyDescent="0.25">
      <c r="A94" s="37" t="s">
        <v>155</v>
      </c>
      <c r="B94" s="24">
        <v>4794.99</v>
      </c>
      <c r="C94" s="38">
        <v>0</v>
      </c>
      <c r="D94" s="24">
        <v>4794.99</v>
      </c>
    </row>
    <row r="95" spans="1:4" x14ac:dyDescent="0.25">
      <c r="A95" s="36" t="s">
        <v>120</v>
      </c>
      <c r="B95" s="24">
        <v>254402.48</v>
      </c>
      <c r="C95" s="38">
        <v>157.28</v>
      </c>
      <c r="D95" s="24">
        <v>254559.76</v>
      </c>
    </row>
    <row r="96" spans="1:4" x14ac:dyDescent="0.25">
      <c r="A96" s="37" t="s">
        <v>155</v>
      </c>
      <c r="B96" s="24">
        <v>254402.48</v>
      </c>
      <c r="C96" s="38">
        <v>157.28</v>
      </c>
      <c r="D96" s="24">
        <v>254559.76</v>
      </c>
    </row>
    <row r="97" spans="1:4" x14ac:dyDescent="0.25">
      <c r="A97" s="36" t="s">
        <v>121</v>
      </c>
      <c r="B97" s="24">
        <v>7937.76</v>
      </c>
      <c r="C97" s="38">
        <v>0</v>
      </c>
      <c r="D97" s="24">
        <v>7937.76</v>
      </c>
    </row>
    <row r="98" spans="1:4" x14ac:dyDescent="0.25">
      <c r="A98" s="37" t="s">
        <v>155</v>
      </c>
      <c r="B98" s="24">
        <v>7937.76</v>
      </c>
      <c r="C98" s="38">
        <v>0</v>
      </c>
      <c r="D98" s="24">
        <v>7937.76</v>
      </c>
    </row>
    <row r="99" spans="1:4" x14ac:dyDescent="0.25">
      <c r="A99" s="34" t="s">
        <v>185</v>
      </c>
      <c r="B99" s="24">
        <v>465360.80999999994</v>
      </c>
      <c r="C99" s="38">
        <v>4962.8900000000003</v>
      </c>
      <c r="D99" s="24">
        <v>470323.7</v>
      </c>
    </row>
    <row r="100" spans="1:4" x14ac:dyDescent="0.25">
      <c r="A100" s="35" t="s">
        <v>1</v>
      </c>
      <c r="B100" s="24">
        <v>444572.31999999995</v>
      </c>
      <c r="C100" s="38">
        <v>4744.67</v>
      </c>
      <c r="D100" s="24">
        <v>449316.99</v>
      </c>
    </row>
    <row r="101" spans="1:4" x14ac:dyDescent="0.25">
      <c r="A101" s="36" t="s">
        <v>39</v>
      </c>
      <c r="B101" s="24">
        <v>37765.78</v>
      </c>
      <c r="C101" s="38">
        <v>398.9</v>
      </c>
      <c r="D101" s="24">
        <v>38164.679999999993</v>
      </c>
    </row>
    <row r="102" spans="1:4" x14ac:dyDescent="0.25">
      <c r="A102" s="37" t="s">
        <v>142</v>
      </c>
      <c r="B102" s="24">
        <v>35001.39</v>
      </c>
      <c r="C102" s="38">
        <v>398.9</v>
      </c>
      <c r="D102" s="24">
        <v>35400.289999999994</v>
      </c>
    </row>
    <row r="103" spans="1:4" x14ac:dyDescent="0.25">
      <c r="A103" s="37" t="s">
        <v>155</v>
      </c>
      <c r="B103" s="24">
        <v>2764.39</v>
      </c>
      <c r="C103" s="38">
        <v>0</v>
      </c>
      <c r="D103" s="24">
        <v>2764.39</v>
      </c>
    </row>
    <row r="104" spans="1:4" x14ac:dyDescent="0.25">
      <c r="A104" s="36" t="s">
        <v>51</v>
      </c>
      <c r="B104" s="24">
        <v>645.51</v>
      </c>
      <c r="C104" s="38">
        <v>10</v>
      </c>
      <c r="D104" s="24">
        <v>655.51</v>
      </c>
    </row>
    <row r="105" spans="1:4" x14ac:dyDescent="0.25">
      <c r="A105" s="37" t="s">
        <v>142</v>
      </c>
      <c r="B105" s="24">
        <v>602.37</v>
      </c>
      <c r="C105" s="38">
        <v>10</v>
      </c>
      <c r="D105" s="24">
        <v>612.37</v>
      </c>
    </row>
    <row r="106" spans="1:4" x14ac:dyDescent="0.25">
      <c r="A106" s="37" t="s">
        <v>155</v>
      </c>
      <c r="B106" s="24">
        <v>43.14</v>
      </c>
      <c r="C106" s="38">
        <v>0</v>
      </c>
      <c r="D106" s="24">
        <v>43.14</v>
      </c>
    </row>
    <row r="107" spans="1:4" x14ac:dyDescent="0.25">
      <c r="A107" s="36" t="s">
        <v>65</v>
      </c>
      <c r="B107" s="24">
        <v>0</v>
      </c>
      <c r="C107" s="38">
        <v>0</v>
      </c>
      <c r="D107" s="24">
        <v>0</v>
      </c>
    </row>
    <row r="108" spans="1:4" x14ac:dyDescent="0.25">
      <c r="A108" s="37" t="s">
        <v>142</v>
      </c>
      <c r="B108" s="24">
        <v>0</v>
      </c>
      <c r="C108" s="38">
        <v>0</v>
      </c>
      <c r="D108" s="24">
        <v>0</v>
      </c>
    </row>
    <row r="109" spans="1:4" x14ac:dyDescent="0.25">
      <c r="A109" s="37" t="s">
        <v>155</v>
      </c>
      <c r="B109" s="24">
        <v>0</v>
      </c>
      <c r="C109" s="38">
        <v>0</v>
      </c>
      <c r="D109" s="24">
        <v>0</v>
      </c>
    </row>
    <row r="110" spans="1:4" x14ac:dyDescent="0.25">
      <c r="A110" s="36" t="s">
        <v>66</v>
      </c>
      <c r="B110" s="24">
        <v>9785.7599999999984</v>
      </c>
      <c r="C110" s="38">
        <v>108.00999999999999</v>
      </c>
      <c r="D110" s="24">
        <v>9893.7699999999986</v>
      </c>
    </row>
    <row r="111" spans="1:4" x14ac:dyDescent="0.25">
      <c r="A111" s="37" t="s">
        <v>142</v>
      </c>
      <c r="B111" s="24">
        <v>9071.6899999999987</v>
      </c>
      <c r="C111" s="38">
        <v>108.00999999999999</v>
      </c>
      <c r="D111" s="24">
        <v>9179.6999999999989</v>
      </c>
    </row>
    <row r="112" spans="1:4" x14ac:dyDescent="0.25">
      <c r="A112" s="37" t="s">
        <v>155</v>
      </c>
      <c r="B112" s="24">
        <v>714.06999999999994</v>
      </c>
      <c r="C112" s="38">
        <v>0</v>
      </c>
      <c r="D112" s="24">
        <v>714.06999999999994</v>
      </c>
    </row>
    <row r="113" spans="1:4" x14ac:dyDescent="0.25">
      <c r="A113" s="36" t="s">
        <v>69</v>
      </c>
      <c r="B113" s="24">
        <v>101944.29000000001</v>
      </c>
      <c r="C113" s="38">
        <v>1090.2700000000002</v>
      </c>
      <c r="D113" s="24">
        <v>103034.56000000001</v>
      </c>
    </row>
    <row r="114" spans="1:4" x14ac:dyDescent="0.25">
      <c r="A114" s="37" t="s">
        <v>142</v>
      </c>
      <c r="B114" s="24">
        <v>94475.05</v>
      </c>
      <c r="C114" s="38">
        <v>1081.5900000000001</v>
      </c>
      <c r="D114" s="24">
        <v>95556.640000000014</v>
      </c>
    </row>
    <row r="115" spans="1:4" x14ac:dyDescent="0.25">
      <c r="A115" s="37" t="s">
        <v>155</v>
      </c>
      <c r="B115" s="24">
        <v>7469.24</v>
      </c>
      <c r="C115" s="38">
        <v>8.68</v>
      </c>
      <c r="D115" s="24">
        <v>7477.92</v>
      </c>
    </row>
    <row r="116" spans="1:4" x14ac:dyDescent="0.25">
      <c r="A116" s="36" t="s">
        <v>78</v>
      </c>
      <c r="B116" s="24">
        <v>109833.64</v>
      </c>
      <c r="C116" s="38">
        <v>1164.8500000000001</v>
      </c>
      <c r="D116" s="24">
        <v>110998.49</v>
      </c>
    </row>
    <row r="117" spans="1:4" x14ac:dyDescent="0.25">
      <c r="A117" s="37" t="s">
        <v>142</v>
      </c>
      <c r="B117" s="24">
        <v>101788.5</v>
      </c>
      <c r="C117" s="38">
        <v>1162.72</v>
      </c>
      <c r="D117" s="24">
        <v>102951.22</v>
      </c>
    </row>
    <row r="118" spans="1:4" x14ac:dyDescent="0.25">
      <c r="A118" s="37" t="s">
        <v>155</v>
      </c>
      <c r="B118" s="24">
        <v>8045.1399999999994</v>
      </c>
      <c r="C118" s="38">
        <v>2.13</v>
      </c>
      <c r="D118" s="24">
        <v>8047.27</v>
      </c>
    </row>
    <row r="119" spans="1:4" x14ac:dyDescent="0.25">
      <c r="A119" s="36" t="s">
        <v>88</v>
      </c>
      <c r="B119" s="24">
        <v>10440.66</v>
      </c>
      <c r="C119" s="38">
        <v>110.52</v>
      </c>
      <c r="D119" s="24">
        <v>10551.18</v>
      </c>
    </row>
    <row r="120" spans="1:4" x14ac:dyDescent="0.25">
      <c r="A120" s="37" t="s">
        <v>142</v>
      </c>
      <c r="B120" s="24">
        <v>9676.98</v>
      </c>
      <c r="C120" s="38">
        <v>110.52</v>
      </c>
      <c r="D120" s="24">
        <v>9787.5</v>
      </c>
    </row>
    <row r="121" spans="1:4" x14ac:dyDescent="0.25">
      <c r="A121" s="37" t="s">
        <v>155</v>
      </c>
      <c r="B121" s="24">
        <v>763.68000000000006</v>
      </c>
      <c r="C121" s="38">
        <v>0</v>
      </c>
      <c r="D121" s="24">
        <v>763.68000000000006</v>
      </c>
    </row>
    <row r="122" spans="1:4" x14ac:dyDescent="0.25">
      <c r="A122" s="36" t="s">
        <v>92</v>
      </c>
      <c r="B122" s="24">
        <v>77256.87</v>
      </c>
      <c r="C122" s="38">
        <v>829.11</v>
      </c>
      <c r="D122" s="24">
        <v>78085.98</v>
      </c>
    </row>
    <row r="123" spans="1:4" x14ac:dyDescent="0.25">
      <c r="A123" s="37" t="s">
        <v>142</v>
      </c>
      <c r="B123" s="24">
        <v>71599.259999999995</v>
      </c>
      <c r="C123" s="38">
        <v>824.97</v>
      </c>
      <c r="D123" s="24">
        <v>72424.23</v>
      </c>
    </row>
    <row r="124" spans="1:4" x14ac:dyDescent="0.25">
      <c r="A124" s="37" t="s">
        <v>155</v>
      </c>
      <c r="B124" s="24">
        <v>5657.6100000000006</v>
      </c>
      <c r="C124" s="38">
        <v>4.1399999999999997</v>
      </c>
      <c r="D124" s="24">
        <v>5661.75</v>
      </c>
    </row>
    <row r="125" spans="1:4" x14ac:dyDescent="0.25">
      <c r="A125" s="36" t="s">
        <v>283</v>
      </c>
      <c r="B125" s="24">
        <v>96899.81</v>
      </c>
      <c r="C125" s="38">
        <v>1033.01</v>
      </c>
      <c r="D125" s="24">
        <v>97932.819999999992</v>
      </c>
    </row>
    <row r="126" spans="1:4" x14ac:dyDescent="0.25">
      <c r="A126" s="37" t="s">
        <v>142</v>
      </c>
      <c r="B126" s="24">
        <v>89801.91</v>
      </c>
      <c r="C126" s="38">
        <v>1026.05</v>
      </c>
      <c r="D126" s="24">
        <v>90827.959999999992</v>
      </c>
    </row>
    <row r="127" spans="1:4" x14ac:dyDescent="0.25">
      <c r="A127" s="37" t="s">
        <v>155</v>
      </c>
      <c r="B127" s="24">
        <v>7097.9</v>
      </c>
      <c r="C127" s="38">
        <v>6.96</v>
      </c>
      <c r="D127" s="24">
        <v>7104.8599999999988</v>
      </c>
    </row>
    <row r="128" spans="1:4" x14ac:dyDescent="0.25">
      <c r="A128" s="35" t="s">
        <v>196</v>
      </c>
      <c r="B128" s="24">
        <v>20788.490000000005</v>
      </c>
      <c r="C128" s="38">
        <v>218.22000000000003</v>
      </c>
      <c r="D128" s="24">
        <v>21006.710000000003</v>
      </c>
    </row>
    <row r="129" spans="1:4" x14ac:dyDescent="0.25">
      <c r="A129" s="36" t="s">
        <v>56</v>
      </c>
      <c r="B129" s="24">
        <v>16016.430000000002</v>
      </c>
      <c r="C129" s="38">
        <v>170.46</v>
      </c>
      <c r="D129" s="24">
        <v>16186.890000000001</v>
      </c>
    </row>
    <row r="130" spans="1:4" x14ac:dyDescent="0.25">
      <c r="A130" s="37" t="s">
        <v>142</v>
      </c>
      <c r="B130" s="24">
        <v>14845.190000000002</v>
      </c>
      <c r="C130" s="38">
        <v>170.46</v>
      </c>
      <c r="D130" s="24">
        <v>15015.650000000001</v>
      </c>
    </row>
    <row r="131" spans="1:4" x14ac:dyDescent="0.25">
      <c r="A131" s="37" t="s">
        <v>155</v>
      </c>
      <c r="B131" s="24">
        <v>1171.24</v>
      </c>
      <c r="C131" s="38">
        <v>0</v>
      </c>
      <c r="D131" s="24">
        <v>1171.24</v>
      </c>
    </row>
    <row r="132" spans="1:4" x14ac:dyDescent="0.25">
      <c r="A132" s="36" t="s">
        <v>60</v>
      </c>
      <c r="B132" s="24">
        <v>4772.0600000000004</v>
      </c>
      <c r="C132" s="38">
        <v>47.760000000000005</v>
      </c>
      <c r="D132" s="24">
        <v>4819.82</v>
      </c>
    </row>
    <row r="133" spans="1:4" x14ac:dyDescent="0.25">
      <c r="A133" s="37" t="s">
        <v>142</v>
      </c>
      <c r="B133" s="24">
        <v>4424.4800000000005</v>
      </c>
      <c r="C133" s="38">
        <v>47.760000000000005</v>
      </c>
      <c r="D133" s="24">
        <v>4472.24</v>
      </c>
    </row>
    <row r="134" spans="1:4" x14ac:dyDescent="0.25">
      <c r="A134" s="37" t="s">
        <v>155</v>
      </c>
      <c r="B134" s="24">
        <v>347.58</v>
      </c>
      <c r="C134" s="38">
        <v>0</v>
      </c>
      <c r="D134" s="24">
        <v>347.58</v>
      </c>
    </row>
    <row r="135" spans="1:4" x14ac:dyDescent="0.25">
      <c r="A135" s="33" t="s">
        <v>148</v>
      </c>
      <c r="B135" s="24">
        <v>34626113.870000005</v>
      </c>
      <c r="C135" s="38">
        <v>176250.24000000014</v>
      </c>
      <c r="D135" s="24">
        <v>34802364.109999992</v>
      </c>
    </row>
    <row r="136" spans="1:4" x14ac:dyDescent="0.25">
      <c r="A136" s="34" t="s">
        <v>230</v>
      </c>
      <c r="B136" s="24">
        <v>854182.75</v>
      </c>
      <c r="C136" s="38">
        <v>2154.2200000000003</v>
      </c>
      <c r="D136" s="24">
        <v>856336.97</v>
      </c>
    </row>
    <row r="137" spans="1:4" x14ac:dyDescent="0.25">
      <c r="A137" s="35" t="s">
        <v>17</v>
      </c>
      <c r="B137" s="24">
        <v>490089.14</v>
      </c>
      <c r="C137" s="38">
        <v>1196.26</v>
      </c>
      <c r="D137" s="24">
        <v>491285.4</v>
      </c>
    </row>
    <row r="138" spans="1:4" x14ac:dyDescent="0.25">
      <c r="A138" s="36" t="s">
        <v>19</v>
      </c>
      <c r="B138" s="24">
        <v>490089.14</v>
      </c>
      <c r="C138" s="38">
        <v>1196.26</v>
      </c>
      <c r="D138" s="24">
        <v>491285.4</v>
      </c>
    </row>
    <row r="139" spans="1:4" x14ac:dyDescent="0.25">
      <c r="A139" s="37" t="s">
        <v>142</v>
      </c>
      <c r="B139" s="24">
        <v>205240.78000000003</v>
      </c>
      <c r="C139" s="38">
        <v>1158.95</v>
      </c>
      <c r="D139" s="24">
        <v>206399.72999999998</v>
      </c>
    </row>
    <row r="140" spans="1:4" x14ac:dyDescent="0.25">
      <c r="A140" s="37" t="s">
        <v>146</v>
      </c>
      <c r="B140" s="24">
        <v>284848.36</v>
      </c>
      <c r="C140" s="38">
        <v>37.309999999999988</v>
      </c>
      <c r="D140" s="24">
        <v>284885.67000000004</v>
      </c>
    </row>
    <row r="141" spans="1:4" x14ac:dyDescent="0.25">
      <c r="A141" s="35" t="s">
        <v>271</v>
      </c>
      <c r="B141" s="24">
        <v>0</v>
      </c>
      <c r="C141" s="38">
        <v>0</v>
      </c>
      <c r="D141" s="24">
        <v>0</v>
      </c>
    </row>
    <row r="142" spans="1:4" x14ac:dyDescent="0.25">
      <c r="A142" s="36" t="s">
        <v>110</v>
      </c>
      <c r="B142" s="24">
        <v>0</v>
      </c>
      <c r="C142" s="38">
        <v>0</v>
      </c>
      <c r="D142" s="24">
        <v>0</v>
      </c>
    </row>
    <row r="143" spans="1:4" x14ac:dyDescent="0.25">
      <c r="A143" s="37" t="s">
        <v>142</v>
      </c>
      <c r="B143" s="24">
        <v>0</v>
      </c>
      <c r="C143" s="38">
        <v>0</v>
      </c>
      <c r="D143" s="24">
        <v>0</v>
      </c>
    </row>
    <row r="144" spans="1:4" x14ac:dyDescent="0.25">
      <c r="A144" s="37" t="s">
        <v>146</v>
      </c>
      <c r="B144" s="24">
        <v>0</v>
      </c>
      <c r="C144" s="38">
        <v>0</v>
      </c>
      <c r="D144" s="24">
        <v>0</v>
      </c>
    </row>
    <row r="145" spans="1:4" x14ac:dyDescent="0.25">
      <c r="A145" s="35" t="s">
        <v>228</v>
      </c>
      <c r="B145" s="24">
        <v>0</v>
      </c>
      <c r="C145" s="38">
        <v>0</v>
      </c>
      <c r="D145" s="24">
        <v>0</v>
      </c>
    </row>
    <row r="146" spans="1:4" x14ac:dyDescent="0.25">
      <c r="A146" s="36" t="s">
        <v>53</v>
      </c>
      <c r="B146" s="24">
        <v>0</v>
      </c>
      <c r="C146" s="38">
        <v>0</v>
      </c>
      <c r="D146" s="24">
        <v>0</v>
      </c>
    </row>
    <row r="147" spans="1:4" x14ac:dyDescent="0.25">
      <c r="A147" s="37" t="s">
        <v>142</v>
      </c>
      <c r="B147" s="24">
        <v>0</v>
      </c>
      <c r="C147" s="38">
        <v>0</v>
      </c>
      <c r="D147" s="24">
        <v>0</v>
      </c>
    </row>
    <row r="148" spans="1:4" x14ac:dyDescent="0.25">
      <c r="A148" s="37" t="s">
        <v>146</v>
      </c>
      <c r="B148" s="24">
        <v>0</v>
      </c>
      <c r="C148" s="38">
        <v>0</v>
      </c>
      <c r="D148" s="24">
        <v>0</v>
      </c>
    </row>
    <row r="149" spans="1:4" x14ac:dyDescent="0.25">
      <c r="A149" s="35" t="s">
        <v>21</v>
      </c>
      <c r="B149" s="24">
        <v>0</v>
      </c>
      <c r="C149" s="38">
        <v>0</v>
      </c>
      <c r="D149" s="24">
        <v>0</v>
      </c>
    </row>
    <row r="150" spans="1:4" x14ac:dyDescent="0.25">
      <c r="A150" s="36" t="s">
        <v>109</v>
      </c>
      <c r="B150" s="24">
        <v>0</v>
      </c>
      <c r="C150" s="38">
        <v>0</v>
      </c>
      <c r="D150" s="24">
        <v>0</v>
      </c>
    </row>
    <row r="151" spans="1:4" x14ac:dyDescent="0.25">
      <c r="A151" s="37" t="s">
        <v>142</v>
      </c>
      <c r="B151" s="24">
        <v>0</v>
      </c>
      <c r="C151" s="38">
        <v>0</v>
      </c>
      <c r="D151" s="24">
        <v>0</v>
      </c>
    </row>
    <row r="152" spans="1:4" x14ac:dyDescent="0.25">
      <c r="A152" s="37" t="s">
        <v>146</v>
      </c>
      <c r="B152" s="24">
        <v>0</v>
      </c>
      <c r="C152" s="38">
        <v>0</v>
      </c>
      <c r="D152" s="24">
        <v>0</v>
      </c>
    </row>
    <row r="153" spans="1:4" x14ac:dyDescent="0.25">
      <c r="A153" s="35" t="s">
        <v>2</v>
      </c>
      <c r="B153" s="24">
        <v>364093.61</v>
      </c>
      <c r="C153" s="38">
        <v>957.96</v>
      </c>
      <c r="D153" s="24">
        <v>365051.57</v>
      </c>
    </row>
    <row r="154" spans="1:4" x14ac:dyDescent="0.25">
      <c r="A154" s="36" t="s">
        <v>3</v>
      </c>
      <c r="B154" s="24">
        <v>364093.61</v>
      </c>
      <c r="C154" s="38">
        <v>957.96</v>
      </c>
      <c r="D154" s="24">
        <v>365051.57</v>
      </c>
    </row>
    <row r="155" spans="1:4" x14ac:dyDescent="0.25">
      <c r="A155" s="37" t="s">
        <v>142</v>
      </c>
      <c r="B155" s="24">
        <v>152479.91</v>
      </c>
      <c r="C155" s="38">
        <v>869.35</v>
      </c>
      <c r="D155" s="24">
        <v>153349.26</v>
      </c>
    </row>
    <row r="156" spans="1:4" x14ac:dyDescent="0.25">
      <c r="A156" s="37" t="s">
        <v>146</v>
      </c>
      <c r="B156" s="24">
        <v>211613.7</v>
      </c>
      <c r="C156" s="38">
        <v>88.610000000000014</v>
      </c>
      <c r="D156" s="24">
        <v>211702.31</v>
      </c>
    </row>
    <row r="157" spans="1:4" x14ac:dyDescent="0.25">
      <c r="A157" s="34" t="s">
        <v>198</v>
      </c>
      <c r="B157" s="24">
        <v>24994615.850000005</v>
      </c>
      <c r="C157" s="38">
        <v>140876.23000000001</v>
      </c>
      <c r="D157" s="24">
        <v>25135492.080000009</v>
      </c>
    </row>
    <row r="158" spans="1:4" x14ac:dyDescent="0.25">
      <c r="A158" s="35" t="s">
        <v>227</v>
      </c>
      <c r="B158" s="24">
        <v>3301068.02</v>
      </c>
      <c r="C158" s="38">
        <v>18580.89</v>
      </c>
      <c r="D158" s="24">
        <v>3319648.91</v>
      </c>
    </row>
    <row r="159" spans="1:4" x14ac:dyDescent="0.25">
      <c r="A159" s="36" t="s">
        <v>52</v>
      </c>
      <c r="B159" s="24">
        <v>3301068.02</v>
      </c>
      <c r="C159" s="38">
        <v>18580.89</v>
      </c>
      <c r="D159" s="24">
        <v>3319648.91</v>
      </c>
    </row>
    <row r="160" spans="1:4" x14ac:dyDescent="0.25">
      <c r="A160" s="37" t="s">
        <v>142</v>
      </c>
      <c r="B160" s="24">
        <v>2911919.96</v>
      </c>
      <c r="C160" s="38">
        <v>18004.29</v>
      </c>
      <c r="D160" s="24">
        <v>2929924.25</v>
      </c>
    </row>
    <row r="161" spans="1:4" x14ac:dyDescent="0.25">
      <c r="A161" s="37" t="s">
        <v>155</v>
      </c>
      <c r="B161" s="24">
        <v>389148.06</v>
      </c>
      <c r="C161" s="38">
        <v>576.59999999999991</v>
      </c>
      <c r="D161" s="24">
        <v>389724.66000000003</v>
      </c>
    </row>
    <row r="162" spans="1:4" x14ac:dyDescent="0.25">
      <c r="A162" s="35" t="s">
        <v>7</v>
      </c>
      <c r="B162" s="24">
        <v>946434.22</v>
      </c>
      <c r="C162" s="38">
        <v>5317.0700000000006</v>
      </c>
      <c r="D162" s="24">
        <v>951751.29000000015</v>
      </c>
    </row>
    <row r="163" spans="1:4" x14ac:dyDescent="0.25">
      <c r="A163" s="36" t="s">
        <v>116</v>
      </c>
      <c r="B163" s="24">
        <v>946434.22</v>
      </c>
      <c r="C163" s="38">
        <v>5317.0700000000006</v>
      </c>
      <c r="D163" s="24">
        <v>951751.29000000015</v>
      </c>
    </row>
    <row r="164" spans="1:4" x14ac:dyDescent="0.25">
      <c r="A164" s="37" t="s">
        <v>142</v>
      </c>
      <c r="B164" s="24">
        <v>834930.28</v>
      </c>
      <c r="C164" s="38">
        <v>5221.8500000000004</v>
      </c>
      <c r="D164" s="24">
        <v>840152.13000000012</v>
      </c>
    </row>
    <row r="165" spans="1:4" x14ac:dyDescent="0.25">
      <c r="A165" s="37" t="s">
        <v>155</v>
      </c>
      <c r="B165" s="24">
        <v>111503.94</v>
      </c>
      <c r="C165" s="38">
        <v>95.22</v>
      </c>
      <c r="D165" s="24">
        <v>111599.16</v>
      </c>
    </row>
    <row r="166" spans="1:4" x14ac:dyDescent="0.25">
      <c r="A166" s="35" t="s">
        <v>196</v>
      </c>
      <c r="B166" s="24">
        <v>20747113.610000007</v>
      </c>
      <c r="C166" s="38">
        <v>116978.27000000003</v>
      </c>
      <c r="D166" s="24">
        <v>20864091.879999999</v>
      </c>
    </row>
    <row r="167" spans="1:4" x14ac:dyDescent="0.25">
      <c r="A167" s="36" t="s">
        <v>40</v>
      </c>
      <c r="B167" s="24">
        <v>50797.13</v>
      </c>
      <c r="C167" s="38">
        <v>249.95</v>
      </c>
      <c r="D167" s="24">
        <v>51047.08</v>
      </c>
    </row>
    <row r="168" spans="1:4" x14ac:dyDescent="0.25">
      <c r="A168" s="37" t="s">
        <v>142</v>
      </c>
      <c r="B168" s="24">
        <v>44990.479999999996</v>
      </c>
      <c r="C168" s="38">
        <v>249.95</v>
      </c>
      <c r="D168" s="24">
        <v>45240.43</v>
      </c>
    </row>
    <row r="169" spans="1:4" x14ac:dyDescent="0.25">
      <c r="A169" s="37" t="s">
        <v>155</v>
      </c>
      <c r="B169" s="24">
        <v>5806.65</v>
      </c>
      <c r="C169" s="38">
        <v>0</v>
      </c>
      <c r="D169" s="24">
        <v>5806.65</v>
      </c>
    </row>
    <row r="170" spans="1:4" x14ac:dyDescent="0.25">
      <c r="A170" s="36" t="s">
        <v>43</v>
      </c>
      <c r="B170" s="24">
        <v>192205.57</v>
      </c>
      <c r="C170" s="38">
        <v>1051.22</v>
      </c>
      <c r="D170" s="24">
        <v>193256.78999999998</v>
      </c>
    </row>
    <row r="171" spans="1:4" x14ac:dyDescent="0.25">
      <c r="A171" s="37" t="s">
        <v>142</v>
      </c>
      <c r="B171" s="24">
        <v>169602.96000000002</v>
      </c>
      <c r="C171" s="38">
        <v>1051.22</v>
      </c>
      <c r="D171" s="24">
        <v>170654.18</v>
      </c>
    </row>
    <row r="172" spans="1:4" x14ac:dyDescent="0.25">
      <c r="A172" s="37" t="s">
        <v>155</v>
      </c>
      <c r="B172" s="24">
        <v>22602.61</v>
      </c>
      <c r="C172" s="38">
        <v>0</v>
      </c>
      <c r="D172" s="24">
        <v>22602.61</v>
      </c>
    </row>
    <row r="173" spans="1:4" x14ac:dyDescent="0.25">
      <c r="A173" s="36" t="s">
        <v>44</v>
      </c>
      <c r="B173" s="24">
        <v>717860.07000000007</v>
      </c>
      <c r="C173" s="38">
        <v>3928.3999999999996</v>
      </c>
      <c r="D173" s="24">
        <v>721788.47</v>
      </c>
    </row>
    <row r="174" spans="1:4" x14ac:dyDescent="0.25">
      <c r="A174" s="37" t="s">
        <v>142</v>
      </c>
      <c r="B174" s="24">
        <v>633316.53</v>
      </c>
      <c r="C174" s="38">
        <v>3928.3999999999996</v>
      </c>
      <c r="D174" s="24">
        <v>637244.92999999993</v>
      </c>
    </row>
    <row r="175" spans="1:4" x14ac:dyDescent="0.25">
      <c r="A175" s="37" t="s">
        <v>155</v>
      </c>
      <c r="B175" s="24">
        <v>84543.540000000008</v>
      </c>
      <c r="C175" s="38">
        <v>0</v>
      </c>
      <c r="D175" s="24">
        <v>84543.540000000008</v>
      </c>
    </row>
    <row r="176" spans="1:4" x14ac:dyDescent="0.25">
      <c r="A176" s="36" t="s">
        <v>45</v>
      </c>
      <c r="B176" s="24">
        <v>554.01</v>
      </c>
      <c r="C176" s="38">
        <v>0</v>
      </c>
      <c r="D176" s="24">
        <v>554.01</v>
      </c>
    </row>
    <row r="177" spans="1:4" x14ac:dyDescent="0.25">
      <c r="A177" s="37" t="s">
        <v>142</v>
      </c>
      <c r="B177" s="24">
        <v>554.01</v>
      </c>
      <c r="C177" s="38">
        <v>0</v>
      </c>
      <c r="D177" s="24">
        <v>554.01</v>
      </c>
    </row>
    <row r="178" spans="1:4" x14ac:dyDescent="0.25">
      <c r="A178" s="37" t="s">
        <v>155</v>
      </c>
      <c r="B178" s="24">
        <v>0</v>
      </c>
      <c r="C178" s="38">
        <v>0</v>
      </c>
      <c r="D178" s="24">
        <v>0</v>
      </c>
    </row>
    <row r="179" spans="1:4" x14ac:dyDescent="0.25">
      <c r="A179" s="36" t="s">
        <v>49</v>
      </c>
      <c r="B179" s="24">
        <v>21531.660000000003</v>
      </c>
      <c r="C179" s="38">
        <v>139.58000000000001</v>
      </c>
      <c r="D179" s="24">
        <v>21671.240000000005</v>
      </c>
    </row>
    <row r="180" spans="1:4" x14ac:dyDescent="0.25">
      <c r="A180" s="37" t="s">
        <v>142</v>
      </c>
      <c r="B180" s="24">
        <v>19099.620000000003</v>
      </c>
      <c r="C180" s="38">
        <v>139.58000000000001</v>
      </c>
      <c r="D180" s="24">
        <v>19239.200000000004</v>
      </c>
    </row>
    <row r="181" spans="1:4" x14ac:dyDescent="0.25">
      <c r="A181" s="37" t="s">
        <v>155</v>
      </c>
      <c r="B181" s="24">
        <v>2432.04</v>
      </c>
      <c r="C181" s="38">
        <v>0</v>
      </c>
      <c r="D181" s="24">
        <v>2432.04</v>
      </c>
    </row>
    <row r="182" spans="1:4" x14ac:dyDescent="0.25">
      <c r="A182" s="36" t="s">
        <v>54</v>
      </c>
      <c r="B182" s="24">
        <v>1424387.6600000001</v>
      </c>
      <c r="C182" s="38">
        <v>7951.3099999999995</v>
      </c>
      <c r="D182" s="24">
        <v>1432338.9700000002</v>
      </c>
    </row>
    <row r="183" spans="1:4" x14ac:dyDescent="0.25">
      <c r="A183" s="37" t="s">
        <v>142</v>
      </c>
      <c r="B183" s="24">
        <v>1256520.3900000001</v>
      </c>
      <c r="C183" s="38">
        <v>7803.99</v>
      </c>
      <c r="D183" s="24">
        <v>1264324.3800000001</v>
      </c>
    </row>
    <row r="184" spans="1:4" x14ac:dyDescent="0.25">
      <c r="A184" s="37" t="s">
        <v>155</v>
      </c>
      <c r="B184" s="24">
        <v>167867.27</v>
      </c>
      <c r="C184" s="38">
        <v>147.32</v>
      </c>
      <c r="D184" s="24">
        <v>168014.59</v>
      </c>
    </row>
    <row r="185" spans="1:4" x14ac:dyDescent="0.25">
      <c r="A185" s="36" t="s">
        <v>57</v>
      </c>
      <c r="B185" s="24">
        <v>37461.94</v>
      </c>
      <c r="C185" s="38">
        <v>157.06</v>
      </c>
      <c r="D185" s="24">
        <v>37619</v>
      </c>
    </row>
    <row r="186" spans="1:4" x14ac:dyDescent="0.25">
      <c r="A186" s="37" t="s">
        <v>142</v>
      </c>
      <c r="B186" s="24">
        <v>33111.75</v>
      </c>
      <c r="C186" s="38">
        <v>157.06</v>
      </c>
      <c r="D186" s="24">
        <v>33268.81</v>
      </c>
    </row>
    <row r="187" spans="1:4" x14ac:dyDescent="0.25">
      <c r="A187" s="37" t="s">
        <v>155</v>
      </c>
      <c r="B187" s="24">
        <v>4350.1900000000005</v>
      </c>
      <c r="C187" s="38">
        <v>0</v>
      </c>
      <c r="D187" s="24">
        <v>4350.1900000000005</v>
      </c>
    </row>
    <row r="188" spans="1:4" x14ac:dyDescent="0.25">
      <c r="A188" s="36" t="s">
        <v>62</v>
      </c>
      <c r="B188" s="24">
        <v>334.56</v>
      </c>
      <c r="C188" s="38">
        <v>0</v>
      </c>
      <c r="D188" s="24">
        <v>334.56</v>
      </c>
    </row>
    <row r="189" spans="1:4" x14ac:dyDescent="0.25">
      <c r="A189" s="37" t="s">
        <v>142</v>
      </c>
      <c r="B189" s="24">
        <v>334.56</v>
      </c>
      <c r="C189" s="38">
        <v>0</v>
      </c>
      <c r="D189" s="24">
        <v>334.56</v>
      </c>
    </row>
    <row r="190" spans="1:4" x14ac:dyDescent="0.25">
      <c r="A190" s="37" t="s">
        <v>155</v>
      </c>
      <c r="B190" s="24">
        <v>0</v>
      </c>
      <c r="C190" s="38">
        <v>0</v>
      </c>
      <c r="D190" s="24">
        <v>0</v>
      </c>
    </row>
    <row r="191" spans="1:4" x14ac:dyDescent="0.25">
      <c r="A191" s="36" t="s">
        <v>68</v>
      </c>
      <c r="B191" s="24">
        <v>0</v>
      </c>
      <c r="C191" s="38">
        <v>0</v>
      </c>
      <c r="D191" s="24">
        <v>0</v>
      </c>
    </row>
    <row r="192" spans="1:4" x14ac:dyDescent="0.25">
      <c r="A192" s="37" t="s">
        <v>142</v>
      </c>
      <c r="B192" s="24">
        <v>0</v>
      </c>
      <c r="C192" s="38">
        <v>0</v>
      </c>
      <c r="D192" s="24">
        <v>0</v>
      </c>
    </row>
    <row r="193" spans="1:4" x14ac:dyDescent="0.25">
      <c r="A193" s="37" t="s">
        <v>155</v>
      </c>
      <c r="B193" s="24">
        <v>0</v>
      </c>
      <c r="C193" s="38">
        <v>0</v>
      </c>
      <c r="D193" s="24">
        <v>0</v>
      </c>
    </row>
    <row r="194" spans="1:4" x14ac:dyDescent="0.25">
      <c r="A194" s="36" t="s">
        <v>75</v>
      </c>
      <c r="B194" s="24">
        <v>48457.35</v>
      </c>
      <c r="C194" s="38">
        <v>304.06</v>
      </c>
      <c r="D194" s="24">
        <v>48761.41</v>
      </c>
    </row>
    <row r="195" spans="1:4" x14ac:dyDescent="0.25">
      <c r="A195" s="37" t="s">
        <v>142</v>
      </c>
      <c r="B195" s="24">
        <v>42900.18</v>
      </c>
      <c r="C195" s="38">
        <v>304.06</v>
      </c>
      <c r="D195" s="24">
        <v>43204.240000000005</v>
      </c>
    </row>
    <row r="196" spans="1:4" x14ac:dyDescent="0.25">
      <c r="A196" s="37" t="s">
        <v>155</v>
      </c>
      <c r="B196" s="24">
        <v>5557.17</v>
      </c>
      <c r="C196" s="38">
        <v>0</v>
      </c>
      <c r="D196" s="24">
        <v>5557.17</v>
      </c>
    </row>
    <row r="197" spans="1:4" x14ac:dyDescent="0.25">
      <c r="A197" s="36" t="s">
        <v>79</v>
      </c>
      <c r="B197" s="24">
        <v>28650.870000000003</v>
      </c>
      <c r="C197" s="38">
        <v>166.2</v>
      </c>
      <c r="D197" s="24">
        <v>28817.07</v>
      </c>
    </row>
    <row r="198" spans="1:4" x14ac:dyDescent="0.25">
      <c r="A198" s="37" t="s">
        <v>142</v>
      </c>
      <c r="B198" s="24">
        <v>25277.79</v>
      </c>
      <c r="C198" s="38">
        <v>166.2</v>
      </c>
      <c r="D198" s="24">
        <v>25443.989999999998</v>
      </c>
    </row>
    <row r="199" spans="1:4" x14ac:dyDescent="0.25">
      <c r="A199" s="37" t="s">
        <v>155</v>
      </c>
      <c r="B199" s="24">
        <v>3373.08</v>
      </c>
      <c r="C199" s="38">
        <v>0</v>
      </c>
      <c r="D199" s="24">
        <v>3373.08</v>
      </c>
    </row>
    <row r="200" spans="1:4" x14ac:dyDescent="0.25">
      <c r="A200" s="36" t="s">
        <v>83</v>
      </c>
      <c r="B200" s="24">
        <v>419690.47000000003</v>
      </c>
      <c r="C200" s="38">
        <v>2367.4499999999998</v>
      </c>
      <c r="D200" s="24">
        <v>422057.92000000004</v>
      </c>
    </row>
    <row r="201" spans="1:4" x14ac:dyDescent="0.25">
      <c r="A201" s="37" t="s">
        <v>142</v>
      </c>
      <c r="B201" s="24">
        <v>370258.66000000003</v>
      </c>
      <c r="C201" s="38">
        <v>2255.4899999999998</v>
      </c>
      <c r="D201" s="24">
        <v>372514.15</v>
      </c>
    </row>
    <row r="202" spans="1:4" x14ac:dyDescent="0.25">
      <c r="A202" s="37" t="s">
        <v>155</v>
      </c>
      <c r="B202" s="24">
        <v>49431.81</v>
      </c>
      <c r="C202" s="38">
        <v>111.96</v>
      </c>
      <c r="D202" s="24">
        <v>49543.770000000004</v>
      </c>
    </row>
    <row r="203" spans="1:4" x14ac:dyDescent="0.25">
      <c r="A203" s="36" t="s">
        <v>86</v>
      </c>
      <c r="B203" s="24">
        <v>1436078.1199999999</v>
      </c>
      <c r="C203" s="38">
        <v>7920.89</v>
      </c>
      <c r="D203" s="24">
        <v>1443999.01</v>
      </c>
    </row>
    <row r="204" spans="1:4" x14ac:dyDescent="0.25">
      <c r="A204" s="37" t="s">
        <v>142</v>
      </c>
      <c r="B204" s="24">
        <v>1266845.7</v>
      </c>
      <c r="C204" s="38">
        <v>7779.97</v>
      </c>
      <c r="D204" s="24">
        <v>1274625.67</v>
      </c>
    </row>
    <row r="205" spans="1:4" x14ac:dyDescent="0.25">
      <c r="A205" s="37" t="s">
        <v>155</v>
      </c>
      <c r="B205" s="24">
        <v>169232.42</v>
      </c>
      <c r="C205" s="38">
        <v>140.91999999999999</v>
      </c>
      <c r="D205" s="24">
        <v>169373.34</v>
      </c>
    </row>
    <row r="206" spans="1:4" x14ac:dyDescent="0.25">
      <c r="A206" s="36" t="s">
        <v>87</v>
      </c>
      <c r="B206" s="24">
        <v>155839.97</v>
      </c>
      <c r="C206" s="38">
        <v>950.8900000000001</v>
      </c>
      <c r="D206" s="24">
        <v>156790.85999999999</v>
      </c>
    </row>
    <row r="207" spans="1:4" x14ac:dyDescent="0.25">
      <c r="A207" s="37" t="s">
        <v>142</v>
      </c>
      <c r="B207" s="24">
        <v>137516.84</v>
      </c>
      <c r="C207" s="38">
        <v>892.53000000000009</v>
      </c>
      <c r="D207" s="24">
        <v>138409.37</v>
      </c>
    </row>
    <row r="208" spans="1:4" x14ac:dyDescent="0.25">
      <c r="A208" s="37" t="s">
        <v>155</v>
      </c>
      <c r="B208" s="24">
        <v>18323.13</v>
      </c>
      <c r="C208" s="38">
        <v>58.36</v>
      </c>
      <c r="D208" s="24">
        <v>18381.489999999998</v>
      </c>
    </row>
    <row r="209" spans="1:4" x14ac:dyDescent="0.25">
      <c r="A209" s="36" t="s">
        <v>89</v>
      </c>
      <c r="B209" s="24">
        <v>365515.76</v>
      </c>
      <c r="C209" s="38">
        <v>1972.44</v>
      </c>
      <c r="D209" s="24">
        <v>367488.2</v>
      </c>
    </row>
    <row r="210" spans="1:4" x14ac:dyDescent="0.25">
      <c r="A210" s="37" t="s">
        <v>142</v>
      </c>
      <c r="B210" s="24">
        <v>322507.77</v>
      </c>
      <c r="C210" s="38">
        <v>1972.44</v>
      </c>
      <c r="D210" s="24">
        <v>324480.21000000002</v>
      </c>
    </row>
    <row r="211" spans="1:4" x14ac:dyDescent="0.25">
      <c r="A211" s="37" t="s">
        <v>155</v>
      </c>
      <c r="B211" s="24">
        <v>43007.99</v>
      </c>
      <c r="C211" s="38">
        <v>0</v>
      </c>
      <c r="D211" s="24">
        <v>43007.99</v>
      </c>
    </row>
    <row r="212" spans="1:4" x14ac:dyDescent="0.25">
      <c r="A212" s="36" t="s">
        <v>93</v>
      </c>
      <c r="B212" s="24">
        <v>441602.63</v>
      </c>
      <c r="C212" s="38">
        <v>2764.46</v>
      </c>
      <c r="D212" s="24">
        <v>444367.08999999997</v>
      </c>
    </row>
    <row r="213" spans="1:4" x14ac:dyDescent="0.25">
      <c r="A213" s="37" t="s">
        <v>142</v>
      </c>
      <c r="B213" s="24">
        <v>389578.15</v>
      </c>
      <c r="C213" s="38">
        <v>2412.91</v>
      </c>
      <c r="D213" s="24">
        <v>391991.06</v>
      </c>
    </row>
    <row r="214" spans="1:4" x14ac:dyDescent="0.25">
      <c r="A214" s="37" t="s">
        <v>155</v>
      </c>
      <c r="B214" s="24">
        <v>52024.479999999996</v>
      </c>
      <c r="C214" s="38">
        <v>351.55</v>
      </c>
      <c r="D214" s="24">
        <v>52376.03</v>
      </c>
    </row>
    <row r="215" spans="1:4" x14ac:dyDescent="0.25">
      <c r="A215" s="36" t="s">
        <v>94</v>
      </c>
      <c r="B215" s="24">
        <v>922581.05999999994</v>
      </c>
      <c r="C215" s="38">
        <v>5119.0700000000006</v>
      </c>
      <c r="D215" s="24">
        <v>927700.12999999989</v>
      </c>
    </row>
    <row r="216" spans="1:4" x14ac:dyDescent="0.25">
      <c r="A216" s="37" t="s">
        <v>142</v>
      </c>
      <c r="B216" s="24">
        <v>813883.40999999992</v>
      </c>
      <c r="C216" s="38">
        <v>5004.8900000000003</v>
      </c>
      <c r="D216" s="24">
        <v>818888.29999999993</v>
      </c>
    </row>
    <row r="217" spans="1:4" x14ac:dyDescent="0.25">
      <c r="A217" s="37" t="s">
        <v>155</v>
      </c>
      <c r="B217" s="24">
        <v>108697.65</v>
      </c>
      <c r="C217" s="38">
        <v>114.18</v>
      </c>
      <c r="D217" s="24">
        <v>108811.82999999999</v>
      </c>
    </row>
    <row r="218" spans="1:4" x14ac:dyDescent="0.25">
      <c r="A218" s="36" t="s">
        <v>96</v>
      </c>
      <c r="B218" s="24">
        <v>115451.96</v>
      </c>
      <c r="C218" s="38">
        <v>643.68000000000006</v>
      </c>
      <c r="D218" s="24">
        <v>116095.64000000001</v>
      </c>
    </row>
    <row r="219" spans="1:4" x14ac:dyDescent="0.25">
      <c r="A219" s="37" t="s">
        <v>142</v>
      </c>
      <c r="B219" s="24">
        <v>101935.91</v>
      </c>
      <c r="C219" s="38">
        <v>643.68000000000006</v>
      </c>
      <c r="D219" s="24">
        <v>102579.59000000001</v>
      </c>
    </row>
    <row r="220" spans="1:4" x14ac:dyDescent="0.25">
      <c r="A220" s="37" t="s">
        <v>155</v>
      </c>
      <c r="B220" s="24">
        <v>13516.050000000001</v>
      </c>
      <c r="C220" s="38">
        <v>0</v>
      </c>
      <c r="D220" s="24">
        <v>13516.050000000001</v>
      </c>
    </row>
    <row r="221" spans="1:4" x14ac:dyDescent="0.25">
      <c r="A221" s="36" t="s">
        <v>97</v>
      </c>
      <c r="B221" s="24">
        <v>5714373.0300000003</v>
      </c>
      <c r="C221" s="38">
        <v>32177.07</v>
      </c>
      <c r="D221" s="24">
        <v>5746550.1000000006</v>
      </c>
    </row>
    <row r="222" spans="1:4" x14ac:dyDescent="0.25">
      <c r="A222" s="37" t="s">
        <v>142</v>
      </c>
      <c r="B222" s="24">
        <v>5040643.29</v>
      </c>
      <c r="C222" s="38">
        <v>31136.52</v>
      </c>
      <c r="D222" s="24">
        <v>5071779.8100000005</v>
      </c>
    </row>
    <row r="223" spans="1:4" x14ac:dyDescent="0.25">
      <c r="A223" s="37" t="s">
        <v>155</v>
      </c>
      <c r="B223" s="24">
        <v>673729.74</v>
      </c>
      <c r="C223" s="38">
        <v>1040.55</v>
      </c>
      <c r="D223" s="24">
        <v>674770.28999999992</v>
      </c>
    </row>
    <row r="224" spans="1:4" x14ac:dyDescent="0.25">
      <c r="A224" s="36" t="s">
        <v>98</v>
      </c>
      <c r="B224" s="24">
        <v>0</v>
      </c>
      <c r="C224" s="38">
        <v>0</v>
      </c>
      <c r="D224" s="24">
        <v>0</v>
      </c>
    </row>
    <row r="225" spans="1:4" x14ac:dyDescent="0.25">
      <c r="A225" s="37" t="s">
        <v>142</v>
      </c>
      <c r="B225" s="24">
        <v>0</v>
      </c>
      <c r="C225" s="38">
        <v>0</v>
      </c>
      <c r="D225" s="24">
        <v>0</v>
      </c>
    </row>
    <row r="226" spans="1:4" x14ac:dyDescent="0.25">
      <c r="A226" s="37" t="s">
        <v>155</v>
      </c>
      <c r="B226" s="24">
        <v>0</v>
      </c>
      <c r="C226" s="38">
        <v>0</v>
      </c>
      <c r="D226" s="24">
        <v>0</v>
      </c>
    </row>
    <row r="227" spans="1:4" x14ac:dyDescent="0.25">
      <c r="A227" s="36" t="s">
        <v>99</v>
      </c>
      <c r="B227" s="24">
        <v>215012.90999999997</v>
      </c>
      <c r="C227" s="38">
        <v>1183.3200000000002</v>
      </c>
      <c r="D227" s="24">
        <v>216196.22999999998</v>
      </c>
    </row>
    <row r="228" spans="1:4" x14ac:dyDescent="0.25">
      <c r="A228" s="37" t="s">
        <v>142</v>
      </c>
      <c r="B228" s="24">
        <v>189709.16999999998</v>
      </c>
      <c r="C228" s="38">
        <v>1183.3200000000002</v>
      </c>
      <c r="D228" s="24">
        <v>190892.49</v>
      </c>
    </row>
    <row r="229" spans="1:4" x14ac:dyDescent="0.25">
      <c r="A229" s="37" t="s">
        <v>155</v>
      </c>
      <c r="B229" s="24">
        <v>25303.739999999998</v>
      </c>
      <c r="C229" s="38">
        <v>0</v>
      </c>
      <c r="D229" s="24">
        <v>25303.739999999998</v>
      </c>
    </row>
    <row r="230" spans="1:4" x14ac:dyDescent="0.25">
      <c r="A230" s="36" t="s">
        <v>100</v>
      </c>
      <c r="B230" s="24">
        <v>837265.76</v>
      </c>
      <c r="C230" s="38">
        <v>4656.7699999999995</v>
      </c>
      <c r="D230" s="24">
        <v>841922.53</v>
      </c>
    </row>
    <row r="231" spans="1:4" x14ac:dyDescent="0.25">
      <c r="A231" s="37" t="s">
        <v>142</v>
      </c>
      <c r="B231" s="24">
        <v>738617.32000000007</v>
      </c>
      <c r="C231" s="38">
        <v>4528.3099999999995</v>
      </c>
      <c r="D231" s="24">
        <v>743145.63</v>
      </c>
    </row>
    <row r="232" spans="1:4" x14ac:dyDescent="0.25">
      <c r="A232" s="37" t="s">
        <v>155</v>
      </c>
      <c r="B232" s="24">
        <v>98648.44</v>
      </c>
      <c r="C232" s="38">
        <v>128.46</v>
      </c>
      <c r="D232" s="24">
        <v>98776.9</v>
      </c>
    </row>
    <row r="233" spans="1:4" x14ac:dyDescent="0.25">
      <c r="A233" s="36" t="s">
        <v>101</v>
      </c>
      <c r="B233" s="24">
        <v>43376.639999999999</v>
      </c>
      <c r="C233" s="38">
        <v>253.11</v>
      </c>
      <c r="D233" s="24">
        <v>43629.75</v>
      </c>
    </row>
    <row r="234" spans="1:4" x14ac:dyDescent="0.25">
      <c r="A234" s="37" t="s">
        <v>142</v>
      </c>
      <c r="B234" s="24">
        <v>38380.589999999997</v>
      </c>
      <c r="C234" s="38">
        <v>253.11</v>
      </c>
      <c r="D234" s="24">
        <v>38633.699999999997</v>
      </c>
    </row>
    <row r="235" spans="1:4" x14ac:dyDescent="0.25">
      <c r="A235" s="37" t="s">
        <v>155</v>
      </c>
      <c r="B235" s="24">
        <v>4996.0499999999993</v>
      </c>
      <c r="C235" s="38">
        <v>0</v>
      </c>
      <c r="D235" s="24">
        <v>4996.0499999999993</v>
      </c>
    </row>
    <row r="236" spans="1:4" x14ac:dyDescent="0.25">
      <c r="A236" s="36" t="s">
        <v>102</v>
      </c>
      <c r="B236" s="24">
        <v>159.84</v>
      </c>
      <c r="C236" s="38">
        <v>0</v>
      </c>
      <c r="D236" s="24">
        <v>159.84</v>
      </c>
    </row>
    <row r="237" spans="1:4" x14ac:dyDescent="0.25">
      <c r="A237" s="37" t="s">
        <v>142</v>
      </c>
      <c r="B237" s="24">
        <v>159.84</v>
      </c>
      <c r="C237" s="38">
        <v>0</v>
      </c>
      <c r="D237" s="24">
        <v>159.84</v>
      </c>
    </row>
    <row r="238" spans="1:4" x14ac:dyDescent="0.25">
      <c r="A238" s="37" t="s">
        <v>155</v>
      </c>
      <c r="B238" s="24">
        <v>0</v>
      </c>
      <c r="C238" s="38">
        <v>0</v>
      </c>
      <c r="D238" s="24">
        <v>0</v>
      </c>
    </row>
    <row r="239" spans="1:4" x14ac:dyDescent="0.25">
      <c r="A239" s="36" t="s">
        <v>103</v>
      </c>
      <c r="B239" s="24">
        <v>34603.620000000003</v>
      </c>
      <c r="C239" s="38">
        <v>188.8</v>
      </c>
      <c r="D239" s="24">
        <v>34792.42</v>
      </c>
    </row>
    <row r="240" spans="1:4" x14ac:dyDescent="0.25">
      <c r="A240" s="37" t="s">
        <v>142</v>
      </c>
      <c r="B240" s="24">
        <v>30554.82</v>
      </c>
      <c r="C240" s="38">
        <v>188.8</v>
      </c>
      <c r="D240" s="24">
        <v>30743.62</v>
      </c>
    </row>
    <row r="241" spans="1:4" x14ac:dyDescent="0.25">
      <c r="A241" s="37" t="s">
        <v>155</v>
      </c>
      <c r="B241" s="24">
        <v>4048.7999999999997</v>
      </c>
      <c r="C241" s="38">
        <v>0</v>
      </c>
      <c r="D241" s="24">
        <v>4048.7999999999997</v>
      </c>
    </row>
    <row r="242" spans="1:4" x14ac:dyDescent="0.25">
      <c r="A242" s="36" t="s">
        <v>104</v>
      </c>
      <c r="B242" s="24">
        <v>139558.69</v>
      </c>
      <c r="C242" s="38">
        <v>764.78</v>
      </c>
      <c r="D242" s="24">
        <v>140323.47</v>
      </c>
    </row>
    <row r="243" spans="1:4" x14ac:dyDescent="0.25">
      <c r="A243" s="37" t="s">
        <v>142</v>
      </c>
      <c r="B243" s="24">
        <v>123158.01999999999</v>
      </c>
      <c r="C243" s="38">
        <v>764.78</v>
      </c>
      <c r="D243" s="24">
        <v>123922.8</v>
      </c>
    </row>
    <row r="244" spans="1:4" x14ac:dyDescent="0.25">
      <c r="A244" s="37" t="s">
        <v>155</v>
      </c>
      <c r="B244" s="24">
        <v>16400.670000000002</v>
      </c>
      <c r="C244" s="38">
        <v>0</v>
      </c>
      <c r="D244" s="24">
        <v>16400.670000000002</v>
      </c>
    </row>
    <row r="245" spans="1:4" x14ac:dyDescent="0.25">
      <c r="A245" s="36" t="s">
        <v>107</v>
      </c>
      <c r="B245" s="24">
        <v>767478.67999999993</v>
      </c>
      <c r="C245" s="38">
        <v>4739.5600000000004</v>
      </c>
      <c r="D245" s="24">
        <v>772218.24</v>
      </c>
    </row>
    <row r="246" spans="1:4" x14ac:dyDescent="0.25">
      <c r="A246" s="37" t="s">
        <v>142</v>
      </c>
      <c r="B246" s="24">
        <v>677026.86</v>
      </c>
      <c r="C246" s="38">
        <v>4244.8600000000006</v>
      </c>
      <c r="D246" s="24">
        <v>681271.72</v>
      </c>
    </row>
    <row r="247" spans="1:4" x14ac:dyDescent="0.25">
      <c r="A247" s="37" t="s">
        <v>155</v>
      </c>
      <c r="B247" s="24">
        <v>90451.82</v>
      </c>
      <c r="C247" s="38">
        <v>494.70000000000005</v>
      </c>
      <c r="D247" s="24">
        <v>90946.52</v>
      </c>
    </row>
    <row r="248" spans="1:4" x14ac:dyDescent="0.25">
      <c r="A248" s="36" t="s">
        <v>108</v>
      </c>
      <c r="B248" s="24">
        <v>737984.01</v>
      </c>
      <c r="C248" s="38">
        <v>4218.71</v>
      </c>
      <c r="D248" s="24">
        <v>742202.72</v>
      </c>
    </row>
    <row r="249" spans="1:4" x14ac:dyDescent="0.25">
      <c r="A249" s="37" t="s">
        <v>142</v>
      </c>
      <c r="B249" s="24">
        <v>651034.11</v>
      </c>
      <c r="C249" s="38">
        <v>4077.67</v>
      </c>
      <c r="D249" s="24">
        <v>655111.78</v>
      </c>
    </row>
    <row r="250" spans="1:4" x14ac:dyDescent="0.25">
      <c r="A250" s="37" t="s">
        <v>155</v>
      </c>
      <c r="B250" s="24">
        <v>86949.9</v>
      </c>
      <c r="C250" s="38">
        <v>141.04</v>
      </c>
      <c r="D250" s="24">
        <v>87090.94</v>
      </c>
    </row>
    <row r="251" spans="1:4" x14ac:dyDescent="0.25">
      <c r="A251" s="36" t="s">
        <v>111</v>
      </c>
      <c r="B251" s="24">
        <v>228.71999999999997</v>
      </c>
      <c r="C251" s="38">
        <v>0</v>
      </c>
      <c r="D251" s="24">
        <v>228.71999999999997</v>
      </c>
    </row>
    <row r="252" spans="1:4" x14ac:dyDescent="0.25">
      <c r="A252" s="37" t="s">
        <v>142</v>
      </c>
      <c r="B252" s="24">
        <v>228.71999999999997</v>
      </c>
      <c r="C252" s="38">
        <v>0</v>
      </c>
      <c r="D252" s="24">
        <v>228.71999999999997</v>
      </c>
    </row>
    <row r="253" spans="1:4" x14ac:dyDescent="0.25">
      <c r="A253" s="37" t="s">
        <v>155</v>
      </c>
      <c r="B253" s="24">
        <v>0</v>
      </c>
      <c r="C253" s="38">
        <v>0</v>
      </c>
      <c r="D253" s="24">
        <v>0</v>
      </c>
    </row>
    <row r="254" spans="1:4" x14ac:dyDescent="0.25">
      <c r="A254" s="36" t="s">
        <v>112</v>
      </c>
      <c r="B254" s="24">
        <v>717153.55999999994</v>
      </c>
      <c r="C254" s="38">
        <v>3963.15</v>
      </c>
      <c r="D254" s="24">
        <v>721116.71000000008</v>
      </c>
    </row>
    <row r="255" spans="1:4" x14ac:dyDescent="0.25">
      <c r="A255" s="37" t="s">
        <v>142</v>
      </c>
      <c r="B255" s="24">
        <v>632698.65999999992</v>
      </c>
      <c r="C255" s="38">
        <v>3828.13</v>
      </c>
      <c r="D255" s="24">
        <v>636526.79</v>
      </c>
    </row>
    <row r="256" spans="1:4" x14ac:dyDescent="0.25">
      <c r="A256" s="37" t="s">
        <v>155</v>
      </c>
      <c r="B256" s="24">
        <v>84454.900000000009</v>
      </c>
      <c r="C256" s="38">
        <v>135.02000000000001</v>
      </c>
      <c r="D256" s="24">
        <v>84589.92</v>
      </c>
    </row>
    <row r="257" spans="1:4" x14ac:dyDescent="0.25">
      <c r="A257" s="36" t="s">
        <v>114</v>
      </c>
      <c r="B257" s="24">
        <v>249625.68000000002</v>
      </c>
      <c r="C257" s="38">
        <v>1399.86</v>
      </c>
      <c r="D257" s="24">
        <v>251025.54</v>
      </c>
    </row>
    <row r="258" spans="1:4" x14ac:dyDescent="0.25">
      <c r="A258" s="37" t="s">
        <v>142</v>
      </c>
      <c r="B258" s="24">
        <v>220276.71000000002</v>
      </c>
      <c r="C258" s="38">
        <v>1399.86</v>
      </c>
      <c r="D258" s="24">
        <v>221676.57</v>
      </c>
    </row>
    <row r="259" spans="1:4" x14ac:dyDescent="0.25">
      <c r="A259" s="37" t="s">
        <v>155</v>
      </c>
      <c r="B259" s="24">
        <v>29348.97</v>
      </c>
      <c r="C259" s="38">
        <v>0</v>
      </c>
      <c r="D259" s="24">
        <v>29348.97</v>
      </c>
    </row>
    <row r="260" spans="1:4" x14ac:dyDescent="0.25">
      <c r="A260" s="36" t="s">
        <v>117</v>
      </c>
      <c r="B260" s="24">
        <v>208806.03</v>
      </c>
      <c r="C260" s="38">
        <v>1176.94</v>
      </c>
      <c r="D260" s="24">
        <v>209982.97</v>
      </c>
    </row>
    <row r="261" spans="1:4" x14ac:dyDescent="0.25">
      <c r="A261" s="37" t="s">
        <v>142</v>
      </c>
      <c r="B261" s="24">
        <v>184321.32</v>
      </c>
      <c r="C261" s="38">
        <v>1176.94</v>
      </c>
      <c r="D261" s="24">
        <v>185498.26</v>
      </c>
    </row>
    <row r="262" spans="1:4" x14ac:dyDescent="0.25">
      <c r="A262" s="37" t="s">
        <v>155</v>
      </c>
      <c r="B262" s="24">
        <v>24484.71</v>
      </c>
      <c r="C262" s="38">
        <v>0</v>
      </c>
      <c r="D262" s="24">
        <v>24484.71</v>
      </c>
    </row>
    <row r="263" spans="1:4" x14ac:dyDescent="0.25">
      <c r="A263" s="36" t="s">
        <v>118</v>
      </c>
      <c r="B263" s="24">
        <v>86867.71</v>
      </c>
      <c r="C263" s="38">
        <v>544.54999999999995</v>
      </c>
      <c r="D263" s="24">
        <v>87412.26</v>
      </c>
    </row>
    <row r="264" spans="1:4" x14ac:dyDescent="0.25">
      <c r="A264" s="37" t="s">
        <v>142</v>
      </c>
      <c r="B264" s="24">
        <v>76650.070000000007</v>
      </c>
      <c r="C264" s="38">
        <v>544.54999999999995</v>
      </c>
      <c r="D264" s="24">
        <v>77194.62</v>
      </c>
    </row>
    <row r="265" spans="1:4" x14ac:dyDescent="0.25">
      <c r="A265" s="37" t="s">
        <v>155</v>
      </c>
      <c r="B265" s="24">
        <v>10217.64</v>
      </c>
      <c r="C265" s="38">
        <v>0</v>
      </c>
      <c r="D265" s="24">
        <v>10217.64</v>
      </c>
    </row>
    <row r="266" spans="1:4" x14ac:dyDescent="0.25">
      <c r="A266" s="36" t="s">
        <v>120</v>
      </c>
      <c r="B266" s="24">
        <v>4473941.8900000006</v>
      </c>
      <c r="C266" s="38">
        <v>25270.000000000004</v>
      </c>
      <c r="D266" s="24">
        <v>4499211.8900000006</v>
      </c>
    </row>
    <row r="267" spans="1:4" x14ac:dyDescent="0.25">
      <c r="A267" s="37" t="s">
        <v>142</v>
      </c>
      <c r="B267" s="24">
        <v>3946461.5300000003</v>
      </c>
      <c r="C267" s="38">
        <v>24326.120000000003</v>
      </c>
      <c r="D267" s="24">
        <v>3970787.6500000004</v>
      </c>
    </row>
    <row r="268" spans="1:4" x14ac:dyDescent="0.25">
      <c r="A268" s="37" t="s">
        <v>155</v>
      </c>
      <c r="B268" s="24">
        <v>527480.36</v>
      </c>
      <c r="C268" s="38">
        <v>943.88</v>
      </c>
      <c r="D268" s="24">
        <v>528424.24</v>
      </c>
    </row>
    <row r="269" spans="1:4" x14ac:dyDescent="0.25">
      <c r="A269" s="36" t="s">
        <v>121</v>
      </c>
      <c r="B269" s="24">
        <v>141676.04999999999</v>
      </c>
      <c r="C269" s="38">
        <v>754.99</v>
      </c>
      <c r="D269" s="24">
        <v>142431.04000000001</v>
      </c>
    </row>
    <row r="270" spans="1:4" x14ac:dyDescent="0.25">
      <c r="A270" s="37" t="s">
        <v>142</v>
      </c>
      <c r="B270" s="24">
        <v>125018.66999999998</v>
      </c>
      <c r="C270" s="38">
        <v>754.99</v>
      </c>
      <c r="D270" s="24">
        <v>125773.66</v>
      </c>
    </row>
    <row r="271" spans="1:4" x14ac:dyDescent="0.25">
      <c r="A271" s="37" t="s">
        <v>155</v>
      </c>
      <c r="B271" s="24">
        <v>16657.38</v>
      </c>
      <c r="C271" s="38">
        <v>0</v>
      </c>
      <c r="D271" s="24">
        <v>16657.38</v>
      </c>
    </row>
    <row r="272" spans="1:4" x14ac:dyDescent="0.25">
      <c r="A272" s="34" t="s">
        <v>143</v>
      </c>
      <c r="B272" s="24">
        <v>666274.0399999998</v>
      </c>
      <c r="C272" s="38">
        <v>970.99</v>
      </c>
      <c r="D272" s="24">
        <v>667245.02999999991</v>
      </c>
    </row>
    <row r="273" spans="1:4" x14ac:dyDescent="0.25">
      <c r="A273" s="35" t="s">
        <v>241</v>
      </c>
      <c r="B273" s="24">
        <v>32466.879999999997</v>
      </c>
      <c r="C273" s="38">
        <v>100.94</v>
      </c>
      <c r="D273" s="24">
        <v>32567.819999999996</v>
      </c>
    </row>
    <row r="274" spans="1:4" x14ac:dyDescent="0.25">
      <c r="A274" s="36" t="s">
        <v>64</v>
      </c>
      <c r="B274" s="24">
        <v>32466.879999999997</v>
      </c>
      <c r="C274" s="38">
        <v>100.94</v>
      </c>
      <c r="D274" s="24">
        <v>32567.819999999996</v>
      </c>
    </row>
    <row r="275" spans="1:4" x14ac:dyDescent="0.25">
      <c r="A275" s="37" t="s">
        <v>155</v>
      </c>
      <c r="B275" s="24">
        <v>4256.25</v>
      </c>
      <c r="C275" s="38">
        <v>0</v>
      </c>
      <c r="D275" s="24">
        <v>4256.25</v>
      </c>
    </row>
    <row r="276" spans="1:4" x14ac:dyDescent="0.25">
      <c r="A276" s="37" t="s">
        <v>146</v>
      </c>
      <c r="B276" s="24">
        <v>28210.629999999997</v>
      </c>
      <c r="C276" s="38">
        <v>100.94</v>
      </c>
      <c r="D276" s="24">
        <v>28311.569999999996</v>
      </c>
    </row>
    <row r="277" spans="1:4" x14ac:dyDescent="0.25">
      <c r="A277" s="35" t="s">
        <v>13</v>
      </c>
      <c r="B277" s="24">
        <v>633807.15999999992</v>
      </c>
      <c r="C277" s="38">
        <v>870.05000000000018</v>
      </c>
      <c r="D277" s="24">
        <v>634677.21</v>
      </c>
    </row>
    <row r="278" spans="1:4" x14ac:dyDescent="0.25">
      <c r="A278" s="36" t="s">
        <v>33</v>
      </c>
      <c r="B278" s="24">
        <v>244018.97999999998</v>
      </c>
      <c r="C278" s="38">
        <v>284.51</v>
      </c>
      <c r="D278" s="24">
        <v>244303.49000000002</v>
      </c>
    </row>
    <row r="279" spans="1:4" x14ac:dyDescent="0.25">
      <c r="A279" s="37" t="s">
        <v>155</v>
      </c>
      <c r="B279" s="24">
        <v>32289.870000000003</v>
      </c>
      <c r="C279" s="38">
        <v>39</v>
      </c>
      <c r="D279" s="24">
        <v>32328.870000000003</v>
      </c>
    </row>
    <row r="280" spans="1:4" x14ac:dyDescent="0.25">
      <c r="A280" s="37" t="s">
        <v>146</v>
      </c>
      <c r="B280" s="24">
        <v>211729.11</v>
      </c>
      <c r="C280" s="38">
        <v>245.51</v>
      </c>
      <c r="D280" s="24">
        <v>211974.62000000002</v>
      </c>
    </row>
    <row r="281" spans="1:4" x14ac:dyDescent="0.25">
      <c r="A281" s="36" t="s">
        <v>46</v>
      </c>
      <c r="B281" s="24">
        <v>22736.21</v>
      </c>
      <c r="C281" s="38">
        <v>0</v>
      </c>
      <c r="D281" s="24">
        <v>22736.21</v>
      </c>
    </row>
    <row r="282" spans="1:4" x14ac:dyDescent="0.25">
      <c r="A282" s="37" t="s">
        <v>155</v>
      </c>
      <c r="B282" s="24">
        <v>2997.5099999999998</v>
      </c>
      <c r="C282" s="38">
        <v>0</v>
      </c>
      <c r="D282" s="24">
        <v>2997.5099999999998</v>
      </c>
    </row>
    <row r="283" spans="1:4" x14ac:dyDescent="0.25">
      <c r="A283" s="37" t="s">
        <v>146</v>
      </c>
      <c r="B283" s="24">
        <v>19738.7</v>
      </c>
      <c r="C283" s="38">
        <v>0</v>
      </c>
      <c r="D283" s="24">
        <v>19738.7</v>
      </c>
    </row>
    <row r="284" spans="1:4" x14ac:dyDescent="0.25">
      <c r="A284" s="36" t="s">
        <v>47</v>
      </c>
      <c r="B284" s="24">
        <v>85295.33</v>
      </c>
      <c r="C284" s="38">
        <v>44.06</v>
      </c>
      <c r="D284" s="24">
        <v>85339.390000000014</v>
      </c>
    </row>
    <row r="285" spans="1:4" x14ac:dyDescent="0.25">
      <c r="A285" s="37" t="s">
        <v>155</v>
      </c>
      <c r="B285" s="24">
        <v>11278.73</v>
      </c>
      <c r="C285" s="38">
        <v>44.06</v>
      </c>
      <c r="D285" s="24">
        <v>11322.79</v>
      </c>
    </row>
    <row r="286" spans="1:4" x14ac:dyDescent="0.25">
      <c r="A286" s="37" t="s">
        <v>146</v>
      </c>
      <c r="B286" s="24">
        <v>74016.600000000006</v>
      </c>
      <c r="C286" s="38">
        <v>0</v>
      </c>
      <c r="D286" s="24">
        <v>74016.600000000006</v>
      </c>
    </row>
    <row r="287" spans="1:4" x14ac:dyDescent="0.25">
      <c r="A287" s="36" t="s">
        <v>50</v>
      </c>
      <c r="B287" s="24">
        <v>29973.619999999995</v>
      </c>
      <c r="C287" s="38">
        <v>82.48</v>
      </c>
      <c r="D287" s="24">
        <v>30056.1</v>
      </c>
    </row>
    <row r="288" spans="1:4" x14ac:dyDescent="0.25">
      <c r="A288" s="37" t="s">
        <v>155</v>
      </c>
      <c r="B288" s="24">
        <v>3949.92</v>
      </c>
      <c r="C288" s="38">
        <v>0</v>
      </c>
      <c r="D288" s="24">
        <v>3949.92</v>
      </c>
    </row>
    <row r="289" spans="1:4" x14ac:dyDescent="0.25">
      <c r="A289" s="37" t="s">
        <v>146</v>
      </c>
      <c r="B289" s="24">
        <v>26023.699999999997</v>
      </c>
      <c r="C289" s="38">
        <v>82.48</v>
      </c>
      <c r="D289" s="24">
        <v>26106.18</v>
      </c>
    </row>
    <row r="290" spans="1:4" x14ac:dyDescent="0.25">
      <c r="A290" s="36" t="s">
        <v>55</v>
      </c>
      <c r="B290" s="24">
        <v>11127.119999999999</v>
      </c>
      <c r="C290" s="38">
        <v>0</v>
      </c>
      <c r="D290" s="24">
        <v>11127.119999999999</v>
      </c>
    </row>
    <row r="291" spans="1:4" x14ac:dyDescent="0.25">
      <c r="A291" s="37" t="s">
        <v>155</v>
      </c>
      <c r="B291" s="24">
        <v>1449.3000000000002</v>
      </c>
      <c r="C291" s="38">
        <v>0</v>
      </c>
      <c r="D291" s="24">
        <v>1449.3000000000002</v>
      </c>
    </row>
    <row r="292" spans="1:4" x14ac:dyDescent="0.25">
      <c r="A292" s="37" t="s">
        <v>146</v>
      </c>
      <c r="B292" s="24">
        <v>9677.82</v>
      </c>
      <c r="C292" s="38">
        <v>0</v>
      </c>
      <c r="D292" s="24">
        <v>9677.82</v>
      </c>
    </row>
    <row r="293" spans="1:4" x14ac:dyDescent="0.25">
      <c r="A293" s="36" t="s">
        <v>63</v>
      </c>
      <c r="B293" s="24">
        <v>104856.96999999999</v>
      </c>
      <c r="C293" s="38">
        <v>200.12</v>
      </c>
      <c r="D293" s="24">
        <v>105057.09</v>
      </c>
    </row>
    <row r="294" spans="1:4" x14ac:dyDescent="0.25">
      <c r="A294" s="37" t="s">
        <v>155</v>
      </c>
      <c r="B294" s="24">
        <v>13850.560000000001</v>
      </c>
      <c r="C294" s="38">
        <v>0</v>
      </c>
      <c r="D294" s="24">
        <v>13850.560000000001</v>
      </c>
    </row>
    <row r="295" spans="1:4" x14ac:dyDescent="0.25">
      <c r="A295" s="37" t="s">
        <v>146</v>
      </c>
      <c r="B295" s="24">
        <v>91006.409999999989</v>
      </c>
      <c r="C295" s="38">
        <v>200.12</v>
      </c>
      <c r="D295" s="24">
        <v>91206.53</v>
      </c>
    </row>
    <row r="296" spans="1:4" x14ac:dyDescent="0.25">
      <c r="A296" s="36" t="s">
        <v>77</v>
      </c>
      <c r="B296" s="24">
        <v>26396.17</v>
      </c>
      <c r="C296" s="38">
        <v>39.130000000000003</v>
      </c>
      <c r="D296" s="24">
        <v>26435.3</v>
      </c>
    </row>
    <row r="297" spans="1:4" x14ac:dyDescent="0.25">
      <c r="A297" s="37" t="s">
        <v>155</v>
      </c>
      <c r="B297" s="24">
        <v>3467.7000000000003</v>
      </c>
      <c r="C297" s="38">
        <v>0</v>
      </c>
      <c r="D297" s="24">
        <v>3467.7000000000003</v>
      </c>
    </row>
    <row r="298" spans="1:4" x14ac:dyDescent="0.25">
      <c r="A298" s="37" t="s">
        <v>146</v>
      </c>
      <c r="B298" s="24">
        <v>22928.469999999998</v>
      </c>
      <c r="C298" s="38">
        <v>39.130000000000003</v>
      </c>
      <c r="D298" s="24">
        <v>22967.599999999999</v>
      </c>
    </row>
    <row r="299" spans="1:4" x14ac:dyDescent="0.25">
      <c r="A299" s="36" t="s">
        <v>81</v>
      </c>
      <c r="B299" s="24">
        <v>19460.96</v>
      </c>
      <c r="C299" s="38">
        <v>0</v>
      </c>
      <c r="D299" s="24">
        <v>19460.96</v>
      </c>
    </row>
    <row r="300" spans="1:4" x14ac:dyDescent="0.25">
      <c r="A300" s="37" t="s">
        <v>155</v>
      </c>
      <c r="B300" s="24">
        <v>2548.29</v>
      </c>
      <c r="C300" s="38">
        <v>0</v>
      </c>
      <c r="D300" s="24">
        <v>2548.29</v>
      </c>
    </row>
    <row r="301" spans="1:4" x14ac:dyDescent="0.25">
      <c r="A301" s="37" t="s">
        <v>146</v>
      </c>
      <c r="B301" s="24">
        <v>16912.669999999998</v>
      </c>
      <c r="C301" s="38">
        <v>0</v>
      </c>
      <c r="D301" s="24">
        <v>16912.669999999998</v>
      </c>
    </row>
    <row r="302" spans="1:4" x14ac:dyDescent="0.25">
      <c r="A302" s="36" t="s">
        <v>82</v>
      </c>
      <c r="B302" s="24">
        <v>35738.450000000004</v>
      </c>
      <c r="C302" s="38">
        <v>35.56</v>
      </c>
      <c r="D302" s="24">
        <v>35774.01</v>
      </c>
    </row>
    <row r="303" spans="1:4" x14ac:dyDescent="0.25">
      <c r="A303" s="37" t="s">
        <v>155</v>
      </c>
      <c r="B303" s="24">
        <v>4727.7300000000005</v>
      </c>
      <c r="C303" s="38">
        <v>0</v>
      </c>
      <c r="D303" s="24">
        <v>4727.7300000000005</v>
      </c>
    </row>
    <row r="304" spans="1:4" x14ac:dyDescent="0.25">
      <c r="A304" s="37" t="s">
        <v>146</v>
      </c>
      <c r="B304" s="24">
        <v>31010.720000000001</v>
      </c>
      <c r="C304" s="38">
        <v>35.56</v>
      </c>
      <c r="D304" s="24">
        <v>31046.280000000002</v>
      </c>
    </row>
    <row r="305" spans="1:4" x14ac:dyDescent="0.25">
      <c r="A305" s="36" t="s">
        <v>85</v>
      </c>
      <c r="B305" s="24">
        <v>49193.899999999994</v>
      </c>
      <c r="C305" s="38">
        <v>84.85</v>
      </c>
      <c r="D305" s="24">
        <v>49278.75</v>
      </c>
    </row>
    <row r="306" spans="1:4" x14ac:dyDescent="0.25">
      <c r="A306" s="37" t="s">
        <v>155</v>
      </c>
      <c r="B306" s="24">
        <v>6498.4500000000007</v>
      </c>
      <c r="C306" s="38">
        <v>41.4</v>
      </c>
      <c r="D306" s="24">
        <v>6539.85</v>
      </c>
    </row>
    <row r="307" spans="1:4" x14ac:dyDescent="0.25">
      <c r="A307" s="37" t="s">
        <v>146</v>
      </c>
      <c r="B307" s="24">
        <v>42695.45</v>
      </c>
      <c r="C307" s="38">
        <v>43.449999999999996</v>
      </c>
      <c r="D307" s="24">
        <v>42738.9</v>
      </c>
    </row>
    <row r="308" spans="1:4" x14ac:dyDescent="0.25">
      <c r="A308" s="36" t="s">
        <v>95</v>
      </c>
      <c r="B308" s="24">
        <v>5009.45</v>
      </c>
      <c r="C308" s="38">
        <v>99.34</v>
      </c>
      <c r="D308" s="24">
        <v>5108.79</v>
      </c>
    </row>
    <row r="309" spans="1:4" x14ac:dyDescent="0.25">
      <c r="A309" s="37" t="s">
        <v>155</v>
      </c>
      <c r="B309" s="24">
        <v>638.93999999999994</v>
      </c>
      <c r="C309" s="38">
        <v>0</v>
      </c>
      <c r="D309" s="24">
        <v>638.93999999999994</v>
      </c>
    </row>
    <row r="310" spans="1:4" x14ac:dyDescent="0.25">
      <c r="A310" s="37" t="s">
        <v>146</v>
      </c>
      <c r="B310" s="24">
        <v>4370.51</v>
      </c>
      <c r="C310" s="38">
        <v>99.34</v>
      </c>
      <c r="D310" s="24">
        <v>4469.8500000000004</v>
      </c>
    </row>
    <row r="311" spans="1:4" x14ac:dyDescent="0.25">
      <c r="A311" s="34" t="s">
        <v>168</v>
      </c>
      <c r="B311" s="24">
        <v>4164011.1099999994</v>
      </c>
      <c r="C311" s="38">
        <v>17296.069999999996</v>
      </c>
      <c r="D311" s="24">
        <v>4181307.1799999997</v>
      </c>
    </row>
    <row r="312" spans="1:4" x14ac:dyDescent="0.25">
      <c r="A312" s="35" t="s">
        <v>17</v>
      </c>
      <c r="B312" s="24">
        <v>419039.02</v>
      </c>
      <c r="C312" s="38">
        <v>1770.56</v>
      </c>
      <c r="D312" s="24">
        <v>420809.58</v>
      </c>
    </row>
    <row r="313" spans="1:4" x14ac:dyDescent="0.25">
      <c r="A313" s="36" t="s">
        <v>38</v>
      </c>
      <c r="B313" s="24">
        <v>419039.02</v>
      </c>
      <c r="C313" s="38">
        <v>1770.56</v>
      </c>
      <c r="D313" s="24">
        <v>420809.58</v>
      </c>
    </row>
    <row r="314" spans="1:4" x14ac:dyDescent="0.25">
      <c r="A314" s="37" t="s">
        <v>142</v>
      </c>
      <c r="B314" s="24">
        <v>224991.77000000002</v>
      </c>
      <c r="C314" s="38">
        <v>1534.78</v>
      </c>
      <c r="D314" s="24">
        <v>226526.55000000002</v>
      </c>
    </row>
    <row r="315" spans="1:4" x14ac:dyDescent="0.25">
      <c r="A315" s="37" t="s">
        <v>155</v>
      </c>
      <c r="B315" s="24">
        <v>30403.68</v>
      </c>
      <c r="C315" s="38">
        <v>32.1</v>
      </c>
      <c r="D315" s="24">
        <v>30435.78</v>
      </c>
    </row>
    <row r="316" spans="1:4" x14ac:dyDescent="0.25">
      <c r="A316" s="37" t="s">
        <v>146</v>
      </c>
      <c r="B316" s="24">
        <v>163643.57</v>
      </c>
      <c r="C316" s="38">
        <v>203.68</v>
      </c>
      <c r="D316" s="24">
        <v>163847.25</v>
      </c>
    </row>
    <row r="317" spans="1:4" x14ac:dyDescent="0.25">
      <c r="A317" s="36" t="s">
        <v>18</v>
      </c>
      <c r="B317" s="24">
        <v>0</v>
      </c>
      <c r="C317" s="38">
        <v>0</v>
      </c>
      <c r="D317" s="24">
        <v>0</v>
      </c>
    </row>
    <row r="318" spans="1:4" x14ac:dyDescent="0.25">
      <c r="A318" s="37" t="s">
        <v>142</v>
      </c>
      <c r="B318" s="24">
        <v>0</v>
      </c>
      <c r="C318" s="38">
        <v>0</v>
      </c>
      <c r="D318" s="24">
        <v>0</v>
      </c>
    </row>
    <row r="319" spans="1:4" x14ac:dyDescent="0.25">
      <c r="A319" s="37" t="s">
        <v>155</v>
      </c>
      <c r="B319" s="24">
        <v>0</v>
      </c>
      <c r="C319" s="38">
        <v>0</v>
      </c>
      <c r="D319" s="24">
        <v>0</v>
      </c>
    </row>
    <row r="320" spans="1:4" x14ac:dyDescent="0.25">
      <c r="A320" s="37" t="s">
        <v>146</v>
      </c>
      <c r="B320" s="24">
        <v>0</v>
      </c>
      <c r="C320" s="38">
        <v>0</v>
      </c>
      <c r="D320" s="24">
        <v>0</v>
      </c>
    </row>
    <row r="321" spans="1:4" x14ac:dyDescent="0.25">
      <c r="A321" s="35" t="s">
        <v>272</v>
      </c>
      <c r="B321" s="24">
        <v>1532860.0499999998</v>
      </c>
      <c r="C321" s="38">
        <v>6405.869999999999</v>
      </c>
      <c r="D321" s="24">
        <v>1539265.92</v>
      </c>
    </row>
    <row r="322" spans="1:4" x14ac:dyDescent="0.25">
      <c r="A322" s="36" t="s">
        <v>0</v>
      </c>
      <c r="B322" s="24">
        <v>1532860.0499999998</v>
      </c>
      <c r="C322" s="38">
        <v>6405.869999999999</v>
      </c>
      <c r="D322" s="24">
        <v>1539265.92</v>
      </c>
    </row>
    <row r="323" spans="1:4" x14ac:dyDescent="0.25">
      <c r="A323" s="37" t="s">
        <v>142</v>
      </c>
      <c r="B323" s="24">
        <v>822876.8899999999</v>
      </c>
      <c r="C323" s="38">
        <v>5588.3099999999995</v>
      </c>
      <c r="D323" s="24">
        <v>828465.2</v>
      </c>
    </row>
    <row r="324" spans="1:4" x14ac:dyDescent="0.25">
      <c r="A324" s="37" t="s">
        <v>155</v>
      </c>
      <c r="B324" s="24">
        <v>111292.9</v>
      </c>
      <c r="C324" s="38">
        <v>89.74</v>
      </c>
      <c r="D324" s="24">
        <v>111382.64000000001</v>
      </c>
    </row>
    <row r="325" spans="1:4" x14ac:dyDescent="0.25">
      <c r="A325" s="37" t="s">
        <v>146</v>
      </c>
      <c r="B325" s="24">
        <v>598690.26</v>
      </c>
      <c r="C325" s="38">
        <v>727.82</v>
      </c>
      <c r="D325" s="24">
        <v>599418.07999999996</v>
      </c>
    </row>
    <row r="326" spans="1:4" x14ac:dyDescent="0.25">
      <c r="A326" s="35" t="s">
        <v>4</v>
      </c>
      <c r="B326" s="24">
        <v>2212112.04</v>
      </c>
      <c r="C326" s="38">
        <v>9119.64</v>
      </c>
      <c r="D326" s="24">
        <v>2221231.6799999997</v>
      </c>
    </row>
    <row r="327" spans="1:4" x14ac:dyDescent="0.25">
      <c r="A327" s="36" t="s">
        <v>36</v>
      </c>
      <c r="B327" s="24">
        <v>2047968.85</v>
      </c>
      <c r="C327" s="38">
        <v>8417.2799999999988</v>
      </c>
      <c r="D327" s="24">
        <v>2056386.13</v>
      </c>
    </row>
    <row r="328" spans="1:4" x14ac:dyDescent="0.25">
      <c r="A328" s="37" t="s">
        <v>142</v>
      </c>
      <c r="B328" s="24">
        <v>1099383.78</v>
      </c>
      <c r="C328" s="38">
        <v>7462.7599999999993</v>
      </c>
      <c r="D328" s="24">
        <v>1106846.54</v>
      </c>
    </row>
    <row r="329" spans="1:4" x14ac:dyDescent="0.25">
      <c r="A329" s="37" t="s">
        <v>155</v>
      </c>
      <c r="B329" s="24">
        <v>148705.06</v>
      </c>
      <c r="C329" s="38">
        <v>129.91999999999999</v>
      </c>
      <c r="D329" s="24">
        <v>148834.97999999998</v>
      </c>
    </row>
    <row r="330" spans="1:4" x14ac:dyDescent="0.25">
      <c r="A330" s="37" t="s">
        <v>146</v>
      </c>
      <c r="B330" s="24">
        <v>799880.01</v>
      </c>
      <c r="C330" s="38">
        <v>824.6</v>
      </c>
      <c r="D330" s="24">
        <v>800704.60999999987</v>
      </c>
    </row>
    <row r="331" spans="1:4" x14ac:dyDescent="0.25">
      <c r="A331" s="36" t="s">
        <v>84</v>
      </c>
      <c r="B331" s="24">
        <v>13429.34</v>
      </c>
      <c r="C331" s="38">
        <v>44.120000000000005</v>
      </c>
      <c r="D331" s="24">
        <v>13473.46</v>
      </c>
    </row>
    <row r="332" spans="1:4" x14ac:dyDescent="0.25">
      <c r="A332" s="37" t="s">
        <v>142</v>
      </c>
      <c r="B332" s="24">
        <v>7243.09</v>
      </c>
      <c r="C332" s="38">
        <v>44.120000000000005</v>
      </c>
      <c r="D332" s="24">
        <v>7287.2099999999991</v>
      </c>
    </row>
    <row r="333" spans="1:4" x14ac:dyDescent="0.25">
      <c r="A333" s="37" t="s">
        <v>155</v>
      </c>
      <c r="B333" s="24">
        <v>962.74</v>
      </c>
      <c r="C333" s="38">
        <v>0</v>
      </c>
      <c r="D333" s="24">
        <v>962.74</v>
      </c>
    </row>
    <row r="334" spans="1:4" x14ac:dyDescent="0.25">
      <c r="A334" s="37" t="s">
        <v>146</v>
      </c>
      <c r="B334" s="24">
        <v>5223.51</v>
      </c>
      <c r="C334" s="38">
        <v>0</v>
      </c>
      <c r="D334" s="24">
        <v>5223.51</v>
      </c>
    </row>
    <row r="335" spans="1:4" x14ac:dyDescent="0.25">
      <c r="A335" s="36" t="s">
        <v>106</v>
      </c>
      <c r="B335" s="24">
        <v>150713.84999999998</v>
      </c>
      <c r="C335" s="38">
        <v>658.24</v>
      </c>
      <c r="D335" s="24">
        <v>151372.08999999997</v>
      </c>
    </row>
    <row r="336" spans="1:4" x14ac:dyDescent="0.25">
      <c r="A336" s="37" t="s">
        <v>142</v>
      </c>
      <c r="B336" s="24">
        <v>80944.03</v>
      </c>
      <c r="C336" s="38">
        <v>542.78</v>
      </c>
      <c r="D336" s="24">
        <v>81486.81</v>
      </c>
    </row>
    <row r="337" spans="1:4" x14ac:dyDescent="0.25">
      <c r="A337" s="37" t="s">
        <v>155</v>
      </c>
      <c r="B337" s="24">
        <v>10916.21</v>
      </c>
      <c r="C337" s="38">
        <v>0</v>
      </c>
      <c r="D337" s="24">
        <v>10916.21</v>
      </c>
    </row>
    <row r="338" spans="1:4" x14ac:dyDescent="0.25">
      <c r="A338" s="37" t="s">
        <v>146</v>
      </c>
      <c r="B338" s="24">
        <v>58853.61</v>
      </c>
      <c r="C338" s="38">
        <v>115.46000000000001</v>
      </c>
      <c r="D338" s="24">
        <v>58969.069999999992</v>
      </c>
    </row>
    <row r="339" spans="1:4" x14ac:dyDescent="0.25">
      <c r="A339" s="34" t="s">
        <v>159</v>
      </c>
      <c r="B339" s="24">
        <v>1530102.32</v>
      </c>
      <c r="C339" s="38">
        <v>4628.24</v>
      </c>
      <c r="D339" s="24">
        <v>1534730.5599999998</v>
      </c>
    </row>
    <row r="340" spans="1:4" x14ac:dyDescent="0.25">
      <c r="A340" s="35" t="s">
        <v>215</v>
      </c>
      <c r="B340" s="24">
        <v>253965.30000000002</v>
      </c>
      <c r="C340" s="38">
        <v>938.7299999999999</v>
      </c>
      <c r="D340" s="24">
        <v>254904.03</v>
      </c>
    </row>
    <row r="341" spans="1:4" x14ac:dyDescent="0.25">
      <c r="A341" s="36" t="s">
        <v>41</v>
      </c>
      <c r="B341" s="24">
        <v>123085.40000000002</v>
      </c>
      <c r="C341" s="38">
        <v>493.65</v>
      </c>
      <c r="D341" s="24">
        <v>123579.05000000002</v>
      </c>
    </row>
    <row r="342" spans="1:4" x14ac:dyDescent="0.25">
      <c r="A342" s="37" t="s">
        <v>142</v>
      </c>
      <c r="B342" s="24">
        <v>61446.23000000001</v>
      </c>
      <c r="C342" s="38">
        <v>493.65</v>
      </c>
      <c r="D342" s="24">
        <v>61939.880000000005</v>
      </c>
    </row>
    <row r="343" spans="1:4" x14ac:dyDescent="0.25">
      <c r="A343" s="37" t="s">
        <v>155</v>
      </c>
      <c r="B343" s="24">
        <v>15005.52</v>
      </c>
      <c r="C343" s="38">
        <v>0</v>
      </c>
      <c r="D343" s="24">
        <v>15005.52</v>
      </c>
    </row>
    <row r="344" spans="1:4" x14ac:dyDescent="0.25">
      <c r="A344" s="37" t="s">
        <v>146</v>
      </c>
      <c r="B344" s="24">
        <v>46633.65</v>
      </c>
      <c r="C344" s="38">
        <v>0</v>
      </c>
      <c r="D344" s="24">
        <v>46633.65</v>
      </c>
    </row>
    <row r="345" spans="1:4" x14ac:dyDescent="0.25">
      <c r="A345" s="36" t="s">
        <v>71</v>
      </c>
      <c r="B345" s="24">
        <v>6088.68</v>
      </c>
      <c r="C345" s="38">
        <v>38.26</v>
      </c>
      <c r="D345" s="24">
        <v>6126.9400000000005</v>
      </c>
    </row>
    <row r="346" spans="1:4" x14ac:dyDescent="0.25">
      <c r="A346" s="37" t="s">
        <v>142</v>
      </c>
      <c r="B346" s="24">
        <v>3098.76</v>
      </c>
      <c r="C346" s="38">
        <v>38.26</v>
      </c>
      <c r="D346" s="24">
        <v>3137.0200000000004</v>
      </c>
    </row>
    <row r="347" spans="1:4" x14ac:dyDescent="0.25">
      <c r="A347" s="37" t="s">
        <v>155</v>
      </c>
      <c r="B347" s="24">
        <v>642.66</v>
      </c>
      <c r="C347" s="38">
        <v>0</v>
      </c>
      <c r="D347" s="24">
        <v>642.66</v>
      </c>
    </row>
    <row r="348" spans="1:4" x14ac:dyDescent="0.25">
      <c r="A348" s="37" t="s">
        <v>146</v>
      </c>
      <c r="B348" s="24">
        <v>2347.2599999999998</v>
      </c>
      <c r="C348" s="38">
        <v>0</v>
      </c>
      <c r="D348" s="24">
        <v>2347.2599999999998</v>
      </c>
    </row>
    <row r="349" spans="1:4" x14ac:dyDescent="0.25">
      <c r="A349" s="36" t="s">
        <v>73</v>
      </c>
      <c r="B349" s="24">
        <v>124791.22</v>
      </c>
      <c r="C349" s="38">
        <v>406.82000000000005</v>
      </c>
      <c r="D349" s="24">
        <v>125198.04000000001</v>
      </c>
    </row>
    <row r="350" spans="1:4" x14ac:dyDescent="0.25">
      <c r="A350" s="37" t="s">
        <v>142</v>
      </c>
      <c r="B350" s="24">
        <v>62285.04</v>
      </c>
      <c r="C350" s="38">
        <v>499.73</v>
      </c>
      <c r="D350" s="24">
        <v>62784.770000000004</v>
      </c>
    </row>
    <row r="351" spans="1:4" x14ac:dyDescent="0.25">
      <c r="A351" s="37" t="s">
        <v>155</v>
      </c>
      <c r="B351" s="24">
        <v>15212.62</v>
      </c>
      <c r="C351" s="38">
        <v>0</v>
      </c>
      <c r="D351" s="24">
        <v>15212.62</v>
      </c>
    </row>
    <row r="352" spans="1:4" x14ac:dyDescent="0.25">
      <c r="A352" s="37" t="s">
        <v>146</v>
      </c>
      <c r="B352" s="24">
        <v>47293.56</v>
      </c>
      <c r="C352" s="38">
        <v>-92.91</v>
      </c>
      <c r="D352" s="24">
        <v>47200.65</v>
      </c>
    </row>
    <row r="353" spans="1:4" x14ac:dyDescent="0.25">
      <c r="A353" s="35" t="s">
        <v>226</v>
      </c>
      <c r="B353" s="24">
        <v>791540.37999999989</v>
      </c>
      <c r="C353" s="38">
        <v>2213.6000000000004</v>
      </c>
      <c r="D353" s="24">
        <v>793753.98</v>
      </c>
    </row>
    <row r="354" spans="1:4" x14ac:dyDescent="0.25">
      <c r="A354" s="36" t="s">
        <v>42</v>
      </c>
      <c r="B354" s="24">
        <v>77581.919999999998</v>
      </c>
      <c r="C354" s="38">
        <v>128.52000000000001</v>
      </c>
      <c r="D354" s="24">
        <v>77710.439999999988</v>
      </c>
    </row>
    <row r="355" spans="1:4" x14ac:dyDescent="0.25">
      <c r="A355" s="37" t="s">
        <v>142</v>
      </c>
      <c r="B355" s="24">
        <v>38761.049999999996</v>
      </c>
      <c r="C355" s="38">
        <v>282.68</v>
      </c>
      <c r="D355" s="24">
        <v>39043.729999999996</v>
      </c>
    </row>
    <row r="356" spans="1:4" x14ac:dyDescent="0.25">
      <c r="A356" s="37" t="s">
        <v>155</v>
      </c>
      <c r="B356" s="24">
        <v>9454.23</v>
      </c>
      <c r="C356" s="38">
        <v>0</v>
      </c>
      <c r="D356" s="24">
        <v>9454.23</v>
      </c>
    </row>
    <row r="357" spans="1:4" x14ac:dyDescent="0.25">
      <c r="A357" s="37" t="s">
        <v>146</v>
      </c>
      <c r="B357" s="24">
        <v>29366.639999999999</v>
      </c>
      <c r="C357" s="38">
        <v>-154.16</v>
      </c>
      <c r="D357" s="24">
        <v>29212.48</v>
      </c>
    </row>
    <row r="358" spans="1:4" x14ac:dyDescent="0.25">
      <c r="A358" s="36" t="s">
        <v>58</v>
      </c>
      <c r="B358" s="24">
        <v>58638.559999999998</v>
      </c>
      <c r="C358" s="38">
        <v>176.2</v>
      </c>
      <c r="D358" s="24">
        <v>58814.76</v>
      </c>
    </row>
    <row r="359" spans="1:4" x14ac:dyDescent="0.25">
      <c r="A359" s="37" t="s">
        <v>142</v>
      </c>
      <c r="B359" s="24">
        <v>29336.73</v>
      </c>
      <c r="C359" s="38">
        <v>176.2</v>
      </c>
      <c r="D359" s="24">
        <v>29512.93</v>
      </c>
    </row>
    <row r="360" spans="1:4" x14ac:dyDescent="0.25">
      <c r="A360" s="37" t="s">
        <v>155</v>
      </c>
      <c r="B360" s="24">
        <v>7103.73</v>
      </c>
      <c r="C360" s="38">
        <v>0</v>
      </c>
      <c r="D360" s="24">
        <v>7103.73</v>
      </c>
    </row>
    <row r="361" spans="1:4" x14ac:dyDescent="0.25">
      <c r="A361" s="37" t="s">
        <v>146</v>
      </c>
      <c r="B361" s="24">
        <v>22198.1</v>
      </c>
      <c r="C361" s="38">
        <v>0</v>
      </c>
      <c r="D361" s="24">
        <v>22198.1</v>
      </c>
    </row>
    <row r="362" spans="1:4" x14ac:dyDescent="0.25">
      <c r="A362" s="36" t="s">
        <v>70</v>
      </c>
      <c r="B362" s="24">
        <v>96027.69</v>
      </c>
      <c r="C362" s="38">
        <v>298.38</v>
      </c>
      <c r="D362" s="24">
        <v>96326.07</v>
      </c>
    </row>
    <row r="363" spans="1:4" x14ac:dyDescent="0.25">
      <c r="A363" s="37" t="s">
        <v>142</v>
      </c>
      <c r="B363" s="24">
        <v>47921.81</v>
      </c>
      <c r="C363" s="38">
        <v>298.38</v>
      </c>
      <c r="D363" s="24">
        <v>48220.19</v>
      </c>
    </row>
    <row r="364" spans="1:4" x14ac:dyDescent="0.25">
      <c r="A364" s="37" t="s">
        <v>155</v>
      </c>
      <c r="B364" s="24">
        <v>11695.32</v>
      </c>
      <c r="C364" s="38">
        <v>0</v>
      </c>
      <c r="D364" s="24">
        <v>11695.32</v>
      </c>
    </row>
    <row r="365" spans="1:4" x14ac:dyDescent="0.25">
      <c r="A365" s="37" t="s">
        <v>146</v>
      </c>
      <c r="B365" s="24">
        <v>36410.559999999998</v>
      </c>
      <c r="C365" s="38">
        <v>0</v>
      </c>
      <c r="D365" s="24">
        <v>36410.559999999998</v>
      </c>
    </row>
    <row r="366" spans="1:4" x14ac:dyDescent="0.25">
      <c r="A366" s="36" t="s">
        <v>72</v>
      </c>
      <c r="B366" s="24">
        <v>112070.38</v>
      </c>
      <c r="C366" s="38">
        <v>476.34999999999997</v>
      </c>
      <c r="D366" s="24">
        <v>112546.73000000001</v>
      </c>
    </row>
    <row r="367" spans="1:4" x14ac:dyDescent="0.25">
      <c r="A367" s="37" t="s">
        <v>142</v>
      </c>
      <c r="B367" s="24">
        <v>55936</v>
      </c>
      <c r="C367" s="38">
        <v>392.59</v>
      </c>
      <c r="D367" s="24">
        <v>56328.59</v>
      </c>
    </row>
    <row r="368" spans="1:4" x14ac:dyDescent="0.25">
      <c r="A368" s="37" t="s">
        <v>155</v>
      </c>
      <c r="B368" s="24">
        <v>13692.869999999999</v>
      </c>
      <c r="C368" s="38">
        <v>83.76</v>
      </c>
      <c r="D368" s="24">
        <v>13776.63</v>
      </c>
    </row>
    <row r="369" spans="1:4" x14ac:dyDescent="0.25">
      <c r="A369" s="37" t="s">
        <v>146</v>
      </c>
      <c r="B369" s="24">
        <v>42441.51</v>
      </c>
      <c r="C369" s="38">
        <v>0</v>
      </c>
      <c r="D369" s="24">
        <v>42441.51</v>
      </c>
    </row>
    <row r="370" spans="1:4" x14ac:dyDescent="0.25">
      <c r="A370" s="36" t="s">
        <v>74</v>
      </c>
      <c r="B370" s="24">
        <v>14936.82</v>
      </c>
      <c r="C370" s="38">
        <v>83.16</v>
      </c>
      <c r="D370" s="24">
        <v>15019.98</v>
      </c>
    </row>
    <row r="371" spans="1:4" x14ac:dyDescent="0.25">
      <c r="A371" s="37" t="s">
        <v>142</v>
      </c>
      <c r="B371" s="24">
        <v>7506.66</v>
      </c>
      <c r="C371" s="38">
        <v>83.16</v>
      </c>
      <c r="D371" s="24">
        <v>7589.82</v>
      </c>
    </row>
    <row r="372" spans="1:4" x14ac:dyDescent="0.25">
      <c r="A372" s="37" t="s">
        <v>155</v>
      </c>
      <c r="B372" s="24">
        <v>1816.44</v>
      </c>
      <c r="C372" s="38">
        <v>0</v>
      </c>
      <c r="D372" s="24">
        <v>1816.44</v>
      </c>
    </row>
    <row r="373" spans="1:4" x14ac:dyDescent="0.25">
      <c r="A373" s="37" t="s">
        <v>146</v>
      </c>
      <c r="B373" s="24">
        <v>5613.72</v>
      </c>
      <c r="C373" s="38">
        <v>0</v>
      </c>
      <c r="D373" s="24">
        <v>5613.72</v>
      </c>
    </row>
    <row r="374" spans="1:4" x14ac:dyDescent="0.25">
      <c r="A374" s="36" t="s">
        <v>76</v>
      </c>
      <c r="B374" s="24">
        <v>23920.639999999999</v>
      </c>
      <c r="C374" s="38">
        <v>79.84</v>
      </c>
      <c r="D374" s="24">
        <v>24000.48</v>
      </c>
    </row>
    <row r="375" spans="1:4" x14ac:dyDescent="0.25">
      <c r="A375" s="37" t="s">
        <v>142</v>
      </c>
      <c r="B375" s="24">
        <v>11996.38</v>
      </c>
      <c r="C375" s="38">
        <v>79.84</v>
      </c>
      <c r="D375" s="24">
        <v>12076.22</v>
      </c>
    </row>
    <row r="376" spans="1:4" x14ac:dyDescent="0.25">
      <c r="A376" s="37" t="s">
        <v>155</v>
      </c>
      <c r="B376" s="24">
        <v>2861.35</v>
      </c>
      <c r="C376" s="38">
        <v>0</v>
      </c>
      <c r="D376" s="24">
        <v>2861.35</v>
      </c>
    </row>
    <row r="377" spans="1:4" x14ac:dyDescent="0.25">
      <c r="A377" s="37" t="s">
        <v>146</v>
      </c>
      <c r="B377" s="24">
        <v>9062.91</v>
      </c>
      <c r="C377" s="38">
        <v>0</v>
      </c>
      <c r="D377" s="24">
        <v>9062.91</v>
      </c>
    </row>
    <row r="378" spans="1:4" x14ac:dyDescent="0.25">
      <c r="A378" s="36" t="s">
        <v>80</v>
      </c>
      <c r="B378" s="24">
        <v>39109.32</v>
      </c>
      <c r="C378" s="38">
        <v>88.2</v>
      </c>
      <c r="D378" s="24">
        <v>39197.519999999997</v>
      </c>
    </row>
    <row r="379" spans="1:4" x14ac:dyDescent="0.25">
      <c r="A379" s="37" t="s">
        <v>142</v>
      </c>
      <c r="B379" s="24">
        <v>19578.330000000002</v>
      </c>
      <c r="C379" s="38">
        <v>88.2</v>
      </c>
      <c r="D379" s="24">
        <v>19666.53</v>
      </c>
    </row>
    <row r="380" spans="1:4" x14ac:dyDescent="0.25">
      <c r="A380" s="37" t="s">
        <v>155</v>
      </c>
      <c r="B380" s="24">
        <v>4740.78</v>
      </c>
      <c r="C380" s="38">
        <v>0</v>
      </c>
      <c r="D380" s="24">
        <v>4740.78</v>
      </c>
    </row>
    <row r="381" spans="1:4" x14ac:dyDescent="0.25">
      <c r="A381" s="37" t="s">
        <v>146</v>
      </c>
      <c r="B381" s="24">
        <v>14790.21</v>
      </c>
      <c r="C381" s="38">
        <v>0</v>
      </c>
      <c r="D381" s="24">
        <v>14790.21</v>
      </c>
    </row>
    <row r="382" spans="1:4" x14ac:dyDescent="0.25">
      <c r="A382" s="36" t="s">
        <v>105</v>
      </c>
      <c r="B382" s="24">
        <v>32623.980000000003</v>
      </c>
      <c r="C382" s="38">
        <v>127.88</v>
      </c>
      <c r="D382" s="24">
        <v>32751.86</v>
      </c>
    </row>
    <row r="383" spans="1:4" x14ac:dyDescent="0.25">
      <c r="A383" s="37" t="s">
        <v>142</v>
      </c>
      <c r="B383" s="24">
        <v>16368.940000000002</v>
      </c>
      <c r="C383" s="38">
        <v>127.88</v>
      </c>
      <c r="D383" s="24">
        <v>16496.82</v>
      </c>
    </row>
    <row r="384" spans="1:4" x14ac:dyDescent="0.25">
      <c r="A384" s="37" t="s">
        <v>155</v>
      </c>
      <c r="B384" s="24">
        <v>3962.3599999999997</v>
      </c>
      <c r="C384" s="38">
        <v>0</v>
      </c>
      <c r="D384" s="24">
        <v>3962.3599999999997</v>
      </c>
    </row>
    <row r="385" spans="1:4" x14ac:dyDescent="0.25">
      <c r="A385" s="37" t="s">
        <v>146</v>
      </c>
      <c r="B385" s="24">
        <v>12292.68</v>
      </c>
      <c r="C385" s="38">
        <v>0</v>
      </c>
      <c r="D385" s="24">
        <v>12292.68</v>
      </c>
    </row>
    <row r="386" spans="1:4" x14ac:dyDescent="0.25">
      <c r="A386" s="36" t="s">
        <v>115</v>
      </c>
      <c r="B386" s="24">
        <v>14185.830000000002</v>
      </c>
      <c r="C386" s="38">
        <v>-130.24</v>
      </c>
      <c r="D386" s="24">
        <v>14055.59</v>
      </c>
    </row>
    <row r="387" spans="1:4" x14ac:dyDescent="0.25">
      <c r="A387" s="37" t="s">
        <v>142</v>
      </c>
      <c r="B387" s="24">
        <v>7143.0599999999995</v>
      </c>
      <c r="C387" s="38">
        <v>42.14</v>
      </c>
      <c r="D387" s="24">
        <v>7185.2000000000007</v>
      </c>
    </row>
    <row r="388" spans="1:4" x14ac:dyDescent="0.25">
      <c r="A388" s="37" t="s">
        <v>155</v>
      </c>
      <c r="B388" s="24">
        <v>1699.0500000000002</v>
      </c>
      <c r="C388" s="38">
        <v>0</v>
      </c>
      <c r="D388" s="24">
        <v>1699.0500000000002</v>
      </c>
    </row>
    <row r="389" spans="1:4" x14ac:dyDescent="0.25">
      <c r="A389" s="37" t="s">
        <v>146</v>
      </c>
      <c r="B389" s="24">
        <v>5343.72</v>
      </c>
      <c r="C389" s="38">
        <v>-172.38</v>
      </c>
      <c r="D389" s="24">
        <v>5171.34</v>
      </c>
    </row>
    <row r="390" spans="1:4" x14ac:dyDescent="0.25">
      <c r="A390" s="36" t="s">
        <v>119</v>
      </c>
      <c r="B390" s="24">
        <v>322445.24</v>
      </c>
      <c r="C390" s="38">
        <v>885.31000000000017</v>
      </c>
      <c r="D390" s="24">
        <v>323330.54999999993</v>
      </c>
    </row>
    <row r="391" spans="1:4" x14ac:dyDescent="0.25">
      <c r="A391" s="37" t="s">
        <v>142</v>
      </c>
      <c r="B391" s="24">
        <v>160843.72</v>
      </c>
      <c r="C391" s="38">
        <v>1122.8800000000001</v>
      </c>
      <c r="D391" s="24">
        <v>161966.59999999998</v>
      </c>
    </row>
    <row r="392" spans="1:4" x14ac:dyDescent="0.25">
      <c r="A392" s="37" t="s">
        <v>155</v>
      </c>
      <c r="B392" s="24">
        <v>39330.68</v>
      </c>
      <c r="C392" s="38">
        <v>0</v>
      </c>
      <c r="D392" s="24">
        <v>39330.68</v>
      </c>
    </row>
    <row r="393" spans="1:4" x14ac:dyDescent="0.25">
      <c r="A393" s="37" t="s">
        <v>146</v>
      </c>
      <c r="B393" s="24">
        <v>122270.84</v>
      </c>
      <c r="C393" s="38">
        <v>-237.57</v>
      </c>
      <c r="D393" s="24">
        <v>122033.26999999999</v>
      </c>
    </row>
    <row r="394" spans="1:4" x14ac:dyDescent="0.25">
      <c r="A394" s="35" t="s">
        <v>14</v>
      </c>
      <c r="B394" s="24">
        <v>484596.64</v>
      </c>
      <c r="C394" s="38">
        <v>1475.91</v>
      </c>
      <c r="D394" s="24">
        <v>486072.55</v>
      </c>
    </row>
    <row r="395" spans="1:4" x14ac:dyDescent="0.25">
      <c r="A395" s="36" t="s">
        <v>34</v>
      </c>
      <c r="B395" s="24">
        <v>105040.21</v>
      </c>
      <c r="C395" s="38">
        <v>326.24</v>
      </c>
      <c r="D395" s="24">
        <v>105366.45000000001</v>
      </c>
    </row>
    <row r="396" spans="1:4" x14ac:dyDescent="0.25">
      <c r="A396" s="37" t="s">
        <v>142</v>
      </c>
      <c r="B396" s="24">
        <v>52466.22</v>
      </c>
      <c r="C396" s="38">
        <v>326.24</v>
      </c>
      <c r="D396" s="24">
        <v>52792.460000000006</v>
      </c>
    </row>
    <row r="397" spans="1:4" x14ac:dyDescent="0.25">
      <c r="A397" s="37" t="s">
        <v>155</v>
      </c>
      <c r="B397" s="24">
        <v>12788.350000000002</v>
      </c>
      <c r="C397" s="38">
        <v>0</v>
      </c>
      <c r="D397" s="24">
        <v>12788.350000000002</v>
      </c>
    </row>
    <row r="398" spans="1:4" x14ac:dyDescent="0.25">
      <c r="A398" s="37" t="s">
        <v>146</v>
      </c>
      <c r="B398" s="24">
        <v>39785.64</v>
      </c>
      <c r="C398" s="38">
        <v>0</v>
      </c>
      <c r="D398" s="24">
        <v>39785.64</v>
      </c>
    </row>
    <row r="399" spans="1:4" x14ac:dyDescent="0.25">
      <c r="A399" s="36" t="s">
        <v>35</v>
      </c>
      <c r="B399" s="24">
        <v>17583.55</v>
      </c>
      <c r="C399" s="38">
        <v>52.89</v>
      </c>
      <c r="D399" s="24">
        <v>17636.439999999999</v>
      </c>
    </row>
    <row r="400" spans="1:4" x14ac:dyDescent="0.25">
      <c r="A400" s="37" t="s">
        <v>142</v>
      </c>
      <c r="B400" s="24">
        <v>8815.84</v>
      </c>
      <c r="C400" s="38">
        <v>52.89</v>
      </c>
      <c r="D400" s="24">
        <v>8868.73</v>
      </c>
    </row>
    <row r="401" spans="1:4" x14ac:dyDescent="0.25">
      <c r="A401" s="37" t="s">
        <v>155</v>
      </c>
      <c r="B401" s="24">
        <v>2132.58</v>
      </c>
      <c r="C401" s="38">
        <v>0</v>
      </c>
      <c r="D401" s="24">
        <v>2132.58</v>
      </c>
    </row>
    <row r="402" spans="1:4" x14ac:dyDescent="0.25">
      <c r="A402" s="37" t="s">
        <v>146</v>
      </c>
      <c r="B402" s="24">
        <v>6635.13</v>
      </c>
      <c r="C402" s="38">
        <v>0</v>
      </c>
      <c r="D402" s="24">
        <v>6635.13</v>
      </c>
    </row>
    <row r="403" spans="1:4" x14ac:dyDescent="0.25">
      <c r="A403" s="36" t="s">
        <v>37</v>
      </c>
      <c r="B403" s="24">
        <v>79262.48</v>
      </c>
      <c r="C403" s="38">
        <v>141.07</v>
      </c>
      <c r="D403" s="24">
        <v>79403.549999999988</v>
      </c>
    </row>
    <row r="404" spans="1:4" x14ac:dyDescent="0.25">
      <c r="A404" s="37" t="s">
        <v>142</v>
      </c>
      <c r="B404" s="24">
        <v>39602.339999999997</v>
      </c>
      <c r="C404" s="38">
        <v>319</v>
      </c>
      <c r="D404" s="24">
        <v>39921.339999999997</v>
      </c>
    </row>
    <row r="405" spans="1:4" x14ac:dyDescent="0.25">
      <c r="A405" s="37" t="s">
        <v>155</v>
      </c>
      <c r="B405" s="24">
        <v>9646.56</v>
      </c>
      <c r="C405" s="38">
        <v>0</v>
      </c>
      <c r="D405" s="24">
        <v>9646.56</v>
      </c>
    </row>
    <row r="406" spans="1:4" x14ac:dyDescent="0.25">
      <c r="A406" s="37" t="s">
        <v>146</v>
      </c>
      <c r="B406" s="24">
        <v>30013.579999999998</v>
      </c>
      <c r="C406" s="38">
        <v>-177.93</v>
      </c>
      <c r="D406" s="24">
        <v>29835.65</v>
      </c>
    </row>
    <row r="407" spans="1:4" x14ac:dyDescent="0.25">
      <c r="A407" s="36" t="s">
        <v>59</v>
      </c>
      <c r="B407" s="24">
        <v>2186.58</v>
      </c>
      <c r="C407" s="38">
        <v>0</v>
      </c>
      <c r="D407" s="24">
        <v>2186.58</v>
      </c>
    </row>
    <row r="408" spans="1:4" x14ac:dyDescent="0.25">
      <c r="A408" s="37" t="s">
        <v>142</v>
      </c>
      <c r="B408" s="24">
        <v>1132.5899999999999</v>
      </c>
      <c r="C408" s="38">
        <v>0</v>
      </c>
      <c r="D408" s="24">
        <v>1132.5899999999999</v>
      </c>
    </row>
    <row r="409" spans="1:4" x14ac:dyDescent="0.25">
      <c r="A409" s="37" t="s">
        <v>155</v>
      </c>
      <c r="B409" s="24">
        <v>281.88</v>
      </c>
      <c r="C409" s="38">
        <v>0</v>
      </c>
      <c r="D409" s="24">
        <v>281.88</v>
      </c>
    </row>
    <row r="410" spans="1:4" x14ac:dyDescent="0.25">
      <c r="A410" s="37" t="s">
        <v>146</v>
      </c>
      <c r="B410" s="24">
        <v>772.11</v>
      </c>
      <c r="C410" s="38">
        <v>0</v>
      </c>
      <c r="D410" s="24">
        <v>772.11</v>
      </c>
    </row>
    <row r="411" spans="1:4" x14ac:dyDescent="0.25">
      <c r="A411" s="36" t="s">
        <v>67</v>
      </c>
      <c r="B411" s="24">
        <v>256244.56</v>
      </c>
      <c r="C411" s="38">
        <v>848.41000000000008</v>
      </c>
      <c r="D411" s="24">
        <v>257092.97000000003</v>
      </c>
    </row>
    <row r="412" spans="1:4" x14ac:dyDescent="0.25">
      <c r="A412" s="37" t="s">
        <v>142</v>
      </c>
      <c r="B412" s="24">
        <v>127823.69</v>
      </c>
      <c r="C412" s="38">
        <v>916.58</v>
      </c>
      <c r="D412" s="24">
        <v>128740.27</v>
      </c>
    </row>
    <row r="413" spans="1:4" x14ac:dyDescent="0.25">
      <c r="A413" s="37" t="s">
        <v>155</v>
      </c>
      <c r="B413" s="24">
        <v>31280.71</v>
      </c>
      <c r="C413" s="38">
        <v>0</v>
      </c>
      <c r="D413" s="24">
        <v>31280.71</v>
      </c>
    </row>
    <row r="414" spans="1:4" x14ac:dyDescent="0.25">
      <c r="A414" s="37" t="s">
        <v>146</v>
      </c>
      <c r="B414" s="24">
        <v>97140.160000000003</v>
      </c>
      <c r="C414" s="38">
        <v>-68.17</v>
      </c>
      <c r="D414" s="24">
        <v>97071.99</v>
      </c>
    </row>
    <row r="415" spans="1:4" x14ac:dyDescent="0.25">
      <c r="A415" s="36" t="s">
        <v>113</v>
      </c>
      <c r="B415" s="24">
        <v>24279.260000000002</v>
      </c>
      <c r="C415" s="38">
        <v>107.30000000000001</v>
      </c>
      <c r="D415" s="24">
        <v>24386.559999999998</v>
      </c>
    </row>
    <row r="416" spans="1:4" x14ac:dyDescent="0.25">
      <c r="A416" s="37" t="s">
        <v>142</v>
      </c>
      <c r="B416" s="24">
        <v>12178.43</v>
      </c>
      <c r="C416" s="38">
        <v>107.30000000000001</v>
      </c>
      <c r="D416" s="24">
        <v>12285.73</v>
      </c>
    </row>
    <row r="417" spans="1:4" x14ac:dyDescent="0.25">
      <c r="A417" s="37" t="s">
        <v>155</v>
      </c>
      <c r="B417" s="24">
        <v>2883.9900000000002</v>
      </c>
      <c r="C417" s="38">
        <v>0</v>
      </c>
      <c r="D417" s="24">
        <v>2883.9900000000002</v>
      </c>
    </row>
    <row r="418" spans="1:4" x14ac:dyDescent="0.25">
      <c r="A418" s="37" t="s">
        <v>146</v>
      </c>
      <c r="B418" s="24">
        <v>9216.84</v>
      </c>
      <c r="C418" s="38">
        <v>0</v>
      </c>
      <c r="D418" s="24">
        <v>9216.84</v>
      </c>
    </row>
    <row r="419" spans="1:4" x14ac:dyDescent="0.25">
      <c r="A419" s="34" t="s">
        <v>217</v>
      </c>
      <c r="B419" s="24">
        <v>68802.36</v>
      </c>
      <c r="C419" s="38">
        <v>462.53</v>
      </c>
      <c r="D419" s="24">
        <v>69264.89</v>
      </c>
    </row>
    <row r="420" spans="1:4" x14ac:dyDescent="0.25">
      <c r="A420" s="35" t="s">
        <v>8</v>
      </c>
      <c r="B420" s="24">
        <v>68802.36</v>
      </c>
      <c r="C420" s="38">
        <v>462.53</v>
      </c>
      <c r="D420" s="24">
        <v>69264.89</v>
      </c>
    </row>
    <row r="421" spans="1:4" x14ac:dyDescent="0.25">
      <c r="A421" s="36" t="s">
        <v>9</v>
      </c>
      <c r="B421" s="24">
        <v>68802.36</v>
      </c>
      <c r="C421" s="38">
        <v>462.53</v>
      </c>
      <c r="D421" s="24">
        <v>69264.89</v>
      </c>
    </row>
    <row r="422" spans="1:4" x14ac:dyDescent="0.25">
      <c r="A422" s="37" t="s">
        <v>142</v>
      </c>
      <c r="B422" s="24">
        <v>68802.36</v>
      </c>
      <c r="C422" s="38">
        <v>462.53</v>
      </c>
      <c r="D422" s="24">
        <v>69264.89</v>
      </c>
    </row>
    <row r="423" spans="1:4" x14ac:dyDescent="0.25">
      <c r="A423" s="34" t="s">
        <v>209</v>
      </c>
      <c r="B423" s="24">
        <v>875860.56</v>
      </c>
      <c r="C423" s="38">
        <v>5126.54</v>
      </c>
      <c r="D423" s="24">
        <v>880987.10000000009</v>
      </c>
    </row>
    <row r="424" spans="1:4" x14ac:dyDescent="0.25">
      <c r="A424" s="35" t="s">
        <v>20</v>
      </c>
      <c r="B424" s="24">
        <v>269347.52</v>
      </c>
      <c r="C424" s="38">
        <v>1576.43</v>
      </c>
      <c r="D424" s="24">
        <v>270923.95</v>
      </c>
    </row>
    <row r="425" spans="1:4" x14ac:dyDescent="0.25">
      <c r="A425" s="36" t="s">
        <v>48</v>
      </c>
      <c r="B425" s="24">
        <v>1773.1399999999999</v>
      </c>
      <c r="C425" s="38">
        <v>10.92</v>
      </c>
      <c r="D425" s="24">
        <v>1784.06</v>
      </c>
    </row>
    <row r="426" spans="1:4" x14ac:dyDescent="0.25">
      <c r="A426" s="37" t="s">
        <v>142</v>
      </c>
      <c r="B426" s="24">
        <v>1773.1399999999999</v>
      </c>
      <c r="C426" s="38">
        <v>10.92</v>
      </c>
      <c r="D426" s="24">
        <v>1784.06</v>
      </c>
    </row>
    <row r="427" spans="1:4" x14ac:dyDescent="0.25">
      <c r="A427" s="36" t="s">
        <v>61</v>
      </c>
      <c r="B427" s="24">
        <v>0</v>
      </c>
      <c r="C427" s="38">
        <v>0</v>
      </c>
      <c r="D427" s="24">
        <v>0</v>
      </c>
    </row>
    <row r="428" spans="1:4" x14ac:dyDescent="0.25">
      <c r="A428" s="37" t="s">
        <v>142</v>
      </c>
      <c r="B428" s="24">
        <v>0</v>
      </c>
      <c r="C428" s="38">
        <v>0</v>
      </c>
      <c r="D428" s="24">
        <v>0</v>
      </c>
    </row>
    <row r="429" spans="1:4" x14ac:dyDescent="0.25">
      <c r="A429" s="36" t="s">
        <v>90</v>
      </c>
      <c r="B429" s="24">
        <v>267574.38</v>
      </c>
      <c r="C429" s="38">
        <v>1565.51</v>
      </c>
      <c r="D429" s="24">
        <v>269139.89</v>
      </c>
    </row>
    <row r="430" spans="1:4" x14ac:dyDescent="0.25">
      <c r="A430" s="37" t="s">
        <v>142</v>
      </c>
      <c r="B430" s="24">
        <v>267574.38</v>
      </c>
      <c r="C430" s="38">
        <v>1565.51</v>
      </c>
      <c r="D430" s="24">
        <v>269139.89</v>
      </c>
    </row>
    <row r="431" spans="1:4" x14ac:dyDescent="0.25">
      <c r="A431" s="35" t="s">
        <v>10</v>
      </c>
      <c r="B431" s="24">
        <v>395202.27</v>
      </c>
      <c r="C431" s="38">
        <v>2317.5699999999997</v>
      </c>
      <c r="D431" s="24">
        <v>397519.83999999997</v>
      </c>
    </row>
    <row r="432" spans="1:4" x14ac:dyDescent="0.25">
      <c r="A432" s="36" t="s">
        <v>11</v>
      </c>
      <c r="B432" s="24">
        <v>395202.27</v>
      </c>
      <c r="C432" s="38">
        <v>2317.5699999999997</v>
      </c>
      <c r="D432" s="24">
        <v>397519.83999999997</v>
      </c>
    </row>
    <row r="433" spans="1:4" x14ac:dyDescent="0.25">
      <c r="A433" s="37" t="s">
        <v>142</v>
      </c>
      <c r="B433" s="24">
        <v>395202.27</v>
      </c>
      <c r="C433" s="38">
        <v>2317.5699999999997</v>
      </c>
      <c r="D433" s="24">
        <v>397519.83999999997</v>
      </c>
    </row>
    <row r="434" spans="1:4" x14ac:dyDescent="0.25">
      <c r="A434" s="35" t="s">
        <v>207</v>
      </c>
      <c r="B434" s="24">
        <v>211310.77000000002</v>
      </c>
      <c r="C434" s="38">
        <v>1232.54</v>
      </c>
      <c r="D434" s="24">
        <v>212543.31000000003</v>
      </c>
    </row>
    <row r="435" spans="1:4" x14ac:dyDescent="0.25">
      <c r="A435" s="36" t="s">
        <v>12</v>
      </c>
      <c r="B435" s="24">
        <v>211310.77000000002</v>
      </c>
      <c r="C435" s="38">
        <v>1232.54</v>
      </c>
      <c r="D435" s="24">
        <v>212543.31000000003</v>
      </c>
    </row>
    <row r="436" spans="1:4" x14ac:dyDescent="0.25">
      <c r="A436" s="37" t="s">
        <v>142</v>
      </c>
      <c r="B436" s="24">
        <v>211310.77000000002</v>
      </c>
      <c r="C436" s="38">
        <v>1232.54</v>
      </c>
      <c r="D436" s="24">
        <v>212543.31000000003</v>
      </c>
    </row>
    <row r="437" spans="1:4" x14ac:dyDescent="0.25">
      <c r="A437" s="34" t="s">
        <v>243</v>
      </c>
      <c r="B437" s="24">
        <v>241027.40000000002</v>
      </c>
      <c r="C437" s="38">
        <v>1285.9399999999998</v>
      </c>
      <c r="D437" s="24">
        <v>242313.34</v>
      </c>
    </row>
    <row r="438" spans="1:4" x14ac:dyDescent="0.25">
      <c r="A438" s="35" t="s">
        <v>5</v>
      </c>
      <c r="B438" s="24">
        <v>241027.40000000002</v>
      </c>
      <c r="C438" s="38">
        <v>1285.9399999999998</v>
      </c>
      <c r="D438" s="24">
        <v>242313.34</v>
      </c>
    </row>
    <row r="439" spans="1:4" x14ac:dyDescent="0.25">
      <c r="A439" s="36" t="s">
        <v>6</v>
      </c>
      <c r="B439" s="24">
        <v>241027.40000000002</v>
      </c>
      <c r="C439" s="38">
        <v>1285.9399999999998</v>
      </c>
      <c r="D439" s="24">
        <v>242313.34</v>
      </c>
    </row>
    <row r="440" spans="1:4" x14ac:dyDescent="0.25">
      <c r="A440" s="37" t="s">
        <v>142</v>
      </c>
      <c r="B440" s="24">
        <v>197186.34000000003</v>
      </c>
      <c r="C440" s="38">
        <v>1366.6399999999999</v>
      </c>
      <c r="D440" s="24">
        <v>198552.97999999998</v>
      </c>
    </row>
    <row r="441" spans="1:4" x14ac:dyDescent="0.25">
      <c r="A441" s="37" t="s">
        <v>155</v>
      </c>
      <c r="B441" s="24">
        <v>9526.67</v>
      </c>
      <c r="C441" s="38">
        <v>13.870000000000001</v>
      </c>
      <c r="D441" s="24">
        <v>9540.5399999999991</v>
      </c>
    </row>
    <row r="442" spans="1:4" x14ac:dyDescent="0.25">
      <c r="A442" s="37" t="s">
        <v>146</v>
      </c>
      <c r="B442" s="24">
        <v>34314.39</v>
      </c>
      <c r="C442" s="38">
        <v>-94.570000000000007</v>
      </c>
      <c r="D442" s="24">
        <v>34219.82</v>
      </c>
    </row>
    <row r="443" spans="1:4" x14ac:dyDescent="0.25">
      <c r="A443" s="34" t="s">
        <v>185</v>
      </c>
      <c r="B443" s="24">
        <v>1231237.4800000002</v>
      </c>
      <c r="C443" s="38">
        <v>3449.48</v>
      </c>
      <c r="D443" s="24">
        <v>1234686.9600000002</v>
      </c>
    </row>
    <row r="444" spans="1:4" x14ac:dyDescent="0.25">
      <c r="A444" s="35" t="s">
        <v>1</v>
      </c>
      <c r="B444" s="24">
        <v>1156948.83</v>
      </c>
      <c r="C444" s="38">
        <v>3271.38</v>
      </c>
      <c r="D444" s="24">
        <v>1160220.21</v>
      </c>
    </row>
    <row r="445" spans="1:4" x14ac:dyDescent="0.25">
      <c r="A445" s="36" t="s">
        <v>39</v>
      </c>
      <c r="B445" s="24">
        <v>134986.15</v>
      </c>
      <c r="C445" s="38">
        <v>392.7</v>
      </c>
      <c r="D445" s="24">
        <v>135378.85</v>
      </c>
    </row>
    <row r="446" spans="1:4" x14ac:dyDescent="0.25">
      <c r="A446" s="37" t="s">
        <v>142</v>
      </c>
      <c r="B446" s="24">
        <v>42416.090000000004</v>
      </c>
      <c r="C446" s="38">
        <v>268.82</v>
      </c>
      <c r="D446" s="24">
        <v>42684.91</v>
      </c>
    </row>
    <row r="447" spans="1:4" x14ac:dyDescent="0.25">
      <c r="A447" s="37" t="s">
        <v>146</v>
      </c>
      <c r="B447" s="24">
        <v>92570.06</v>
      </c>
      <c r="C447" s="38">
        <v>123.88</v>
      </c>
      <c r="D447" s="24">
        <v>92693.94</v>
      </c>
    </row>
    <row r="448" spans="1:4" x14ac:dyDescent="0.25">
      <c r="A448" s="36" t="s">
        <v>51</v>
      </c>
      <c r="B448" s="24">
        <v>0</v>
      </c>
      <c r="C448" s="38">
        <v>0</v>
      </c>
      <c r="D448" s="24">
        <v>0</v>
      </c>
    </row>
    <row r="449" spans="1:4" x14ac:dyDescent="0.25">
      <c r="A449" s="37" t="s">
        <v>142</v>
      </c>
      <c r="B449" s="24">
        <v>0</v>
      </c>
      <c r="C449" s="38">
        <v>0</v>
      </c>
      <c r="D449" s="24">
        <v>0</v>
      </c>
    </row>
    <row r="450" spans="1:4" x14ac:dyDescent="0.25">
      <c r="A450" s="37" t="s">
        <v>146</v>
      </c>
      <c r="B450" s="24">
        <v>0</v>
      </c>
      <c r="C450" s="38">
        <v>0</v>
      </c>
      <c r="D450" s="24">
        <v>0</v>
      </c>
    </row>
    <row r="451" spans="1:4" x14ac:dyDescent="0.25">
      <c r="A451" s="36" t="s">
        <v>65</v>
      </c>
      <c r="B451" s="24">
        <v>0</v>
      </c>
      <c r="C451" s="38">
        <v>0</v>
      </c>
      <c r="D451" s="24">
        <v>0</v>
      </c>
    </row>
    <row r="452" spans="1:4" x14ac:dyDescent="0.25">
      <c r="A452" s="37" t="s">
        <v>142</v>
      </c>
      <c r="B452" s="24">
        <v>0</v>
      </c>
      <c r="C452" s="38">
        <v>0</v>
      </c>
      <c r="D452" s="24">
        <v>0</v>
      </c>
    </row>
    <row r="453" spans="1:4" x14ac:dyDescent="0.25">
      <c r="A453" s="37" t="s">
        <v>146</v>
      </c>
      <c r="B453" s="24">
        <v>0</v>
      </c>
      <c r="C453" s="38">
        <v>0</v>
      </c>
      <c r="D453" s="24">
        <v>0</v>
      </c>
    </row>
    <row r="454" spans="1:4" x14ac:dyDescent="0.25">
      <c r="A454" s="36" t="s">
        <v>66</v>
      </c>
      <c r="B454" s="24">
        <v>34973.81</v>
      </c>
      <c r="C454" s="38">
        <v>118.32</v>
      </c>
      <c r="D454" s="24">
        <v>35092.130000000005</v>
      </c>
    </row>
    <row r="455" spans="1:4" x14ac:dyDescent="0.25">
      <c r="A455" s="37" t="s">
        <v>142</v>
      </c>
      <c r="B455" s="24">
        <v>10995.05</v>
      </c>
      <c r="C455" s="38">
        <v>69.45</v>
      </c>
      <c r="D455" s="24">
        <v>11064.5</v>
      </c>
    </row>
    <row r="456" spans="1:4" x14ac:dyDescent="0.25">
      <c r="A456" s="37" t="s">
        <v>146</v>
      </c>
      <c r="B456" s="24">
        <v>23978.760000000002</v>
      </c>
      <c r="C456" s="38">
        <v>48.87</v>
      </c>
      <c r="D456" s="24">
        <v>24027.63</v>
      </c>
    </row>
    <row r="457" spans="1:4" x14ac:dyDescent="0.25">
      <c r="A457" s="36" t="s">
        <v>69</v>
      </c>
      <c r="B457" s="24">
        <v>364433.52</v>
      </c>
      <c r="C457" s="38">
        <v>1026.92</v>
      </c>
      <c r="D457" s="24">
        <v>365460.44</v>
      </c>
    </row>
    <row r="458" spans="1:4" x14ac:dyDescent="0.25">
      <c r="A458" s="37" t="s">
        <v>142</v>
      </c>
      <c r="B458" s="24">
        <v>114488.36000000002</v>
      </c>
      <c r="C458" s="38">
        <v>729.26</v>
      </c>
      <c r="D458" s="24">
        <v>115217.62</v>
      </c>
    </row>
    <row r="459" spans="1:4" x14ac:dyDescent="0.25">
      <c r="A459" s="37" t="s">
        <v>146</v>
      </c>
      <c r="B459" s="24">
        <v>249945.15999999997</v>
      </c>
      <c r="C459" s="38">
        <v>297.65999999999997</v>
      </c>
      <c r="D459" s="24">
        <v>250242.82</v>
      </c>
    </row>
    <row r="460" spans="1:4" x14ac:dyDescent="0.25">
      <c r="A460" s="36" t="s">
        <v>78</v>
      </c>
      <c r="B460" s="24">
        <v>0</v>
      </c>
      <c r="C460" s="38">
        <v>0</v>
      </c>
      <c r="D460" s="24">
        <v>0</v>
      </c>
    </row>
    <row r="461" spans="1:4" x14ac:dyDescent="0.25">
      <c r="A461" s="37" t="s">
        <v>142</v>
      </c>
      <c r="B461" s="24">
        <v>0</v>
      </c>
      <c r="C461" s="38">
        <v>0</v>
      </c>
      <c r="D461" s="24">
        <v>0</v>
      </c>
    </row>
    <row r="462" spans="1:4" x14ac:dyDescent="0.25">
      <c r="A462" s="37" t="s">
        <v>146</v>
      </c>
      <c r="B462" s="24">
        <v>0</v>
      </c>
      <c r="C462" s="38">
        <v>0</v>
      </c>
      <c r="D462" s="24">
        <v>0</v>
      </c>
    </row>
    <row r="463" spans="1:4" x14ac:dyDescent="0.25">
      <c r="A463" s="36" t="s">
        <v>88</v>
      </c>
      <c r="B463" s="24">
        <v>0</v>
      </c>
      <c r="C463" s="38">
        <v>0</v>
      </c>
      <c r="D463" s="24">
        <v>0</v>
      </c>
    </row>
    <row r="464" spans="1:4" x14ac:dyDescent="0.25">
      <c r="A464" s="37" t="s">
        <v>142</v>
      </c>
      <c r="B464" s="24">
        <v>0</v>
      </c>
      <c r="C464" s="38">
        <v>0</v>
      </c>
      <c r="D464" s="24">
        <v>0</v>
      </c>
    </row>
    <row r="465" spans="1:4" x14ac:dyDescent="0.25">
      <c r="A465" s="37" t="s">
        <v>146</v>
      </c>
      <c r="B465" s="24">
        <v>0</v>
      </c>
      <c r="C465" s="38">
        <v>0</v>
      </c>
      <c r="D465" s="24">
        <v>0</v>
      </c>
    </row>
    <row r="466" spans="1:4" x14ac:dyDescent="0.25">
      <c r="A466" s="36" t="s">
        <v>92</v>
      </c>
      <c r="B466" s="24">
        <v>276158.39</v>
      </c>
      <c r="C466" s="38">
        <v>727.2</v>
      </c>
      <c r="D466" s="24">
        <v>276885.59000000003</v>
      </c>
    </row>
    <row r="467" spans="1:4" x14ac:dyDescent="0.25">
      <c r="A467" s="37" t="s">
        <v>142</v>
      </c>
      <c r="B467" s="24">
        <v>86764.91</v>
      </c>
      <c r="C467" s="38">
        <v>549.76</v>
      </c>
      <c r="D467" s="24">
        <v>87314.67</v>
      </c>
    </row>
    <row r="468" spans="1:4" x14ac:dyDescent="0.25">
      <c r="A468" s="37" t="s">
        <v>146</v>
      </c>
      <c r="B468" s="24">
        <v>189393.48</v>
      </c>
      <c r="C468" s="38">
        <v>177.44</v>
      </c>
      <c r="D468" s="24">
        <v>189570.92</v>
      </c>
    </row>
    <row r="469" spans="1:4" x14ac:dyDescent="0.25">
      <c r="A469" s="36" t="s">
        <v>283</v>
      </c>
      <c r="B469" s="24">
        <v>346396.96</v>
      </c>
      <c r="C469" s="38">
        <v>1006.24</v>
      </c>
      <c r="D469" s="24">
        <v>347403.2</v>
      </c>
    </row>
    <row r="470" spans="1:4" x14ac:dyDescent="0.25">
      <c r="A470" s="37" t="s">
        <v>142</v>
      </c>
      <c r="B470" s="24">
        <v>108823.86</v>
      </c>
      <c r="C470" s="38">
        <v>691.94</v>
      </c>
      <c r="D470" s="24">
        <v>109515.8</v>
      </c>
    </row>
    <row r="471" spans="1:4" x14ac:dyDescent="0.25">
      <c r="A471" s="37" t="s">
        <v>146</v>
      </c>
      <c r="B471" s="24">
        <v>237573.10000000003</v>
      </c>
      <c r="C471" s="38">
        <v>314.3</v>
      </c>
      <c r="D471" s="24">
        <v>237887.40000000002</v>
      </c>
    </row>
    <row r="472" spans="1:4" x14ac:dyDescent="0.25">
      <c r="A472" s="35" t="s">
        <v>196</v>
      </c>
      <c r="B472" s="24">
        <v>74288.649999999994</v>
      </c>
      <c r="C472" s="38">
        <v>178.1</v>
      </c>
      <c r="D472" s="24">
        <v>74466.75</v>
      </c>
    </row>
    <row r="473" spans="1:4" x14ac:dyDescent="0.25">
      <c r="A473" s="36" t="s">
        <v>56</v>
      </c>
      <c r="B473" s="24">
        <v>57244.729999999996</v>
      </c>
      <c r="C473" s="38">
        <v>144.5</v>
      </c>
      <c r="D473" s="24">
        <v>57389.23</v>
      </c>
    </row>
    <row r="474" spans="1:4" x14ac:dyDescent="0.25">
      <c r="A474" s="37" t="s">
        <v>142</v>
      </c>
      <c r="B474" s="24">
        <v>17991.53</v>
      </c>
      <c r="C474" s="38">
        <v>112.34</v>
      </c>
      <c r="D474" s="24">
        <v>18103.870000000003</v>
      </c>
    </row>
    <row r="475" spans="1:4" x14ac:dyDescent="0.25">
      <c r="A475" s="37" t="s">
        <v>146</v>
      </c>
      <c r="B475" s="24">
        <v>39253.199999999997</v>
      </c>
      <c r="C475" s="38">
        <v>32.159999999999997</v>
      </c>
      <c r="D475" s="24">
        <v>39285.360000000001</v>
      </c>
    </row>
    <row r="476" spans="1:4" x14ac:dyDescent="0.25">
      <c r="A476" s="36" t="s">
        <v>60</v>
      </c>
      <c r="B476" s="24">
        <v>17043.919999999998</v>
      </c>
      <c r="C476" s="38">
        <v>33.6</v>
      </c>
      <c r="D476" s="24">
        <v>17077.52</v>
      </c>
    </row>
    <row r="477" spans="1:4" x14ac:dyDescent="0.25">
      <c r="A477" s="37" t="s">
        <v>142</v>
      </c>
      <c r="B477" s="24">
        <v>5362.8099999999995</v>
      </c>
      <c r="C477" s="38">
        <v>33.6</v>
      </c>
      <c r="D477" s="24">
        <v>5396.41</v>
      </c>
    </row>
    <row r="478" spans="1:4" x14ac:dyDescent="0.25">
      <c r="A478" s="37" t="s">
        <v>146</v>
      </c>
      <c r="B478" s="24">
        <v>11681.11</v>
      </c>
      <c r="C478" s="38">
        <v>0</v>
      </c>
      <c r="D478" s="24">
        <v>11681.11</v>
      </c>
    </row>
    <row r="479" spans="1:4" x14ac:dyDescent="0.25">
      <c r="A479" s="33" t="s">
        <v>224</v>
      </c>
      <c r="B479" s="24">
        <v>15126.8</v>
      </c>
      <c r="C479" s="38">
        <v>10.52</v>
      </c>
      <c r="D479" s="24">
        <v>15137.320000000002</v>
      </c>
    </row>
    <row r="480" spans="1:4" x14ac:dyDescent="0.25">
      <c r="A480" s="34" t="s">
        <v>217</v>
      </c>
      <c r="B480" s="24">
        <v>15126.8</v>
      </c>
      <c r="C480" s="38">
        <v>10.52</v>
      </c>
      <c r="D480" s="24">
        <v>15137.320000000002</v>
      </c>
    </row>
    <row r="481" spans="1:4" x14ac:dyDescent="0.25">
      <c r="A481" s="35" t="s">
        <v>8</v>
      </c>
      <c r="B481" s="24">
        <v>15126.8</v>
      </c>
      <c r="C481" s="38">
        <v>10.52</v>
      </c>
      <c r="D481" s="24">
        <v>15137.320000000002</v>
      </c>
    </row>
    <row r="482" spans="1:4" x14ac:dyDescent="0.25">
      <c r="A482" s="36" t="s">
        <v>9</v>
      </c>
      <c r="B482" s="24">
        <v>15126.8</v>
      </c>
      <c r="C482" s="38">
        <v>10.52</v>
      </c>
      <c r="D482" s="24">
        <v>15137.320000000002</v>
      </c>
    </row>
    <row r="483" spans="1:4" x14ac:dyDescent="0.25">
      <c r="A483" s="37" t="s">
        <v>155</v>
      </c>
      <c r="B483" s="24">
        <v>15126.8</v>
      </c>
      <c r="C483" s="38">
        <v>10.52</v>
      </c>
      <c r="D483" s="24">
        <v>15137.320000000002</v>
      </c>
    </row>
    <row r="484" spans="1:4" x14ac:dyDescent="0.25">
      <c r="A484" s="33" t="s">
        <v>193</v>
      </c>
      <c r="B484" s="24">
        <v>0</v>
      </c>
      <c r="C484" s="38">
        <v>26.67</v>
      </c>
      <c r="D484" s="24">
        <v>26.67</v>
      </c>
    </row>
    <row r="485" spans="1:4" x14ac:dyDescent="0.25">
      <c r="A485" s="34" t="s">
        <v>251</v>
      </c>
      <c r="B485" s="24">
        <v>0</v>
      </c>
      <c r="C485" s="38">
        <v>9.52</v>
      </c>
      <c r="D485" s="24">
        <v>9.52</v>
      </c>
    </row>
    <row r="486" spans="1:4" x14ac:dyDescent="0.25">
      <c r="A486" s="35" t="s">
        <v>15</v>
      </c>
      <c r="B486" s="24">
        <v>0</v>
      </c>
      <c r="C486" s="38">
        <v>9.52</v>
      </c>
      <c r="D486" s="24">
        <v>9.52</v>
      </c>
    </row>
    <row r="487" spans="1:4" x14ac:dyDescent="0.25">
      <c r="A487" s="36" t="s">
        <v>16</v>
      </c>
      <c r="B487" s="24">
        <v>0</v>
      </c>
      <c r="C487" s="38">
        <v>9.52</v>
      </c>
      <c r="D487" s="24">
        <v>9.52</v>
      </c>
    </row>
    <row r="488" spans="1:4" x14ac:dyDescent="0.25">
      <c r="A488" s="37" t="s">
        <v>146</v>
      </c>
      <c r="B488" s="24">
        <v>0</v>
      </c>
      <c r="C488" s="38">
        <v>9.52</v>
      </c>
      <c r="D488" s="24">
        <v>9.52</v>
      </c>
    </row>
    <row r="489" spans="1:4" x14ac:dyDescent="0.25">
      <c r="A489" s="34" t="s">
        <v>209</v>
      </c>
      <c r="B489" s="24">
        <v>0</v>
      </c>
      <c r="C489" s="38">
        <v>22.14</v>
      </c>
      <c r="D489" s="24">
        <v>22.14</v>
      </c>
    </row>
    <row r="490" spans="1:4" x14ac:dyDescent="0.25">
      <c r="A490" s="35" t="s">
        <v>20</v>
      </c>
      <c r="B490" s="24">
        <v>0</v>
      </c>
      <c r="C490" s="38">
        <v>0</v>
      </c>
      <c r="D490" s="24">
        <v>0</v>
      </c>
    </row>
    <row r="491" spans="1:4" x14ac:dyDescent="0.25">
      <c r="A491" s="36" t="s">
        <v>48</v>
      </c>
      <c r="B491" s="24">
        <v>0</v>
      </c>
      <c r="C491" s="38">
        <v>0</v>
      </c>
      <c r="D491" s="24">
        <v>0</v>
      </c>
    </row>
    <row r="492" spans="1:4" x14ac:dyDescent="0.25">
      <c r="A492" s="37" t="s">
        <v>146</v>
      </c>
      <c r="B492" s="24">
        <v>0</v>
      </c>
      <c r="C492" s="38">
        <v>0</v>
      </c>
      <c r="D492" s="24">
        <v>0</v>
      </c>
    </row>
    <row r="493" spans="1:4" x14ac:dyDescent="0.25">
      <c r="A493" s="36" t="s">
        <v>61</v>
      </c>
      <c r="B493" s="24">
        <v>0</v>
      </c>
      <c r="C493" s="38">
        <v>0</v>
      </c>
      <c r="D493" s="24">
        <v>0</v>
      </c>
    </row>
    <row r="494" spans="1:4" x14ac:dyDescent="0.25">
      <c r="A494" s="37" t="s">
        <v>146</v>
      </c>
      <c r="B494" s="24">
        <v>0</v>
      </c>
      <c r="C494" s="38">
        <v>0</v>
      </c>
      <c r="D494" s="24">
        <v>0</v>
      </c>
    </row>
    <row r="495" spans="1:4" x14ac:dyDescent="0.25">
      <c r="A495" s="36" t="s">
        <v>90</v>
      </c>
      <c r="B495" s="24">
        <v>0</v>
      </c>
      <c r="C495" s="38">
        <v>0</v>
      </c>
      <c r="D495" s="24">
        <v>0</v>
      </c>
    </row>
    <row r="496" spans="1:4" x14ac:dyDescent="0.25">
      <c r="A496" s="37" t="s">
        <v>146</v>
      </c>
      <c r="B496" s="24">
        <v>0</v>
      </c>
      <c r="C496" s="38">
        <v>0</v>
      </c>
      <c r="D496" s="24">
        <v>0</v>
      </c>
    </row>
    <row r="497" spans="1:4" x14ac:dyDescent="0.25">
      <c r="A497" s="35" t="s">
        <v>10</v>
      </c>
      <c r="B497" s="24">
        <v>0</v>
      </c>
      <c r="C497" s="38">
        <v>22.14</v>
      </c>
      <c r="D497" s="24">
        <v>22.14</v>
      </c>
    </row>
    <row r="498" spans="1:4" x14ac:dyDescent="0.25">
      <c r="A498" s="36" t="s">
        <v>11</v>
      </c>
      <c r="B498" s="24">
        <v>0</v>
      </c>
      <c r="C498" s="38">
        <v>22.14</v>
      </c>
      <c r="D498" s="24">
        <v>22.14</v>
      </c>
    </row>
    <row r="499" spans="1:4" x14ac:dyDescent="0.25">
      <c r="A499" s="37" t="s">
        <v>146</v>
      </c>
      <c r="B499" s="24">
        <v>0</v>
      </c>
      <c r="C499" s="38">
        <v>22.14</v>
      </c>
      <c r="D499" s="24">
        <v>22.14</v>
      </c>
    </row>
    <row r="500" spans="1:4" x14ac:dyDescent="0.25">
      <c r="A500" s="35" t="s">
        <v>207</v>
      </c>
      <c r="B500" s="24">
        <v>0</v>
      </c>
      <c r="C500" s="38">
        <v>0</v>
      </c>
      <c r="D500" s="24">
        <v>0</v>
      </c>
    </row>
    <row r="501" spans="1:4" x14ac:dyDescent="0.25">
      <c r="A501" s="36" t="s">
        <v>12</v>
      </c>
      <c r="B501" s="24">
        <v>0</v>
      </c>
      <c r="C501" s="38">
        <v>0</v>
      </c>
      <c r="D501" s="24">
        <v>0</v>
      </c>
    </row>
    <row r="502" spans="1:4" x14ac:dyDescent="0.25">
      <c r="A502" s="37" t="s">
        <v>146</v>
      </c>
      <c r="B502" s="24">
        <v>0</v>
      </c>
      <c r="C502" s="38">
        <v>0</v>
      </c>
      <c r="D502" s="24">
        <v>0</v>
      </c>
    </row>
    <row r="503" spans="1:4" x14ac:dyDescent="0.25">
      <c r="A503" s="34" t="s">
        <v>185</v>
      </c>
      <c r="B503" s="24">
        <v>0</v>
      </c>
      <c r="C503" s="38">
        <v>-4.99</v>
      </c>
      <c r="D503" s="24">
        <v>-4.99</v>
      </c>
    </row>
    <row r="504" spans="1:4" x14ac:dyDescent="0.25">
      <c r="A504" s="35" t="s">
        <v>1</v>
      </c>
      <c r="B504" s="24">
        <v>0</v>
      </c>
      <c r="C504" s="38">
        <v>-4.99</v>
      </c>
      <c r="D504" s="24">
        <v>-4.99</v>
      </c>
    </row>
    <row r="505" spans="1:4" x14ac:dyDescent="0.25">
      <c r="A505" s="36" t="s">
        <v>39</v>
      </c>
      <c r="B505" s="24">
        <v>0</v>
      </c>
      <c r="C505" s="38">
        <v>0</v>
      </c>
      <c r="D505" s="24">
        <v>0</v>
      </c>
    </row>
    <row r="506" spans="1:4" x14ac:dyDescent="0.25">
      <c r="A506" s="37" t="s">
        <v>146</v>
      </c>
      <c r="B506" s="24">
        <v>0</v>
      </c>
      <c r="C506" s="38">
        <v>0</v>
      </c>
      <c r="D506" s="24">
        <v>0</v>
      </c>
    </row>
    <row r="507" spans="1:4" x14ac:dyDescent="0.25">
      <c r="A507" s="36" t="s">
        <v>51</v>
      </c>
      <c r="B507" s="24">
        <v>0</v>
      </c>
      <c r="C507" s="38">
        <v>0</v>
      </c>
      <c r="D507" s="24">
        <v>0</v>
      </c>
    </row>
    <row r="508" spans="1:4" x14ac:dyDescent="0.25">
      <c r="A508" s="37" t="s">
        <v>146</v>
      </c>
      <c r="B508" s="24">
        <v>0</v>
      </c>
      <c r="C508" s="38">
        <v>0</v>
      </c>
      <c r="D508" s="24">
        <v>0</v>
      </c>
    </row>
    <row r="509" spans="1:4" x14ac:dyDescent="0.25">
      <c r="A509" s="36" t="s">
        <v>65</v>
      </c>
      <c r="B509" s="24">
        <v>0</v>
      </c>
      <c r="C509" s="38">
        <v>0</v>
      </c>
      <c r="D509" s="24">
        <v>0</v>
      </c>
    </row>
    <row r="510" spans="1:4" x14ac:dyDescent="0.25">
      <c r="A510" s="37" t="s">
        <v>146</v>
      </c>
      <c r="B510" s="24">
        <v>0</v>
      </c>
      <c r="C510" s="38">
        <v>0</v>
      </c>
      <c r="D510" s="24">
        <v>0</v>
      </c>
    </row>
    <row r="511" spans="1:4" x14ac:dyDescent="0.25">
      <c r="A511" s="36" t="s">
        <v>66</v>
      </c>
      <c r="B511" s="24">
        <v>0</v>
      </c>
      <c r="C511" s="38">
        <v>0</v>
      </c>
      <c r="D511" s="24">
        <v>0</v>
      </c>
    </row>
    <row r="512" spans="1:4" x14ac:dyDescent="0.25">
      <c r="A512" s="37" t="s">
        <v>146</v>
      </c>
      <c r="B512" s="24">
        <v>0</v>
      </c>
      <c r="C512" s="38">
        <v>0</v>
      </c>
      <c r="D512" s="24">
        <v>0</v>
      </c>
    </row>
    <row r="513" spans="1:4" x14ac:dyDescent="0.25">
      <c r="A513" s="36" t="s">
        <v>69</v>
      </c>
      <c r="B513" s="24">
        <v>0</v>
      </c>
      <c r="C513" s="38">
        <v>-4.99</v>
      </c>
      <c r="D513" s="24">
        <v>-4.99</v>
      </c>
    </row>
    <row r="514" spans="1:4" x14ac:dyDescent="0.25">
      <c r="A514" s="37" t="s">
        <v>146</v>
      </c>
      <c r="B514" s="24">
        <v>0</v>
      </c>
      <c r="C514" s="38">
        <v>-4.99</v>
      </c>
      <c r="D514" s="24">
        <v>-4.99</v>
      </c>
    </row>
    <row r="515" spans="1:4" x14ac:dyDescent="0.25">
      <c r="A515" s="36" t="s">
        <v>78</v>
      </c>
      <c r="B515" s="24">
        <v>0</v>
      </c>
      <c r="C515" s="38">
        <v>0</v>
      </c>
      <c r="D515" s="24">
        <v>0</v>
      </c>
    </row>
    <row r="516" spans="1:4" x14ac:dyDescent="0.25">
      <c r="A516" s="37" t="s">
        <v>146</v>
      </c>
      <c r="B516" s="24">
        <v>0</v>
      </c>
      <c r="C516" s="38">
        <v>0</v>
      </c>
      <c r="D516" s="24">
        <v>0</v>
      </c>
    </row>
    <row r="517" spans="1:4" x14ac:dyDescent="0.25">
      <c r="A517" s="36" t="s">
        <v>88</v>
      </c>
      <c r="B517" s="24">
        <v>0</v>
      </c>
      <c r="C517" s="38">
        <v>0</v>
      </c>
      <c r="D517" s="24">
        <v>0</v>
      </c>
    </row>
    <row r="518" spans="1:4" x14ac:dyDescent="0.25">
      <c r="A518" s="37" t="s">
        <v>146</v>
      </c>
      <c r="B518" s="24">
        <v>0</v>
      </c>
      <c r="C518" s="38">
        <v>0</v>
      </c>
      <c r="D518" s="24">
        <v>0</v>
      </c>
    </row>
    <row r="519" spans="1:4" x14ac:dyDescent="0.25">
      <c r="A519" s="36" t="s">
        <v>92</v>
      </c>
      <c r="B519" s="24">
        <v>0</v>
      </c>
      <c r="C519" s="38">
        <v>0</v>
      </c>
      <c r="D519" s="24">
        <v>0</v>
      </c>
    </row>
    <row r="520" spans="1:4" x14ac:dyDescent="0.25">
      <c r="A520" s="37" t="s">
        <v>146</v>
      </c>
      <c r="B520" s="24">
        <v>0</v>
      </c>
      <c r="C520" s="38">
        <v>0</v>
      </c>
      <c r="D520" s="24">
        <v>0</v>
      </c>
    </row>
    <row r="521" spans="1:4" x14ac:dyDescent="0.25">
      <c r="A521" s="36" t="s">
        <v>283</v>
      </c>
      <c r="B521" s="24">
        <v>0</v>
      </c>
      <c r="C521" s="38">
        <v>0</v>
      </c>
      <c r="D521" s="24">
        <v>0</v>
      </c>
    </row>
    <row r="522" spans="1:4" x14ac:dyDescent="0.25">
      <c r="A522" s="37" t="s">
        <v>146</v>
      </c>
      <c r="B522" s="24">
        <v>0</v>
      </c>
      <c r="C522" s="38">
        <v>0</v>
      </c>
      <c r="D522" s="24">
        <v>0</v>
      </c>
    </row>
    <row r="523" spans="1:4" x14ac:dyDescent="0.25">
      <c r="A523" s="35" t="s">
        <v>196</v>
      </c>
      <c r="B523" s="24">
        <v>0</v>
      </c>
      <c r="C523" s="38">
        <v>0</v>
      </c>
      <c r="D523" s="24">
        <v>0</v>
      </c>
    </row>
    <row r="524" spans="1:4" x14ac:dyDescent="0.25">
      <c r="A524" s="36" t="s">
        <v>56</v>
      </c>
      <c r="B524" s="24">
        <v>0</v>
      </c>
      <c r="C524" s="38">
        <v>0</v>
      </c>
      <c r="D524" s="24">
        <v>0</v>
      </c>
    </row>
    <row r="525" spans="1:4" x14ac:dyDescent="0.25">
      <c r="A525" s="37" t="s">
        <v>146</v>
      </c>
      <c r="B525" s="24">
        <v>0</v>
      </c>
      <c r="C525" s="38">
        <v>0</v>
      </c>
      <c r="D525" s="24">
        <v>0</v>
      </c>
    </row>
    <row r="526" spans="1:4" x14ac:dyDescent="0.25">
      <c r="A526" s="36" t="s">
        <v>60</v>
      </c>
      <c r="B526" s="24">
        <v>0</v>
      </c>
      <c r="C526" s="38">
        <v>0</v>
      </c>
      <c r="D526" s="24">
        <v>0</v>
      </c>
    </row>
    <row r="527" spans="1:4" x14ac:dyDescent="0.25">
      <c r="A527" s="37" t="s">
        <v>146</v>
      </c>
      <c r="B527" s="24">
        <v>0</v>
      </c>
      <c r="C527" s="38">
        <v>0</v>
      </c>
      <c r="D527" s="24">
        <v>0</v>
      </c>
    </row>
    <row r="528" spans="1:4" x14ac:dyDescent="0.25">
      <c r="A528" s="33" t="s">
        <v>232</v>
      </c>
      <c r="B528" s="24">
        <v>4904418.7799999993</v>
      </c>
      <c r="C528" s="38">
        <v>25292.019999999997</v>
      </c>
      <c r="D528" s="24">
        <v>4929710.8</v>
      </c>
    </row>
    <row r="529" spans="1:4" x14ac:dyDescent="0.25">
      <c r="A529" s="34" t="s">
        <v>230</v>
      </c>
      <c r="B529" s="24">
        <v>4904418.7799999993</v>
      </c>
      <c r="C529" s="38">
        <v>25292.019999999997</v>
      </c>
      <c r="D529" s="24">
        <v>4929710.8</v>
      </c>
    </row>
    <row r="530" spans="1:4" x14ac:dyDescent="0.25">
      <c r="A530" s="35" t="s">
        <v>17</v>
      </c>
      <c r="B530" s="24">
        <v>2630547.8899999997</v>
      </c>
      <c r="C530" s="38">
        <v>13628.64</v>
      </c>
      <c r="D530" s="24">
        <v>2644176.5299999998</v>
      </c>
    </row>
    <row r="531" spans="1:4" x14ac:dyDescent="0.25">
      <c r="A531" s="36" t="s">
        <v>19</v>
      </c>
      <c r="B531" s="24">
        <v>2630547.8899999997</v>
      </c>
      <c r="C531" s="38">
        <v>13628.64</v>
      </c>
      <c r="D531" s="24">
        <v>2644176.5299999998</v>
      </c>
    </row>
    <row r="532" spans="1:4" x14ac:dyDescent="0.25">
      <c r="A532" s="37" t="s">
        <v>142</v>
      </c>
      <c r="B532" s="24">
        <v>2187094.0999999996</v>
      </c>
      <c r="C532" s="38">
        <v>13126.09</v>
      </c>
      <c r="D532" s="24">
        <v>2200220.19</v>
      </c>
    </row>
    <row r="533" spans="1:4" x14ac:dyDescent="0.25">
      <c r="A533" s="37" t="s">
        <v>155</v>
      </c>
      <c r="B533" s="24">
        <v>443453.79000000004</v>
      </c>
      <c r="C533" s="38">
        <v>502.54999999999995</v>
      </c>
      <c r="D533" s="24">
        <v>443956.33999999997</v>
      </c>
    </row>
    <row r="534" spans="1:4" x14ac:dyDescent="0.25">
      <c r="A534" s="35" t="s">
        <v>271</v>
      </c>
      <c r="B534" s="24">
        <v>319031.62</v>
      </c>
      <c r="C534" s="38">
        <v>1578.0700000000002</v>
      </c>
      <c r="D534" s="24">
        <v>320609.69000000006</v>
      </c>
    </row>
    <row r="535" spans="1:4" x14ac:dyDescent="0.25">
      <c r="A535" s="36" t="s">
        <v>110</v>
      </c>
      <c r="B535" s="24">
        <v>319031.62</v>
      </c>
      <c r="C535" s="38">
        <v>1578.0700000000002</v>
      </c>
      <c r="D535" s="24">
        <v>320609.69000000006</v>
      </c>
    </row>
    <row r="536" spans="1:4" x14ac:dyDescent="0.25">
      <c r="A536" s="37" t="s">
        <v>142</v>
      </c>
      <c r="B536" s="24">
        <v>265274.53000000003</v>
      </c>
      <c r="C536" s="38">
        <v>1578.0700000000002</v>
      </c>
      <c r="D536" s="24">
        <v>266852.60000000003</v>
      </c>
    </row>
    <row r="537" spans="1:4" x14ac:dyDescent="0.25">
      <c r="A537" s="37" t="s">
        <v>155</v>
      </c>
      <c r="B537" s="24">
        <v>53757.09</v>
      </c>
      <c r="C537" s="38">
        <v>0</v>
      </c>
      <c r="D537" s="24">
        <v>53757.09</v>
      </c>
    </row>
    <row r="538" spans="1:4" x14ac:dyDescent="0.25">
      <c r="A538" s="35" t="s">
        <v>228</v>
      </c>
      <c r="B538" s="24">
        <v>115.62</v>
      </c>
      <c r="C538" s="38">
        <v>0</v>
      </c>
      <c r="D538" s="24">
        <v>115.62</v>
      </c>
    </row>
    <row r="539" spans="1:4" x14ac:dyDescent="0.25">
      <c r="A539" s="36" t="s">
        <v>53</v>
      </c>
      <c r="B539" s="24">
        <v>115.62</v>
      </c>
      <c r="C539" s="38">
        <v>0</v>
      </c>
      <c r="D539" s="24">
        <v>115.62</v>
      </c>
    </row>
    <row r="540" spans="1:4" x14ac:dyDescent="0.25">
      <c r="A540" s="37" t="s">
        <v>142</v>
      </c>
      <c r="B540" s="24">
        <v>115.62</v>
      </c>
      <c r="C540" s="38">
        <v>0</v>
      </c>
      <c r="D540" s="24">
        <v>115.62</v>
      </c>
    </row>
    <row r="541" spans="1:4" x14ac:dyDescent="0.25">
      <c r="A541" s="37" t="s">
        <v>155</v>
      </c>
      <c r="B541" s="24">
        <v>0</v>
      </c>
      <c r="C541" s="38">
        <v>0</v>
      </c>
      <c r="D541" s="24">
        <v>0</v>
      </c>
    </row>
    <row r="542" spans="1:4" x14ac:dyDescent="0.25">
      <c r="A542" s="35" t="s">
        <v>21</v>
      </c>
      <c r="B542" s="24">
        <v>439.21999999999997</v>
      </c>
      <c r="C542" s="38">
        <v>0</v>
      </c>
      <c r="D542" s="24">
        <v>439.21999999999997</v>
      </c>
    </row>
    <row r="543" spans="1:4" x14ac:dyDescent="0.25">
      <c r="A543" s="36" t="s">
        <v>109</v>
      </c>
      <c r="B543" s="24">
        <v>439.21999999999997</v>
      </c>
      <c r="C543" s="38">
        <v>0</v>
      </c>
      <c r="D543" s="24">
        <v>439.21999999999997</v>
      </c>
    </row>
    <row r="544" spans="1:4" x14ac:dyDescent="0.25">
      <c r="A544" s="37" t="s">
        <v>142</v>
      </c>
      <c r="B544" s="24">
        <v>439.21999999999997</v>
      </c>
      <c r="C544" s="38">
        <v>0</v>
      </c>
      <c r="D544" s="24">
        <v>439.21999999999997</v>
      </c>
    </row>
    <row r="545" spans="1:4" x14ac:dyDescent="0.25">
      <c r="A545" s="37" t="s">
        <v>155</v>
      </c>
      <c r="B545" s="24">
        <v>0</v>
      </c>
      <c r="C545" s="38">
        <v>0</v>
      </c>
      <c r="D545" s="24">
        <v>0</v>
      </c>
    </row>
    <row r="546" spans="1:4" x14ac:dyDescent="0.25">
      <c r="A546" s="35" t="s">
        <v>2</v>
      </c>
      <c r="B546" s="24">
        <v>1954284.4299999997</v>
      </c>
      <c r="C546" s="38">
        <v>10085.31</v>
      </c>
      <c r="D546" s="24">
        <v>1964369.7399999998</v>
      </c>
    </row>
    <row r="547" spans="1:4" x14ac:dyDescent="0.25">
      <c r="A547" s="36" t="s">
        <v>3</v>
      </c>
      <c r="B547" s="24">
        <v>1954284.4299999997</v>
      </c>
      <c r="C547" s="38">
        <v>10085.31</v>
      </c>
      <c r="D547" s="24">
        <v>1964369.7399999998</v>
      </c>
    </row>
    <row r="548" spans="1:4" x14ac:dyDescent="0.25">
      <c r="A548" s="37" t="s">
        <v>142</v>
      </c>
      <c r="B548" s="24">
        <v>1624840.2599999998</v>
      </c>
      <c r="C548" s="38">
        <v>9748.89</v>
      </c>
      <c r="D548" s="24">
        <v>1634589.15</v>
      </c>
    </row>
    <row r="549" spans="1:4" x14ac:dyDescent="0.25">
      <c r="A549" s="37" t="s">
        <v>155</v>
      </c>
      <c r="B549" s="24">
        <v>329444.17</v>
      </c>
      <c r="C549" s="38">
        <v>336.42</v>
      </c>
      <c r="D549" s="24">
        <v>329780.58999999997</v>
      </c>
    </row>
    <row r="550" spans="1:4" x14ac:dyDescent="0.25">
      <c r="A550" s="33" t="s">
        <v>172</v>
      </c>
      <c r="B550" s="24">
        <v>6330753.9900000002</v>
      </c>
      <c r="C550" s="38">
        <v>41527.69</v>
      </c>
      <c r="D550" s="24">
        <v>6372281.6799999997</v>
      </c>
    </row>
    <row r="551" spans="1:4" x14ac:dyDescent="0.25">
      <c r="A551" s="34" t="s">
        <v>168</v>
      </c>
      <c r="B551" s="24">
        <v>6330753.9900000002</v>
      </c>
      <c r="C551" s="38">
        <v>41527.69</v>
      </c>
      <c r="D551" s="24">
        <v>6372281.6799999997</v>
      </c>
    </row>
    <row r="552" spans="1:4" x14ac:dyDescent="0.25">
      <c r="A552" s="35" t="s">
        <v>17</v>
      </c>
      <c r="B552" s="24">
        <v>298649.65999999997</v>
      </c>
      <c r="C552" s="38">
        <v>1950.5600000000002</v>
      </c>
      <c r="D552" s="24">
        <v>300600.21999999997</v>
      </c>
    </row>
    <row r="553" spans="1:4" x14ac:dyDescent="0.25">
      <c r="A553" s="36" t="s">
        <v>38</v>
      </c>
      <c r="B553" s="24">
        <v>0</v>
      </c>
      <c r="C553" s="38">
        <v>0</v>
      </c>
      <c r="D553" s="24">
        <v>0</v>
      </c>
    </row>
    <row r="554" spans="1:4" x14ac:dyDescent="0.25">
      <c r="A554" s="37" t="s">
        <v>142</v>
      </c>
      <c r="B554" s="24">
        <v>0</v>
      </c>
      <c r="C554" s="38">
        <v>0</v>
      </c>
      <c r="D554" s="24">
        <v>0</v>
      </c>
    </row>
    <row r="555" spans="1:4" x14ac:dyDescent="0.25">
      <c r="A555" s="36" t="s">
        <v>18</v>
      </c>
      <c r="B555" s="24">
        <v>298649.65999999997</v>
      </c>
      <c r="C555" s="38">
        <v>1950.5600000000002</v>
      </c>
      <c r="D555" s="24">
        <v>300600.21999999997</v>
      </c>
    </row>
    <row r="556" spans="1:4" x14ac:dyDescent="0.25">
      <c r="A556" s="37" t="s">
        <v>142</v>
      </c>
      <c r="B556" s="24">
        <v>298649.65999999997</v>
      </c>
      <c r="C556" s="38">
        <v>1950.5600000000002</v>
      </c>
      <c r="D556" s="24">
        <v>300600.21999999997</v>
      </c>
    </row>
    <row r="557" spans="1:4" x14ac:dyDescent="0.25">
      <c r="A557" s="35" t="s">
        <v>272</v>
      </c>
      <c r="B557" s="24">
        <v>2468925.46</v>
      </c>
      <c r="C557" s="38">
        <v>16192.029999999999</v>
      </c>
      <c r="D557" s="24">
        <v>2485117.4900000002</v>
      </c>
    </row>
    <row r="558" spans="1:4" x14ac:dyDescent="0.25">
      <c r="A558" s="36" t="s">
        <v>0</v>
      </c>
      <c r="B558" s="24">
        <v>2468925.46</v>
      </c>
      <c r="C558" s="38">
        <v>16192.029999999999</v>
      </c>
      <c r="D558" s="24">
        <v>2485117.4900000002</v>
      </c>
    </row>
    <row r="559" spans="1:4" x14ac:dyDescent="0.25">
      <c r="A559" s="37" t="s">
        <v>142</v>
      </c>
      <c r="B559" s="24">
        <v>2468925.46</v>
      </c>
      <c r="C559" s="38">
        <v>16192.029999999999</v>
      </c>
      <c r="D559" s="24">
        <v>2485117.4900000002</v>
      </c>
    </row>
    <row r="560" spans="1:4" x14ac:dyDescent="0.25">
      <c r="A560" s="35" t="s">
        <v>4</v>
      </c>
      <c r="B560" s="24">
        <v>3563178.87</v>
      </c>
      <c r="C560" s="38">
        <v>23385.1</v>
      </c>
      <c r="D560" s="24">
        <v>3586563.9699999997</v>
      </c>
    </row>
    <row r="561" spans="1:4" x14ac:dyDescent="0.25">
      <c r="A561" s="36" t="s">
        <v>36</v>
      </c>
      <c r="B561" s="24">
        <v>3298555.91</v>
      </c>
      <c r="C561" s="38">
        <v>21629.35</v>
      </c>
      <c r="D561" s="24">
        <v>3320185.26</v>
      </c>
    </row>
    <row r="562" spans="1:4" x14ac:dyDescent="0.25">
      <c r="A562" s="37" t="s">
        <v>142</v>
      </c>
      <c r="B562" s="24">
        <v>3298555.91</v>
      </c>
      <c r="C562" s="38">
        <v>21629.35</v>
      </c>
      <c r="D562" s="24">
        <v>3320185.26</v>
      </c>
    </row>
    <row r="563" spans="1:4" x14ac:dyDescent="0.25">
      <c r="A563" s="36" t="s">
        <v>84</v>
      </c>
      <c r="B563" s="24">
        <v>21744.79</v>
      </c>
      <c r="C563" s="38">
        <v>159.85</v>
      </c>
      <c r="D563" s="24">
        <v>21904.639999999999</v>
      </c>
    </row>
    <row r="564" spans="1:4" x14ac:dyDescent="0.25">
      <c r="A564" s="37" t="s">
        <v>142</v>
      </c>
      <c r="B564" s="24">
        <v>21744.79</v>
      </c>
      <c r="C564" s="38">
        <v>159.85</v>
      </c>
      <c r="D564" s="24">
        <v>21904.639999999999</v>
      </c>
    </row>
    <row r="565" spans="1:4" x14ac:dyDescent="0.25">
      <c r="A565" s="36" t="s">
        <v>106</v>
      </c>
      <c r="B565" s="24">
        <v>242878.16999999998</v>
      </c>
      <c r="C565" s="38">
        <v>1595.9</v>
      </c>
      <c r="D565" s="24">
        <v>244474.07</v>
      </c>
    </row>
    <row r="566" spans="1:4" x14ac:dyDescent="0.25">
      <c r="A566" s="37" t="s">
        <v>142</v>
      </c>
      <c r="B566" s="24">
        <v>242878.16999999998</v>
      </c>
      <c r="C566" s="38">
        <v>1595.9</v>
      </c>
      <c r="D566" s="24">
        <v>244474.07</v>
      </c>
    </row>
    <row r="567" spans="1:4" x14ac:dyDescent="0.25">
      <c r="A567" s="33" t="s">
        <v>187</v>
      </c>
      <c r="B567" s="24">
        <v>808462.96000000008</v>
      </c>
      <c r="C567" s="38">
        <v>4351.21</v>
      </c>
      <c r="D567" s="24">
        <v>812814.16999999993</v>
      </c>
    </row>
    <row r="568" spans="1:4" x14ac:dyDescent="0.25">
      <c r="A568" s="34" t="s">
        <v>185</v>
      </c>
      <c r="B568" s="24">
        <v>808462.96000000008</v>
      </c>
      <c r="C568" s="38">
        <v>4351.21</v>
      </c>
      <c r="D568" s="24">
        <v>812814.16999999993</v>
      </c>
    </row>
    <row r="569" spans="1:4" x14ac:dyDescent="0.25">
      <c r="A569" s="35" t="s">
        <v>1</v>
      </c>
      <c r="B569" s="24">
        <v>808462.96000000008</v>
      </c>
      <c r="C569" s="38">
        <v>4351.21</v>
      </c>
      <c r="D569" s="24">
        <v>812814.16999999993</v>
      </c>
    </row>
    <row r="570" spans="1:4" x14ac:dyDescent="0.25">
      <c r="A570" s="36" t="s">
        <v>39</v>
      </c>
      <c r="B570" s="24">
        <v>68469.01999999999</v>
      </c>
      <c r="C570" s="38">
        <v>371.05</v>
      </c>
      <c r="D570" s="24">
        <v>68840.070000000007</v>
      </c>
    </row>
    <row r="571" spans="1:4" x14ac:dyDescent="0.25">
      <c r="A571" s="37" t="s">
        <v>142</v>
      </c>
      <c r="B571" s="24">
        <v>63585.899999999994</v>
      </c>
      <c r="C571" s="38">
        <v>365.71000000000004</v>
      </c>
      <c r="D571" s="24">
        <v>63951.61</v>
      </c>
    </row>
    <row r="572" spans="1:4" x14ac:dyDescent="0.25">
      <c r="A572" s="37" t="s">
        <v>155</v>
      </c>
      <c r="B572" s="24">
        <v>4883.12</v>
      </c>
      <c r="C572" s="38">
        <v>5.34</v>
      </c>
      <c r="D572" s="24">
        <v>4888.46</v>
      </c>
    </row>
    <row r="573" spans="1:4" x14ac:dyDescent="0.25">
      <c r="A573" s="36" t="s">
        <v>51</v>
      </c>
      <c r="B573" s="24">
        <v>1175.8600000000001</v>
      </c>
      <c r="C573" s="38">
        <v>9.86</v>
      </c>
      <c r="D573" s="24">
        <v>1185.7200000000003</v>
      </c>
    </row>
    <row r="574" spans="1:4" x14ac:dyDescent="0.25">
      <c r="A574" s="37" t="s">
        <v>142</v>
      </c>
      <c r="B574" s="24">
        <v>1096.99</v>
      </c>
      <c r="C574" s="38">
        <v>9.86</v>
      </c>
      <c r="D574" s="24">
        <v>1106.8500000000001</v>
      </c>
    </row>
    <row r="575" spans="1:4" x14ac:dyDescent="0.25">
      <c r="A575" s="37" t="s">
        <v>155</v>
      </c>
      <c r="B575" s="24">
        <v>78.87</v>
      </c>
      <c r="C575" s="38">
        <v>0</v>
      </c>
      <c r="D575" s="24">
        <v>78.87</v>
      </c>
    </row>
    <row r="576" spans="1:4" x14ac:dyDescent="0.25">
      <c r="A576" s="36" t="s">
        <v>65</v>
      </c>
      <c r="B576" s="24">
        <v>2466.0300000000002</v>
      </c>
      <c r="C576" s="38">
        <v>9.64</v>
      </c>
      <c r="D576" s="24">
        <v>2475.67</v>
      </c>
    </row>
    <row r="577" spans="1:4" x14ac:dyDescent="0.25">
      <c r="A577" s="37" t="s">
        <v>142</v>
      </c>
      <c r="B577" s="24">
        <v>2294.25</v>
      </c>
      <c r="C577" s="38">
        <v>9.64</v>
      </c>
      <c r="D577" s="24">
        <v>2303.89</v>
      </c>
    </row>
    <row r="578" spans="1:4" x14ac:dyDescent="0.25">
      <c r="A578" s="37" t="s">
        <v>155</v>
      </c>
      <c r="B578" s="24">
        <v>171.78</v>
      </c>
      <c r="C578" s="38">
        <v>0</v>
      </c>
      <c r="D578" s="24">
        <v>171.78</v>
      </c>
    </row>
    <row r="579" spans="1:4" x14ac:dyDescent="0.25">
      <c r="A579" s="36" t="s">
        <v>66</v>
      </c>
      <c r="B579" s="24">
        <v>17744.7</v>
      </c>
      <c r="C579" s="38">
        <v>91.24</v>
      </c>
      <c r="D579" s="24">
        <v>17835.940000000002</v>
      </c>
    </row>
    <row r="580" spans="1:4" x14ac:dyDescent="0.25">
      <c r="A580" s="37" t="s">
        <v>142</v>
      </c>
      <c r="B580" s="24">
        <v>16482.66</v>
      </c>
      <c r="C580" s="38">
        <v>91.24</v>
      </c>
      <c r="D580" s="24">
        <v>16573.900000000001</v>
      </c>
    </row>
    <row r="581" spans="1:4" x14ac:dyDescent="0.25">
      <c r="A581" s="37" t="s">
        <v>155</v>
      </c>
      <c r="B581" s="24">
        <v>1262.04</v>
      </c>
      <c r="C581" s="38">
        <v>0</v>
      </c>
      <c r="D581" s="24">
        <v>1262.04</v>
      </c>
    </row>
    <row r="582" spans="1:4" x14ac:dyDescent="0.25">
      <c r="A582" s="36" t="s">
        <v>69</v>
      </c>
      <c r="B582" s="24">
        <v>184817.8</v>
      </c>
      <c r="C582" s="38">
        <v>995.99000000000012</v>
      </c>
      <c r="D582" s="24">
        <v>185813.79</v>
      </c>
    </row>
    <row r="583" spans="1:4" x14ac:dyDescent="0.25">
      <c r="A583" s="37" t="s">
        <v>142</v>
      </c>
      <c r="B583" s="24">
        <v>171629.02</v>
      </c>
      <c r="C583" s="38">
        <v>981.0200000000001</v>
      </c>
      <c r="D583" s="24">
        <v>172610.04</v>
      </c>
    </row>
    <row r="584" spans="1:4" x14ac:dyDescent="0.25">
      <c r="A584" s="37" t="s">
        <v>155</v>
      </c>
      <c r="B584" s="24">
        <v>13188.779999999999</v>
      </c>
      <c r="C584" s="38">
        <v>14.97</v>
      </c>
      <c r="D584" s="24">
        <v>13203.75</v>
      </c>
    </row>
    <row r="585" spans="1:4" x14ac:dyDescent="0.25">
      <c r="A585" s="36" t="s">
        <v>78</v>
      </c>
      <c r="B585" s="24">
        <v>199124.83000000002</v>
      </c>
      <c r="C585" s="38">
        <v>1065.6400000000001</v>
      </c>
      <c r="D585" s="24">
        <v>200190.47</v>
      </c>
    </row>
    <row r="586" spans="1:4" x14ac:dyDescent="0.25">
      <c r="A586" s="37" t="s">
        <v>142</v>
      </c>
      <c r="B586" s="24">
        <v>184915.97</v>
      </c>
      <c r="C586" s="38">
        <v>1057.22</v>
      </c>
      <c r="D586" s="24">
        <v>185973.19</v>
      </c>
    </row>
    <row r="587" spans="1:4" x14ac:dyDescent="0.25">
      <c r="A587" s="37" t="s">
        <v>155</v>
      </c>
      <c r="B587" s="24">
        <v>14208.86</v>
      </c>
      <c r="C587" s="38">
        <v>8.42</v>
      </c>
      <c r="D587" s="24">
        <v>14217.279999999999</v>
      </c>
    </row>
    <row r="588" spans="1:4" x14ac:dyDescent="0.25">
      <c r="A588" s="36" t="s">
        <v>88</v>
      </c>
      <c r="B588" s="24">
        <v>18927.419999999998</v>
      </c>
      <c r="C588" s="38">
        <v>100.14</v>
      </c>
      <c r="D588" s="24">
        <v>19027.559999999998</v>
      </c>
    </row>
    <row r="589" spans="1:4" x14ac:dyDescent="0.25">
      <c r="A589" s="37" t="s">
        <v>142</v>
      </c>
      <c r="B589" s="24">
        <v>17579.28</v>
      </c>
      <c r="C589" s="38">
        <v>100.14</v>
      </c>
      <c r="D589" s="24">
        <v>17679.419999999998</v>
      </c>
    </row>
    <row r="590" spans="1:4" x14ac:dyDescent="0.25">
      <c r="A590" s="37" t="s">
        <v>155</v>
      </c>
      <c r="B590" s="24">
        <v>1348.1399999999999</v>
      </c>
      <c r="C590" s="38">
        <v>0</v>
      </c>
      <c r="D590" s="24">
        <v>1348.1399999999999</v>
      </c>
    </row>
    <row r="591" spans="1:4" x14ac:dyDescent="0.25">
      <c r="A591" s="36" t="s">
        <v>92</v>
      </c>
      <c r="B591" s="24">
        <v>140064.20000000001</v>
      </c>
      <c r="C591" s="38">
        <v>759.1</v>
      </c>
      <c r="D591" s="24">
        <v>140823.29999999999</v>
      </c>
    </row>
    <row r="592" spans="1:4" x14ac:dyDescent="0.25">
      <c r="A592" s="37" t="s">
        <v>142</v>
      </c>
      <c r="B592" s="24">
        <v>130068.93000000001</v>
      </c>
      <c r="C592" s="38">
        <v>746.88</v>
      </c>
      <c r="D592" s="24">
        <v>130815.81</v>
      </c>
    </row>
    <row r="593" spans="1:4" x14ac:dyDescent="0.25">
      <c r="A593" s="37" t="s">
        <v>155</v>
      </c>
      <c r="B593" s="24">
        <v>9995.27</v>
      </c>
      <c r="C593" s="38">
        <v>12.22</v>
      </c>
      <c r="D593" s="24">
        <v>10007.49</v>
      </c>
    </row>
    <row r="594" spans="1:4" x14ac:dyDescent="0.25">
      <c r="A594" s="36" t="s">
        <v>283</v>
      </c>
      <c r="B594" s="24">
        <v>175673.1</v>
      </c>
      <c r="C594" s="38">
        <v>948.55</v>
      </c>
      <c r="D594" s="24">
        <v>176621.65000000002</v>
      </c>
    </row>
    <row r="595" spans="1:4" x14ac:dyDescent="0.25">
      <c r="A595" s="37" t="s">
        <v>142</v>
      </c>
      <c r="B595" s="24">
        <v>163136.87</v>
      </c>
      <c r="C595" s="38">
        <v>933.08999999999992</v>
      </c>
      <c r="D595" s="24">
        <v>164069.96000000002</v>
      </c>
    </row>
    <row r="596" spans="1:4" x14ac:dyDescent="0.25">
      <c r="A596" s="37" t="s">
        <v>155</v>
      </c>
      <c r="B596" s="24">
        <v>12536.23</v>
      </c>
      <c r="C596" s="38">
        <v>15.46</v>
      </c>
      <c r="D596" s="24">
        <v>12551.689999999999</v>
      </c>
    </row>
    <row r="597" spans="1:4" x14ac:dyDescent="0.25">
      <c r="A597" s="35" t="s">
        <v>196</v>
      </c>
      <c r="B597" s="24">
        <v>0</v>
      </c>
      <c r="C597" s="38">
        <v>0</v>
      </c>
      <c r="D597" s="24">
        <v>0</v>
      </c>
    </row>
    <row r="598" spans="1:4" x14ac:dyDescent="0.25">
      <c r="A598" s="36" t="s">
        <v>56</v>
      </c>
      <c r="B598" s="24">
        <v>0</v>
      </c>
      <c r="C598" s="38">
        <v>0</v>
      </c>
      <c r="D598" s="24">
        <v>0</v>
      </c>
    </row>
    <row r="599" spans="1:4" x14ac:dyDescent="0.25">
      <c r="A599" s="37" t="s">
        <v>142</v>
      </c>
      <c r="B599" s="24">
        <v>0</v>
      </c>
      <c r="C599" s="38">
        <v>0</v>
      </c>
      <c r="D599" s="24">
        <v>0</v>
      </c>
    </row>
    <row r="600" spans="1:4" x14ac:dyDescent="0.25">
      <c r="A600" s="37" t="s">
        <v>155</v>
      </c>
      <c r="B600" s="24">
        <v>0</v>
      </c>
      <c r="C600" s="38">
        <v>0</v>
      </c>
      <c r="D600" s="24">
        <v>0</v>
      </c>
    </row>
    <row r="601" spans="1:4" x14ac:dyDescent="0.25">
      <c r="A601" s="36" t="s">
        <v>60</v>
      </c>
      <c r="B601" s="24">
        <v>0</v>
      </c>
      <c r="C601" s="38">
        <v>0</v>
      </c>
      <c r="D601" s="24">
        <v>0</v>
      </c>
    </row>
    <row r="602" spans="1:4" x14ac:dyDescent="0.25">
      <c r="A602" s="37" t="s">
        <v>142</v>
      </c>
      <c r="B602" s="24">
        <v>0</v>
      </c>
      <c r="C602" s="38">
        <v>0</v>
      </c>
      <c r="D602" s="24">
        <v>0</v>
      </c>
    </row>
    <row r="603" spans="1:4" x14ac:dyDescent="0.25">
      <c r="A603" s="37" t="s">
        <v>155</v>
      </c>
      <c r="B603" s="24">
        <v>0</v>
      </c>
      <c r="C603" s="38">
        <v>0</v>
      </c>
      <c r="D603" s="24">
        <v>0</v>
      </c>
    </row>
    <row r="604" spans="1:4" x14ac:dyDescent="0.25">
      <c r="A604" s="33" t="s">
        <v>255</v>
      </c>
      <c r="B604" s="24">
        <v>173731.87000000002</v>
      </c>
      <c r="C604" s="38">
        <v>1100.31</v>
      </c>
      <c r="D604" s="24">
        <v>174832.18000000002</v>
      </c>
    </row>
    <row r="605" spans="1:4" x14ac:dyDescent="0.25">
      <c r="A605" s="34" t="s">
        <v>251</v>
      </c>
      <c r="B605" s="24">
        <v>173731.87000000002</v>
      </c>
      <c r="C605" s="38">
        <v>1100.31</v>
      </c>
      <c r="D605" s="24">
        <v>174832.18000000002</v>
      </c>
    </row>
    <row r="606" spans="1:4" x14ac:dyDescent="0.25">
      <c r="A606" s="35" t="s">
        <v>15</v>
      </c>
      <c r="B606" s="24">
        <v>173731.87000000002</v>
      </c>
      <c r="C606" s="38">
        <v>1100.31</v>
      </c>
      <c r="D606" s="24">
        <v>174832.18000000002</v>
      </c>
    </row>
    <row r="607" spans="1:4" x14ac:dyDescent="0.25">
      <c r="A607" s="36" t="s">
        <v>16</v>
      </c>
      <c r="B607" s="24">
        <v>173731.87000000002</v>
      </c>
      <c r="C607" s="38">
        <v>1100.31</v>
      </c>
      <c r="D607" s="24">
        <v>174832.18000000002</v>
      </c>
    </row>
    <row r="608" spans="1:4" x14ac:dyDescent="0.25">
      <c r="A608" s="37" t="s">
        <v>142</v>
      </c>
      <c r="B608" s="24">
        <v>149816.39000000001</v>
      </c>
      <c r="C608" s="38">
        <v>1087</v>
      </c>
      <c r="D608" s="24">
        <v>150903.39000000001</v>
      </c>
    </row>
    <row r="609" spans="1:4" x14ac:dyDescent="0.25">
      <c r="A609" s="37" t="s">
        <v>155</v>
      </c>
      <c r="B609" s="24">
        <v>23915.48</v>
      </c>
      <c r="C609" s="38">
        <v>13.309999999999999</v>
      </c>
      <c r="D609" s="24">
        <v>23928.79</v>
      </c>
    </row>
    <row r="610" spans="1:4" x14ac:dyDescent="0.25">
      <c r="A610" s="34" t="s">
        <v>263</v>
      </c>
      <c r="B610" s="24">
        <v>0</v>
      </c>
      <c r="C610" s="38">
        <v>0</v>
      </c>
      <c r="D610" s="24">
        <v>0</v>
      </c>
    </row>
    <row r="611" spans="1:4" x14ac:dyDescent="0.25">
      <c r="A611" s="35" t="s">
        <v>228</v>
      </c>
      <c r="B611" s="24">
        <v>0</v>
      </c>
      <c r="C611" s="38">
        <v>0</v>
      </c>
      <c r="D611" s="24">
        <v>0</v>
      </c>
    </row>
    <row r="612" spans="1:4" x14ac:dyDescent="0.25">
      <c r="A612" s="36" t="s">
        <v>91</v>
      </c>
      <c r="B612" s="24">
        <v>0</v>
      </c>
      <c r="C612" s="38">
        <v>0</v>
      </c>
      <c r="D612" s="24">
        <v>0</v>
      </c>
    </row>
    <row r="613" spans="1:4" x14ac:dyDescent="0.25">
      <c r="A613" s="37" t="s">
        <v>142</v>
      </c>
      <c r="B613" s="24">
        <v>0</v>
      </c>
      <c r="C613" s="38">
        <v>0</v>
      </c>
      <c r="D613" s="24">
        <v>0</v>
      </c>
    </row>
    <row r="614" spans="1:4" x14ac:dyDescent="0.25">
      <c r="A614" s="37" t="s">
        <v>155</v>
      </c>
      <c r="B614" s="24">
        <v>0</v>
      </c>
      <c r="C614" s="38">
        <v>0</v>
      </c>
      <c r="D614" s="24">
        <v>0</v>
      </c>
    </row>
    <row r="615" spans="1:4" x14ac:dyDescent="0.25">
      <c r="A615" s="33" t="s">
        <v>153</v>
      </c>
      <c r="B615" s="24">
        <v>1046767.96</v>
      </c>
      <c r="C615" s="38">
        <v>7102.9600000000009</v>
      </c>
      <c r="D615" s="24">
        <v>1053870.92</v>
      </c>
    </row>
    <row r="616" spans="1:4" x14ac:dyDescent="0.25">
      <c r="A616" s="34" t="s">
        <v>143</v>
      </c>
      <c r="B616" s="24">
        <v>1046767.96</v>
      </c>
      <c r="C616" s="38">
        <v>7102.9600000000009</v>
      </c>
      <c r="D616" s="24">
        <v>1053870.92</v>
      </c>
    </row>
    <row r="617" spans="1:4" x14ac:dyDescent="0.25">
      <c r="A617" s="35" t="s">
        <v>241</v>
      </c>
      <c r="B617" s="24">
        <v>51104.160000000003</v>
      </c>
      <c r="C617" s="38">
        <v>362.20000000000005</v>
      </c>
      <c r="D617" s="24">
        <v>51466.360000000008</v>
      </c>
    </row>
    <row r="618" spans="1:4" x14ac:dyDescent="0.25">
      <c r="A618" s="36" t="s">
        <v>64</v>
      </c>
      <c r="B618" s="24">
        <v>51104.160000000003</v>
      </c>
      <c r="C618" s="38">
        <v>362.20000000000005</v>
      </c>
      <c r="D618" s="24">
        <v>51466.360000000008</v>
      </c>
    </row>
    <row r="619" spans="1:4" x14ac:dyDescent="0.25">
      <c r="A619" s="37" t="s">
        <v>142</v>
      </c>
      <c r="B619" s="24">
        <v>51104.160000000003</v>
      </c>
      <c r="C619" s="38">
        <v>362.20000000000005</v>
      </c>
      <c r="D619" s="24">
        <v>51466.360000000008</v>
      </c>
    </row>
    <row r="620" spans="1:4" x14ac:dyDescent="0.25">
      <c r="A620" s="35" t="s">
        <v>13</v>
      </c>
      <c r="B620" s="24">
        <v>995663.8</v>
      </c>
      <c r="C620" s="38">
        <v>6740.76</v>
      </c>
      <c r="D620" s="24">
        <v>1002404.5599999999</v>
      </c>
    </row>
    <row r="621" spans="1:4" x14ac:dyDescent="0.25">
      <c r="A621" s="36" t="s">
        <v>33</v>
      </c>
      <c r="B621" s="24">
        <v>382844.68</v>
      </c>
      <c r="C621" s="38">
        <v>2597.23</v>
      </c>
      <c r="D621" s="24">
        <v>385441.91</v>
      </c>
    </row>
    <row r="622" spans="1:4" x14ac:dyDescent="0.25">
      <c r="A622" s="37" t="s">
        <v>142</v>
      </c>
      <c r="B622" s="24">
        <v>382844.68</v>
      </c>
      <c r="C622" s="38">
        <v>2597.23</v>
      </c>
      <c r="D622" s="24">
        <v>385441.91</v>
      </c>
    </row>
    <row r="623" spans="1:4" x14ac:dyDescent="0.25">
      <c r="A623" s="36" t="s">
        <v>46</v>
      </c>
      <c r="B623" s="24">
        <v>35822.86</v>
      </c>
      <c r="C623" s="38">
        <v>240.45000000000002</v>
      </c>
      <c r="D623" s="24">
        <v>36063.31</v>
      </c>
    </row>
    <row r="624" spans="1:4" x14ac:dyDescent="0.25">
      <c r="A624" s="37" t="s">
        <v>142</v>
      </c>
      <c r="B624" s="24">
        <v>35822.86</v>
      </c>
      <c r="C624" s="38">
        <v>240.45000000000002</v>
      </c>
      <c r="D624" s="24">
        <v>36063.31</v>
      </c>
    </row>
    <row r="625" spans="1:4" x14ac:dyDescent="0.25">
      <c r="A625" s="36" t="s">
        <v>47</v>
      </c>
      <c r="B625" s="24">
        <v>133939.51</v>
      </c>
      <c r="C625" s="38">
        <v>911.46</v>
      </c>
      <c r="D625" s="24">
        <v>134850.97</v>
      </c>
    </row>
    <row r="626" spans="1:4" x14ac:dyDescent="0.25">
      <c r="A626" s="37" t="s">
        <v>142</v>
      </c>
      <c r="B626" s="24">
        <v>133939.51</v>
      </c>
      <c r="C626" s="38">
        <v>911.46</v>
      </c>
      <c r="D626" s="24">
        <v>134850.97</v>
      </c>
    </row>
    <row r="627" spans="1:4" x14ac:dyDescent="0.25">
      <c r="A627" s="36" t="s">
        <v>50</v>
      </c>
      <c r="B627" s="24">
        <v>47084.01</v>
      </c>
      <c r="C627" s="38">
        <v>320.97000000000003</v>
      </c>
      <c r="D627" s="24">
        <v>47404.98</v>
      </c>
    </row>
    <row r="628" spans="1:4" x14ac:dyDescent="0.25">
      <c r="A628" s="37" t="s">
        <v>142</v>
      </c>
      <c r="B628" s="24">
        <v>47084.01</v>
      </c>
      <c r="C628" s="38">
        <v>320.97000000000003</v>
      </c>
      <c r="D628" s="24">
        <v>47404.98</v>
      </c>
    </row>
    <row r="629" spans="1:4" x14ac:dyDescent="0.25">
      <c r="A629" s="36" t="s">
        <v>55</v>
      </c>
      <c r="B629" s="24">
        <v>17585.46</v>
      </c>
      <c r="C629" s="38">
        <v>115.58</v>
      </c>
      <c r="D629" s="24">
        <v>17701.04</v>
      </c>
    </row>
    <row r="630" spans="1:4" x14ac:dyDescent="0.25">
      <c r="A630" s="37" t="s">
        <v>142</v>
      </c>
      <c r="B630" s="24">
        <v>17585.46</v>
      </c>
      <c r="C630" s="38">
        <v>115.58</v>
      </c>
      <c r="D630" s="24">
        <v>17701.04</v>
      </c>
    </row>
    <row r="631" spans="1:4" x14ac:dyDescent="0.25">
      <c r="A631" s="36" t="s">
        <v>63</v>
      </c>
      <c r="B631" s="24">
        <v>164583.67999999999</v>
      </c>
      <c r="C631" s="38">
        <v>1107.51</v>
      </c>
      <c r="D631" s="24">
        <v>165691.19</v>
      </c>
    </row>
    <row r="632" spans="1:4" x14ac:dyDescent="0.25">
      <c r="A632" s="37" t="s">
        <v>142</v>
      </c>
      <c r="B632" s="24">
        <v>164583.67999999999</v>
      </c>
      <c r="C632" s="38">
        <v>1107.51</v>
      </c>
      <c r="D632" s="24">
        <v>165691.19</v>
      </c>
    </row>
    <row r="633" spans="1:4" x14ac:dyDescent="0.25">
      <c r="A633" s="36" t="s">
        <v>77</v>
      </c>
      <c r="B633" s="24">
        <v>41556.93</v>
      </c>
      <c r="C633" s="38">
        <v>284.2</v>
      </c>
      <c r="D633" s="24">
        <v>41841.129999999997</v>
      </c>
    </row>
    <row r="634" spans="1:4" x14ac:dyDescent="0.25">
      <c r="A634" s="37" t="s">
        <v>142</v>
      </c>
      <c r="B634" s="24">
        <v>41556.93</v>
      </c>
      <c r="C634" s="38">
        <v>284.2</v>
      </c>
      <c r="D634" s="24">
        <v>41841.129999999997</v>
      </c>
    </row>
    <row r="635" spans="1:4" x14ac:dyDescent="0.25">
      <c r="A635" s="36" t="s">
        <v>81</v>
      </c>
      <c r="B635" s="24">
        <v>30742.53</v>
      </c>
      <c r="C635" s="38">
        <v>213.43</v>
      </c>
      <c r="D635" s="24">
        <v>30955.96</v>
      </c>
    </row>
    <row r="636" spans="1:4" x14ac:dyDescent="0.25">
      <c r="A636" s="37" t="s">
        <v>142</v>
      </c>
      <c r="B636" s="24">
        <v>30742.53</v>
      </c>
      <c r="C636" s="38">
        <v>213.43</v>
      </c>
      <c r="D636" s="24">
        <v>30955.96</v>
      </c>
    </row>
    <row r="637" spans="1:4" x14ac:dyDescent="0.25">
      <c r="A637" s="36" t="s">
        <v>82</v>
      </c>
      <c r="B637" s="24">
        <v>56154.060000000005</v>
      </c>
      <c r="C637" s="38">
        <v>372.06</v>
      </c>
      <c r="D637" s="24">
        <v>56526.12</v>
      </c>
    </row>
    <row r="638" spans="1:4" x14ac:dyDescent="0.25">
      <c r="A638" s="37" t="s">
        <v>142</v>
      </c>
      <c r="B638" s="24">
        <v>56154.060000000005</v>
      </c>
      <c r="C638" s="38">
        <v>372.06</v>
      </c>
      <c r="D638" s="24">
        <v>56526.12</v>
      </c>
    </row>
    <row r="639" spans="1:4" x14ac:dyDescent="0.25">
      <c r="A639" s="36" t="s">
        <v>85</v>
      </c>
      <c r="B639" s="24">
        <v>77280.75</v>
      </c>
      <c r="C639" s="38">
        <v>522.03</v>
      </c>
      <c r="D639" s="24">
        <v>77802.78</v>
      </c>
    </row>
    <row r="640" spans="1:4" x14ac:dyDescent="0.25">
      <c r="A640" s="37" t="s">
        <v>142</v>
      </c>
      <c r="B640" s="24">
        <v>77280.75</v>
      </c>
      <c r="C640" s="38">
        <v>522.03</v>
      </c>
      <c r="D640" s="24">
        <v>77802.78</v>
      </c>
    </row>
    <row r="641" spans="1:4" x14ac:dyDescent="0.25">
      <c r="A641" s="36" t="s">
        <v>95</v>
      </c>
      <c r="B641" s="24">
        <v>8069.33</v>
      </c>
      <c r="C641" s="38">
        <v>55.84</v>
      </c>
      <c r="D641" s="24">
        <v>8125.17</v>
      </c>
    </row>
    <row r="642" spans="1:4" x14ac:dyDescent="0.25">
      <c r="A642" s="37" t="s">
        <v>142</v>
      </c>
      <c r="B642" s="24">
        <v>8069.33</v>
      </c>
      <c r="C642" s="38">
        <v>55.84</v>
      </c>
      <c r="D642" s="24">
        <v>8125.17</v>
      </c>
    </row>
    <row r="643" spans="1:4" x14ac:dyDescent="0.25">
      <c r="A643" s="33" t="s">
        <v>158</v>
      </c>
      <c r="B643" s="24">
        <v>3063198.76</v>
      </c>
      <c r="C643" s="38">
        <v>23382.859999999993</v>
      </c>
      <c r="D643" s="24">
        <v>3086581.6199999992</v>
      </c>
    </row>
    <row r="644" spans="1:4" x14ac:dyDescent="0.25">
      <c r="A644" s="34" t="s">
        <v>159</v>
      </c>
      <c r="B644" s="24">
        <v>2823770.51</v>
      </c>
      <c r="C644" s="38">
        <v>21143.829999999994</v>
      </c>
      <c r="D644" s="24">
        <v>2844914.3399999994</v>
      </c>
    </row>
    <row r="645" spans="1:4" x14ac:dyDescent="0.25">
      <c r="A645" s="35" t="s">
        <v>215</v>
      </c>
      <c r="B645" s="24">
        <v>468588.47</v>
      </c>
      <c r="C645" s="38">
        <v>3455.5</v>
      </c>
      <c r="D645" s="24">
        <v>472043.97</v>
      </c>
    </row>
    <row r="646" spans="1:4" x14ac:dyDescent="0.25">
      <c r="A646" s="36" t="s">
        <v>41</v>
      </c>
      <c r="B646" s="24">
        <v>227003.19</v>
      </c>
      <c r="C646" s="38">
        <v>1645.46</v>
      </c>
      <c r="D646" s="24">
        <v>228648.65</v>
      </c>
    </row>
    <row r="647" spans="1:4" x14ac:dyDescent="0.25">
      <c r="A647" s="37" t="s">
        <v>142</v>
      </c>
      <c r="B647" s="24">
        <v>227003.19</v>
      </c>
      <c r="C647" s="38">
        <v>1645.46</v>
      </c>
      <c r="D647" s="24">
        <v>228648.65</v>
      </c>
    </row>
    <row r="648" spans="1:4" x14ac:dyDescent="0.25">
      <c r="A648" s="36" t="s">
        <v>71</v>
      </c>
      <c r="B648" s="24">
        <v>11457.73</v>
      </c>
      <c r="C648" s="38">
        <v>38.26</v>
      </c>
      <c r="D648" s="24">
        <v>11495.990000000002</v>
      </c>
    </row>
    <row r="649" spans="1:4" x14ac:dyDescent="0.25">
      <c r="A649" s="37" t="s">
        <v>142</v>
      </c>
      <c r="B649" s="24">
        <v>11457.73</v>
      </c>
      <c r="C649" s="38">
        <v>38.26</v>
      </c>
      <c r="D649" s="24">
        <v>11495.990000000002</v>
      </c>
    </row>
    <row r="650" spans="1:4" x14ac:dyDescent="0.25">
      <c r="A650" s="36" t="s">
        <v>73</v>
      </c>
      <c r="B650" s="24">
        <v>230127.55</v>
      </c>
      <c r="C650" s="38">
        <v>1771.7800000000002</v>
      </c>
      <c r="D650" s="24">
        <v>231899.33000000002</v>
      </c>
    </row>
    <row r="651" spans="1:4" x14ac:dyDescent="0.25">
      <c r="A651" s="37" t="s">
        <v>142</v>
      </c>
      <c r="B651" s="24">
        <v>230127.55</v>
      </c>
      <c r="C651" s="38">
        <v>1771.7800000000002</v>
      </c>
      <c r="D651" s="24">
        <v>231899.33000000002</v>
      </c>
    </row>
    <row r="652" spans="1:4" x14ac:dyDescent="0.25">
      <c r="A652" s="35" t="s">
        <v>226</v>
      </c>
      <c r="B652" s="24">
        <v>1460948.08</v>
      </c>
      <c r="C652" s="38">
        <v>10974.630000000001</v>
      </c>
      <c r="D652" s="24">
        <v>1471922.71</v>
      </c>
    </row>
    <row r="653" spans="1:4" x14ac:dyDescent="0.25">
      <c r="A653" s="36" t="s">
        <v>42</v>
      </c>
      <c r="B653" s="24">
        <v>143191.63</v>
      </c>
      <c r="C653" s="38">
        <v>1092.9000000000001</v>
      </c>
      <c r="D653" s="24">
        <v>144284.53</v>
      </c>
    </row>
    <row r="654" spans="1:4" x14ac:dyDescent="0.25">
      <c r="A654" s="37" t="s">
        <v>142</v>
      </c>
      <c r="B654" s="24">
        <v>143191.63</v>
      </c>
      <c r="C654" s="38">
        <v>1092.9000000000001</v>
      </c>
      <c r="D654" s="24">
        <v>144284.53</v>
      </c>
    </row>
    <row r="655" spans="1:4" x14ac:dyDescent="0.25">
      <c r="A655" s="36" t="s">
        <v>58</v>
      </c>
      <c r="B655" s="24">
        <v>108378.47</v>
      </c>
      <c r="C655" s="38">
        <v>792.88</v>
      </c>
      <c r="D655" s="24">
        <v>109171.35</v>
      </c>
    </row>
    <row r="656" spans="1:4" x14ac:dyDescent="0.25">
      <c r="A656" s="37" t="s">
        <v>142</v>
      </c>
      <c r="B656" s="24">
        <v>108378.47</v>
      </c>
      <c r="C656" s="38">
        <v>792.88</v>
      </c>
      <c r="D656" s="24">
        <v>109171.35</v>
      </c>
    </row>
    <row r="657" spans="1:4" x14ac:dyDescent="0.25">
      <c r="A657" s="36" t="s">
        <v>70</v>
      </c>
      <c r="B657" s="24">
        <v>177067.02000000002</v>
      </c>
      <c r="C657" s="38">
        <v>1375.8200000000002</v>
      </c>
      <c r="D657" s="24">
        <v>178442.84000000003</v>
      </c>
    </row>
    <row r="658" spans="1:4" x14ac:dyDescent="0.25">
      <c r="A658" s="37" t="s">
        <v>142</v>
      </c>
      <c r="B658" s="24">
        <v>177067.02000000002</v>
      </c>
      <c r="C658" s="38">
        <v>1375.8200000000002</v>
      </c>
      <c r="D658" s="24">
        <v>178442.84000000003</v>
      </c>
    </row>
    <row r="659" spans="1:4" x14ac:dyDescent="0.25">
      <c r="A659" s="36" t="s">
        <v>72</v>
      </c>
      <c r="B659" s="24">
        <v>206675.31</v>
      </c>
      <c r="C659" s="38">
        <v>1551.68</v>
      </c>
      <c r="D659" s="24">
        <v>208226.99</v>
      </c>
    </row>
    <row r="660" spans="1:4" x14ac:dyDescent="0.25">
      <c r="A660" s="37" t="s">
        <v>142</v>
      </c>
      <c r="B660" s="24">
        <v>206675.31</v>
      </c>
      <c r="C660" s="38">
        <v>1551.68</v>
      </c>
      <c r="D660" s="24">
        <v>208226.99</v>
      </c>
    </row>
    <row r="661" spans="1:4" x14ac:dyDescent="0.25">
      <c r="A661" s="36" t="s">
        <v>74</v>
      </c>
      <c r="B661" s="24">
        <v>27822.489999999998</v>
      </c>
      <c r="C661" s="38">
        <v>207.96</v>
      </c>
      <c r="D661" s="24">
        <v>28030.45</v>
      </c>
    </row>
    <row r="662" spans="1:4" x14ac:dyDescent="0.25">
      <c r="A662" s="37" t="s">
        <v>142</v>
      </c>
      <c r="B662" s="24">
        <v>27822.489999999998</v>
      </c>
      <c r="C662" s="38">
        <v>207.96</v>
      </c>
      <c r="D662" s="24">
        <v>28030.45</v>
      </c>
    </row>
    <row r="663" spans="1:4" x14ac:dyDescent="0.25">
      <c r="A663" s="36" t="s">
        <v>76</v>
      </c>
      <c r="B663" s="24">
        <v>44392.62</v>
      </c>
      <c r="C663" s="38">
        <v>339.32</v>
      </c>
      <c r="D663" s="24">
        <v>44731.94</v>
      </c>
    </row>
    <row r="664" spans="1:4" x14ac:dyDescent="0.25">
      <c r="A664" s="37" t="s">
        <v>142</v>
      </c>
      <c r="B664" s="24">
        <v>44392.62</v>
      </c>
      <c r="C664" s="38">
        <v>339.32</v>
      </c>
      <c r="D664" s="24">
        <v>44731.94</v>
      </c>
    </row>
    <row r="665" spans="1:4" x14ac:dyDescent="0.25">
      <c r="A665" s="36" t="s">
        <v>80</v>
      </c>
      <c r="B665" s="24">
        <v>72448.639999999999</v>
      </c>
      <c r="C665" s="38">
        <v>485.03999999999996</v>
      </c>
      <c r="D665" s="24">
        <v>72933.680000000008</v>
      </c>
    </row>
    <row r="666" spans="1:4" x14ac:dyDescent="0.25">
      <c r="A666" s="37" t="s">
        <v>142</v>
      </c>
      <c r="B666" s="24">
        <v>72448.639999999999</v>
      </c>
      <c r="C666" s="38">
        <v>485.03999999999996</v>
      </c>
      <c r="D666" s="24">
        <v>72933.680000000008</v>
      </c>
    </row>
    <row r="667" spans="1:4" x14ac:dyDescent="0.25">
      <c r="A667" s="36" t="s">
        <v>105</v>
      </c>
      <c r="B667" s="24">
        <v>60424.409999999996</v>
      </c>
      <c r="C667" s="38">
        <v>468.90999999999997</v>
      </c>
      <c r="D667" s="24">
        <v>60893.319999999992</v>
      </c>
    </row>
    <row r="668" spans="1:4" x14ac:dyDescent="0.25">
      <c r="A668" s="37" t="s">
        <v>142</v>
      </c>
      <c r="B668" s="24">
        <v>60424.409999999996</v>
      </c>
      <c r="C668" s="38">
        <v>468.90999999999997</v>
      </c>
      <c r="D668" s="24">
        <v>60893.319999999992</v>
      </c>
    </row>
    <row r="669" spans="1:4" x14ac:dyDescent="0.25">
      <c r="A669" s="36" t="s">
        <v>115</v>
      </c>
      <c r="B669" s="24">
        <v>26444.089999999997</v>
      </c>
      <c r="C669" s="38">
        <v>168.56</v>
      </c>
      <c r="D669" s="24">
        <v>26612.649999999994</v>
      </c>
    </row>
    <row r="670" spans="1:4" x14ac:dyDescent="0.25">
      <c r="A670" s="37" t="s">
        <v>142</v>
      </c>
      <c r="B670" s="24">
        <v>26444.089999999997</v>
      </c>
      <c r="C670" s="38">
        <v>168.56</v>
      </c>
      <c r="D670" s="24">
        <v>26612.649999999994</v>
      </c>
    </row>
    <row r="671" spans="1:4" x14ac:dyDescent="0.25">
      <c r="A671" s="36" t="s">
        <v>119</v>
      </c>
      <c r="B671" s="24">
        <v>594103.4</v>
      </c>
      <c r="C671" s="38">
        <v>4491.5599999999995</v>
      </c>
      <c r="D671" s="24">
        <v>598594.96</v>
      </c>
    </row>
    <row r="672" spans="1:4" x14ac:dyDescent="0.25">
      <c r="A672" s="37" t="s">
        <v>142</v>
      </c>
      <c r="B672" s="24">
        <v>594103.4</v>
      </c>
      <c r="C672" s="38">
        <v>4491.5599999999995</v>
      </c>
      <c r="D672" s="24">
        <v>598594.96</v>
      </c>
    </row>
    <row r="673" spans="1:4" x14ac:dyDescent="0.25">
      <c r="A673" s="35" t="s">
        <v>14</v>
      </c>
      <c r="B673" s="24">
        <v>894233.96</v>
      </c>
      <c r="C673" s="38">
        <v>6713.7</v>
      </c>
      <c r="D673" s="24">
        <v>900947.66</v>
      </c>
    </row>
    <row r="674" spans="1:4" x14ac:dyDescent="0.25">
      <c r="A674" s="36" t="s">
        <v>34</v>
      </c>
      <c r="B674" s="24">
        <v>193857.92000000001</v>
      </c>
      <c r="C674" s="38">
        <v>1468.17</v>
      </c>
      <c r="D674" s="24">
        <v>195326.09</v>
      </c>
    </row>
    <row r="675" spans="1:4" x14ac:dyDescent="0.25">
      <c r="A675" s="37" t="s">
        <v>142</v>
      </c>
      <c r="B675" s="24">
        <v>193857.92000000001</v>
      </c>
      <c r="C675" s="38">
        <v>1468.17</v>
      </c>
      <c r="D675" s="24">
        <v>195326.09</v>
      </c>
    </row>
    <row r="676" spans="1:4" x14ac:dyDescent="0.25">
      <c r="A676" s="36" t="s">
        <v>35</v>
      </c>
      <c r="B676" s="24">
        <v>32653.850000000002</v>
      </c>
      <c r="C676" s="38">
        <v>246.83999999999997</v>
      </c>
      <c r="D676" s="24">
        <v>32900.69</v>
      </c>
    </row>
    <row r="677" spans="1:4" x14ac:dyDescent="0.25">
      <c r="A677" s="37" t="s">
        <v>142</v>
      </c>
      <c r="B677" s="24">
        <v>32653.850000000002</v>
      </c>
      <c r="C677" s="38">
        <v>246.83999999999997</v>
      </c>
      <c r="D677" s="24">
        <v>32900.69</v>
      </c>
    </row>
    <row r="678" spans="1:4" x14ac:dyDescent="0.25">
      <c r="A678" s="36" t="s">
        <v>37</v>
      </c>
      <c r="B678" s="24">
        <v>146257.5</v>
      </c>
      <c r="C678" s="38">
        <v>1087.58</v>
      </c>
      <c r="D678" s="24">
        <v>147345.08000000002</v>
      </c>
    </row>
    <row r="679" spans="1:4" x14ac:dyDescent="0.25">
      <c r="A679" s="37" t="s">
        <v>142</v>
      </c>
      <c r="B679" s="24">
        <v>146257.5</v>
      </c>
      <c r="C679" s="38">
        <v>1087.58</v>
      </c>
      <c r="D679" s="24">
        <v>147345.08000000002</v>
      </c>
    </row>
    <row r="680" spans="1:4" x14ac:dyDescent="0.25">
      <c r="A680" s="36" t="s">
        <v>59</v>
      </c>
      <c r="B680" s="24">
        <v>4320.5700000000006</v>
      </c>
      <c r="C680" s="38">
        <v>41.94</v>
      </c>
      <c r="D680" s="24">
        <v>4362.51</v>
      </c>
    </row>
    <row r="681" spans="1:4" x14ac:dyDescent="0.25">
      <c r="A681" s="37" t="s">
        <v>142</v>
      </c>
      <c r="B681" s="24">
        <v>4320.5700000000006</v>
      </c>
      <c r="C681" s="38">
        <v>41.94</v>
      </c>
      <c r="D681" s="24">
        <v>4362.51</v>
      </c>
    </row>
    <row r="682" spans="1:4" x14ac:dyDescent="0.25">
      <c r="A682" s="36" t="s">
        <v>67</v>
      </c>
      <c r="B682" s="24">
        <v>472114.35</v>
      </c>
      <c r="C682" s="38">
        <v>3583.05</v>
      </c>
      <c r="D682" s="24">
        <v>475697.4</v>
      </c>
    </row>
    <row r="683" spans="1:4" x14ac:dyDescent="0.25">
      <c r="A683" s="37" t="s">
        <v>142</v>
      </c>
      <c r="B683" s="24">
        <v>472114.35</v>
      </c>
      <c r="C683" s="38">
        <v>3583.05</v>
      </c>
      <c r="D683" s="24">
        <v>475697.4</v>
      </c>
    </row>
    <row r="684" spans="1:4" x14ac:dyDescent="0.25">
      <c r="A684" s="36" t="s">
        <v>113</v>
      </c>
      <c r="B684" s="24">
        <v>45029.770000000004</v>
      </c>
      <c r="C684" s="38">
        <v>286.12</v>
      </c>
      <c r="D684" s="24">
        <v>45315.89</v>
      </c>
    </row>
    <row r="685" spans="1:4" x14ac:dyDescent="0.25">
      <c r="A685" s="37" t="s">
        <v>142</v>
      </c>
      <c r="B685" s="24">
        <v>45029.770000000004</v>
      </c>
      <c r="C685" s="38">
        <v>286.12</v>
      </c>
      <c r="D685" s="24">
        <v>45315.89</v>
      </c>
    </row>
    <row r="686" spans="1:4" x14ac:dyDescent="0.25">
      <c r="A686" s="34" t="s">
        <v>243</v>
      </c>
      <c r="B686" s="24">
        <v>239428.25</v>
      </c>
      <c r="C686" s="38">
        <v>2239.0300000000002</v>
      </c>
      <c r="D686" s="24">
        <v>241667.28000000003</v>
      </c>
    </row>
    <row r="687" spans="1:4" x14ac:dyDescent="0.25">
      <c r="A687" s="35" t="s">
        <v>5</v>
      </c>
      <c r="B687" s="24">
        <v>239428.25</v>
      </c>
      <c r="C687" s="38">
        <v>2239.0300000000002</v>
      </c>
      <c r="D687" s="24">
        <v>241667.28000000003</v>
      </c>
    </row>
    <row r="688" spans="1:4" x14ac:dyDescent="0.25">
      <c r="A688" s="36" t="s">
        <v>6</v>
      </c>
      <c r="B688" s="24">
        <v>239428.25</v>
      </c>
      <c r="C688" s="38">
        <v>2239.0300000000002</v>
      </c>
      <c r="D688" s="24">
        <v>241667.28000000003</v>
      </c>
    </row>
    <row r="689" spans="1:4" x14ac:dyDescent="0.25">
      <c r="A689" s="37" t="s">
        <v>142</v>
      </c>
      <c r="B689" s="24">
        <v>239428.25</v>
      </c>
      <c r="C689" s="38">
        <v>2239.0300000000002</v>
      </c>
      <c r="D689" s="24">
        <v>241667.28000000003</v>
      </c>
    </row>
    <row r="690" spans="1:4" x14ac:dyDescent="0.25">
      <c r="A690" s="33" t="s">
        <v>141</v>
      </c>
      <c r="B690" s="24">
        <v>10773332.930000009</v>
      </c>
      <c r="C690" s="38">
        <v>31692.69999999999</v>
      </c>
      <c r="D690" s="24">
        <v>10805025.629999997</v>
      </c>
    </row>
    <row r="691" spans="1:4" x14ac:dyDescent="0.25">
      <c r="A691" s="34" t="s">
        <v>230</v>
      </c>
      <c r="B691" s="24">
        <v>323302.37</v>
      </c>
      <c r="C691" s="38">
        <v>1501.8899999999999</v>
      </c>
      <c r="D691" s="24">
        <v>324804.26</v>
      </c>
    </row>
    <row r="692" spans="1:4" x14ac:dyDescent="0.25">
      <c r="A692" s="35" t="s">
        <v>17</v>
      </c>
      <c r="B692" s="24">
        <v>173441.27000000002</v>
      </c>
      <c r="C692" s="38">
        <v>795.58999999999992</v>
      </c>
      <c r="D692" s="24">
        <v>174236.86000000002</v>
      </c>
    </row>
    <row r="693" spans="1:4" x14ac:dyDescent="0.25">
      <c r="A693" s="36" t="s">
        <v>19</v>
      </c>
      <c r="B693" s="24">
        <v>173441.27000000002</v>
      </c>
      <c r="C693" s="38">
        <v>795.58999999999992</v>
      </c>
      <c r="D693" s="24">
        <v>174236.86000000002</v>
      </c>
    </row>
    <row r="694" spans="1:4" x14ac:dyDescent="0.25">
      <c r="A694" s="37" t="s">
        <v>146</v>
      </c>
      <c r="B694" s="24">
        <v>173441.27000000002</v>
      </c>
      <c r="C694" s="38">
        <v>795.58999999999992</v>
      </c>
      <c r="D694" s="24">
        <v>174236.86000000002</v>
      </c>
    </row>
    <row r="695" spans="1:4" x14ac:dyDescent="0.25">
      <c r="A695" s="35" t="s">
        <v>271</v>
      </c>
      <c r="B695" s="24">
        <v>20981.72</v>
      </c>
      <c r="C695" s="38">
        <v>136.85</v>
      </c>
      <c r="D695" s="24">
        <v>21118.57</v>
      </c>
    </row>
    <row r="696" spans="1:4" x14ac:dyDescent="0.25">
      <c r="A696" s="36" t="s">
        <v>110</v>
      </c>
      <c r="B696" s="24">
        <v>20981.72</v>
      </c>
      <c r="C696" s="38">
        <v>136.85</v>
      </c>
      <c r="D696" s="24">
        <v>21118.57</v>
      </c>
    </row>
    <row r="697" spans="1:4" x14ac:dyDescent="0.25">
      <c r="A697" s="37" t="s">
        <v>146</v>
      </c>
      <c r="B697" s="24">
        <v>20981.72</v>
      </c>
      <c r="C697" s="38">
        <v>136.85</v>
      </c>
      <c r="D697" s="24">
        <v>21118.57</v>
      </c>
    </row>
    <row r="698" spans="1:4" x14ac:dyDescent="0.25">
      <c r="A698" s="35" t="s">
        <v>228</v>
      </c>
      <c r="B698" s="24">
        <v>0</v>
      </c>
      <c r="C698" s="38">
        <v>0</v>
      </c>
      <c r="D698" s="24">
        <v>0</v>
      </c>
    </row>
    <row r="699" spans="1:4" x14ac:dyDescent="0.25">
      <c r="A699" s="36" t="s">
        <v>53</v>
      </c>
      <c r="B699" s="24">
        <v>0</v>
      </c>
      <c r="C699" s="38">
        <v>0</v>
      </c>
      <c r="D699" s="24">
        <v>0</v>
      </c>
    </row>
    <row r="700" spans="1:4" x14ac:dyDescent="0.25">
      <c r="A700" s="37" t="s">
        <v>146</v>
      </c>
      <c r="B700" s="24">
        <v>0</v>
      </c>
      <c r="C700" s="38">
        <v>0</v>
      </c>
      <c r="D700" s="24">
        <v>0</v>
      </c>
    </row>
    <row r="701" spans="1:4" x14ac:dyDescent="0.25">
      <c r="A701" s="35" t="s">
        <v>21</v>
      </c>
      <c r="B701" s="24">
        <v>0</v>
      </c>
      <c r="C701" s="38">
        <v>0</v>
      </c>
      <c r="D701" s="24">
        <v>0</v>
      </c>
    </row>
    <row r="702" spans="1:4" x14ac:dyDescent="0.25">
      <c r="A702" s="36" t="s">
        <v>109</v>
      </c>
      <c r="B702" s="24">
        <v>0</v>
      </c>
      <c r="C702" s="38">
        <v>0</v>
      </c>
      <c r="D702" s="24">
        <v>0</v>
      </c>
    </row>
    <row r="703" spans="1:4" x14ac:dyDescent="0.25">
      <c r="A703" s="37" t="s">
        <v>146</v>
      </c>
      <c r="B703" s="24">
        <v>0</v>
      </c>
      <c r="C703" s="38">
        <v>0</v>
      </c>
      <c r="D703" s="24">
        <v>0</v>
      </c>
    </row>
    <row r="704" spans="1:4" x14ac:dyDescent="0.25">
      <c r="A704" s="35" t="s">
        <v>2</v>
      </c>
      <c r="B704" s="24">
        <v>128879.38</v>
      </c>
      <c r="C704" s="38">
        <v>569.45000000000005</v>
      </c>
      <c r="D704" s="24">
        <v>129448.83000000002</v>
      </c>
    </row>
    <row r="705" spans="1:4" x14ac:dyDescent="0.25">
      <c r="A705" s="36" t="s">
        <v>3</v>
      </c>
      <c r="B705" s="24">
        <v>128879.38</v>
      </c>
      <c r="C705" s="38">
        <v>569.45000000000005</v>
      </c>
      <c r="D705" s="24">
        <v>129448.83000000002</v>
      </c>
    </row>
    <row r="706" spans="1:4" x14ac:dyDescent="0.25">
      <c r="A706" s="37" t="s">
        <v>146</v>
      </c>
      <c r="B706" s="24">
        <v>128879.38</v>
      </c>
      <c r="C706" s="38">
        <v>569.45000000000005</v>
      </c>
      <c r="D706" s="24">
        <v>129448.83000000002</v>
      </c>
    </row>
    <row r="707" spans="1:4" x14ac:dyDescent="0.25">
      <c r="A707" s="34" t="s">
        <v>198</v>
      </c>
      <c r="B707" s="24">
        <v>8282689.5300000012</v>
      </c>
      <c r="C707" s="38">
        <v>27317.170000000002</v>
      </c>
      <c r="D707" s="24">
        <v>8310006.7000000011</v>
      </c>
    </row>
    <row r="708" spans="1:4" x14ac:dyDescent="0.25">
      <c r="A708" s="35" t="s">
        <v>227</v>
      </c>
      <c r="B708" s="24">
        <v>1094280.8999999999</v>
      </c>
      <c r="C708" s="38">
        <v>3527.8599999999997</v>
      </c>
      <c r="D708" s="24">
        <v>1097808.76</v>
      </c>
    </row>
    <row r="709" spans="1:4" x14ac:dyDescent="0.25">
      <c r="A709" s="36" t="s">
        <v>52</v>
      </c>
      <c r="B709" s="24">
        <v>1094280.8999999999</v>
      </c>
      <c r="C709" s="38">
        <v>3527.8599999999997</v>
      </c>
      <c r="D709" s="24">
        <v>1097808.76</v>
      </c>
    </row>
    <row r="710" spans="1:4" x14ac:dyDescent="0.25">
      <c r="A710" s="37" t="s">
        <v>142</v>
      </c>
      <c r="B710" s="24">
        <v>418938.57999999996</v>
      </c>
      <c r="C710" s="38">
        <v>3355.62</v>
      </c>
      <c r="D710" s="24">
        <v>422294.19999999995</v>
      </c>
    </row>
    <row r="711" spans="1:4" x14ac:dyDescent="0.25">
      <c r="A711" s="37" t="s">
        <v>146</v>
      </c>
      <c r="B711" s="24">
        <v>675342.32000000007</v>
      </c>
      <c r="C711" s="38">
        <v>172.24</v>
      </c>
      <c r="D711" s="24">
        <v>675514.56</v>
      </c>
    </row>
    <row r="712" spans="1:4" x14ac:dyDescent="0.25">
      <c r="A712" s="35" t="s">
        <v>7</v>
      </c>
      <c r="B712" s="24">
        <v>313661.82</v>
      </c>
      <c r="C712" s="38">
        <v>1012.42</v>
      </c>
      <c r="D712" s="24">
        <v>314674.24</v>
      </c>
    </row>
    <row r="713" spans="1:4" x14ac:dyDescent="0.25">
      <c r="A713" s="36" t="s">
        <v>116</v>
      </c>
      <c r="B713" s="24">
        <v>313661.82</v>
      </c>
      <c r="C713" s="38">
        <v>1012.42</v>
      </c>
      <c r="D713" s="24">
        <v>314674.24</v>
      </c>
    </row>
    <row r="714" spans="1:4" x14ac:dyDescent="0.25">
      <c r="A714" s="37" t="s">
        <v>142</v>
      </c>
      <c r="B714" s="24">
        <v>120102.94</v>
      </c>
      <c r="C714" s="38">
        <v>1012.42</v>
      </c>
      <c r="D714" s="24">
        <v>121115.35999999999</v>
      </c>
    </row>
    <row r="715" spans="1:4" x14ac:dyDescent="0.25">
      <c r="A715" s="37" t="s">
        <v>146</v>
      </c>
      <c r="B715" s="24">
        <v>193558.88</v>
      </c>
      <c r="C715" s="38">
        <v>0</v>
      </c>
      <c r="D715" s="24">
        <v>193558.88</v>
      </c>
    </row>
    <row r="716" spans="1:4" x14ac:dyDescent="0.25">
      <c r="A716" s="35" t="s">
        <v>196</v>
      </c>
      <c r="B716" s="24">
        <v>6874746.8100000005</v>
      </c>
      <c r="C716" s="38">
        <v>22776.89</v>
      </c>
      <c r="D716" s="24">
        <v>6897523.7000000011</v>
      </c>
    </row>
    <row r="717" spans="1:4" x14ac:dyDescent="0.25">
      <c r="A717" s="36" t="s">
        <v>40</v>
      </c>
      <c r="B717" s="24">
        <v>16755.650000000001</v>
      </c>
      <c r="C717" s="38">
        <v>0</v>
      </c>
      <c r="D717" s="24">
        <v>16755.650000000001</v>
      </c>
    </row>
    <row r="718" spans="1:4" x14ac:dyDescent="0.25">
      <c r="A718" s="37" t="s">
        <v>142</v>
      </c>
      <c r="B718" s="24">
        <v>6415.31</v>
      </c>
      <c r="C718" s="38">
        <v>0</v>
      </c>
      <c r="D718" s="24">
        <v>6415.31</v>
      </c>
    </row>
    <row r="719" spans="1:4" x14ac:dyDescent="0.25">
      <c r="A719" s="37" t="s">
        <v>146</v>
      </c>
      <c r="B719" s="24">
        <v>10340.34</v>
      </c>
      <c r="C719" s="38">
        <v>0</v>
      </c>
      <c r="D719" s="24">
        <v>10340.34</v>
      </c>
    </row>
    <row r="720" spans="1:4" x14ac:dyDescent="0.25">
      <c r="A720" s="36" t="s">
        <v>43</v>
      </c>
      <c r="B720" s="24">
        <v>63577.3</v>
      </c>
      <c r="C720" s="38">
        <v>156.56</v>
      </c>
      <c r="D720" s="24">
        <v>63733.86</v>
      </c>
    </row>
    <row r="721" spans="1:4" x14ac:dyDescent="0.25">
      <c r="A721" s="37" t="s">
        <v>142</v>
      </c>
      <c r="B721" s="24">
        <v>24356.799999999999</v>
      </c>
      <c r="C721" s="38">
        <v>156.56</v>
      </c>
      <c r="D721" s="24">
        <v>24513.360000000001</v>
      </c>
    </row>
    <row r="722" spans="1:4" x14ac:dyDescent="0.25">
      <c r="A722" s="37" t="s">
        <v>146</v>
      </c>
      <c r="B722" s="24">
        <v>39220.5</v>
      </c>
      <c r="C722" s="38">
        <v>0</v>
      </c>
      <c r="D722" s="24">
        <v>39220.5</v>
      </c>
    </row>
    <row r="723" spans="1:4" x14ac:dyDescent="0.25">
      <c r="A723" s="36" t="s">
        <v>44</v>
      </c>
      <c r="B723" s="24">
        <v>237799.61</v>
      </c>
      <c r="C723" s="38">
        <v>898.02</v>
      </c>
      <c r="D723" s="24">
        <v>238697.63</v>
      </c>
    </row>
    <row r="724" spans="1:4" x14ac:dyDescent="0.25">
      <c r="A724" s="37" t="s">
        <v>142</v>
      </c>
      <c r="B724" s="24">
        <v>91083.09</v>
      </c>
      <c r="C724" s="38">
        <v>785.68</v>
      </c>
      <c r="D724" s="24">
        <v>91868.77</v>
      </c>
    </row>
    <row r="725" spans="1:4" x14ac:dyDescent="0.25">
      <c r="A725" s="37" t="s">
        <v>146</v>
      </c>
      <c r="B725" s="24">
        <v>146716.51999999999</v>
      </c>
      <c r="C725" s="38">
        <v>112.34</v>
      </c>
      <c r="D725" s="24">
        <v>146828.85999999999</v>
      </c>
    </row>
    <row r="726" spans="1:4" x14ac:dyDescent="0.25">
      <c r="A726" s="36" t="s">
        <v>45</v>
      </c>
      <c r="B726" s="24">
        <v>0</v>
      </c>
      <c r="C726" s="38">
        <v>0</v>
      </c>
      <c r="D726" s="24">
        <v>0</v>
      </c>
    </row>
    <row r="727" spans="1:4" x14ac:dyDescent="0.25">
      <c r="A727" s="37" t="s">
        <v>142</v>
      </c>
      <c r="B727" s="24">
        <v>0</v>
      </c>
      <c r="C727" s="38">
        <v>0</v>
      </c>
      <c r="D727" s="24">
        <v>0</v>
      </c>
    </row>
    <row r="728" spans="1:4" x14ac:dyDescent="0.25">
      <c r="A728" s="37" t="s">
        <v>146</v>
      </c>
      <c r="B728" s="24">
        <v>0</v>
      </c>
      <c r="C728" s="38">
        <v>0</v>
      </c>
      <c r="D728" s="24">
        <v>0</v>
      </c>
    </row>
    <row r="729" spans="1:4" x14ac:dyDescent="0.25">
      <c r="A729" s="36" t="s">
        <v>49</v>
      </c>
      <c r="B729" s="24">
        <v>6913.08</v>
      </c>
      <c r="C729" s="38">
        <v>46.52</v>
      </c>
      <c r="D729" s="24">
        <v>6959.6</v>
      </c>
    </row>
    <row r="730" spans="1:4" x14ac:dyDescent="0.25">
      <c r="A730" s="37" t="s">
        <v>142</v>
      </c>
      <c r="B730" s="24">
        <v>2721.87</v>
      </c>
      <c r="C730" s="38">
        <v>46.52</v>
      </c>
      <c r="D730" s="24">
        <v>2768.39</v>
      </c>
    </row>
    <row r="731" spans="1:4" x14ac:dyDescent="0.25">
      <c r="A731" s="37" t="s">
        <v>146</v>
      </c>
      <c r="B731" s="24">
        <v>4191.21</v>
      </c>
      <c r="C731" s="38">
        <v>0</v>
      </c>
      <c r="D731" s="24">
        <v>4191.21</v>
      </c>
    </row>
    <row r="732" spans="1:4" x14ac:dyDescent="0.25">
      <c r="A732" s="36" t="s">
        <v>54</v>
      </c>
      <c r="B732" s="24">
        <v>472069.15</v>
      </c>
      <c r="C732" s="38">
        <v>1676.38</v>
      </c>
      <c r="D732" s="24">
        <v>473745.52999999997</v>
      </c>
    </row>
    <row r="733" spans="1:4" x14ac:dyDescent="0.25">
      <c r="A733" s="37" t="s">
        <v>142</v>
      </c>
      <c r="B733" s="24">
        <v>180755.16</v>
      </c>
      <c r="C733" s="38">
        <v>1456.38</v>
      </c>
      <c r="D733" s="24">
        <v>182211.53999999998</v>
      </c>
    </row>
    <row r="734" spans="1:4" x14ac:dyDescent="0.25">
      <c r="A734" s="37" t="s">
        <v>146</v>
      </c>
      <c r="B734" s="24">
        <v>291313.99</v>
      </c>
      <c r="C734" s="38">
        <v>220</v>
      </c>
      <c r="D734" s="24">
        <v>291533.99</v>
      </c>
    </row>
    <row r="735" spans="1:4" x14ac:dyDescent="0.25">
      <c r="A735" s="36" t="s">
        <v>57</v>
      </c>
      <c r="B735" s="24">
        <v>12282.94</v>
      </c>
      <c r="C735" s="38">
        <v>52.36</v>
      </c>
      <c r="D735" s="24">
        <v>12335.300000000001</v>
      </c>
    </row>
    <row r="736" spans="1:4" x14ac:dyDescent="0.25">
      <c r="A736" s="37" t="s">
        <v>142</v>
      </c>
      <c r="B736" s="24">
        <v>4737.7299999999996</v>
      </c>
      <c r="C736" s="38">
        <v>52.36</v>
      </c>
      <c r="D736" s="24">
        <v>4790.09</v>
      </c>
    </row>
    <row r="737" spans="1:4" x14ac:dyDescent="0.25">
      <c r="A737" s="37" t="s">
        <v>146</v>
      </c>
      <c r="B737" s="24">
        <v>7545.2100000000009</v>
      </c>
      <c r="C737" s="38">
        <v>0</v>
      </c>
      <c r="D737" s="24">
        <v>7545.2100000000009</v>
      </c>
    </row>
    <row r="738" spans="1:4" x14ac:dyDescent="0.25">
      <c r="A738" s="36" t="s">
        <v>62</v>
      </c>
      <c r="B738" s="24">
        <v>0</v>
      </c>
      <c r="C738" s="38">
        <v>0</v>
      </c>
      <c r="D738" s="24">
        <v>0</v>
      </c>
    </row>
    <row r="739" spans="1:4" x14ac:dyDescent="0.25">
      <c r="A739" s="37" t="s">
        <v>142</v>
      </c>
      <c r="B739" s="24">
        <v>0</v>
      </c>
      <c r="C739" s="38">
        <v>0</v>
      </c>
      <c r="D739" s="24">
        <v>0</v>
      </c>
    </row>
    <row r="740" spans="1:4" x14ac:dyDescent="0.25">
      <c r="A740" s="37" t="s">
        <v>146</v>
      </c>
      <c r="B740" s="24">
        <v>0</v>
      </c>
      <c r="C740" s="38">
        <v>0</v>
      </c>
      <c r="D740" s="24">
        <v>0</v>
      </c>
    </row>
    <row r="741" spans="1:4" x14ac:dyDescent="0.25">
      <c r="A741" s="36" t="s">
        <v>68</v>
      </c>
      <c r="B741" s="24">
        <v>757.23</v>
      </c>
      <c r="C741" s="38">
        <v>0</v>
      </c>
      <c r="D741" s="24">
        <v>757.23</v>
      </c>
    </row>
    <row r="742" spans="1:4" x14ac:dyDescent="0.25">
      <c r="A742" s="37" t="s">
        <v>142</v>
      </c>
      <c r="B742" s="24">
        <v>324.36</v>
      </c>
      <c r="C742" s="38">
        <v>0</v>
      </c>
      <c r="D742" s="24">
        <v>324.36</v>
      </c>
    </row>
    <row r="743" spans="1:4" x14ac:dyDescent="0.25">
      <c r="A743" s="37" t="s">
        <v>146</v>
      </c>
      <c r="B743" s="24">
        <v>432.87</v>
      </c>
      <c r="C743" s="38">
        <v>0</v>
      </c>
      <c r="D743" s="24">
        <v>432.87</v>
      </c>
    </row>
    <row r="744" spans="1:4" x14ac:dyDescent="0.25">
      <c r="A744" s="36" t="s">
        <v>75</v>
      </c>
      <c r="B744" s="24">
        <v>15875.1</v>
      </c>
      <c r="C744" s="38">
        <v>0</v>
      </c>
      <c r="D744" s="24">
        <v>15875.1</v>
      </c>
    </row>
    <row r="745" spans="1:4" x14ac:dyDescent="0.25">
      <c r="A745" s="37" t="s">
        <v>142</v>
      </c>
      <c r="B745" s="24">
        <v>6136.5</v>
      </c>
      <c r="C745" s="38">
        <v>0</v>
      </c>
      <c r="D745" s="24">
        <v>6136.5</v>
      </c>
    </row>
    <row r="746" spans="1:4" x14ac:dyDescent="0.25">
      <c r="A746" s="37" t="s">
        <v>146</v>
      </c>
      <c r="B746" s="24">
        <v>9738.6</v>
      </c>
      <c r="C746" s="38">
        <v>0</v>
      </c>
      <c r="D746" s="24">
        <v>9738.6</v>
      </c>
    </row>
    <row r="747" spans="1:4" x14ac:dyDescent="0.25">
      <c r="A747" s="36" t="s">
        <v>79</v>
      </c>
      <c r="B747" s="24">
        <v>9422.989999999998</v>
      </c>
      <c r="C747" s="38">
        <v>15.82</v>
      </c>
      <c r="D747" s="24">
        <v>9438.81</v>
      </c>
    </row>
    <row r="748" spans="1:4" x14ac:dyDescent="0.25">
      <c r="A748" s="37" t="s">
        <v>142</v>
      </c>
      <c r="B748" s="24">
        <v>3624.6799999999994</v>
      </c>
      <c r="C748" s="38">
        <v>15.82</v>
      </c>
      <c r="D748" s="24">
        <v>3640.5</v>
      </c>
    </row>
    <row r="749" spans="1:4" x14ac:dyDescent="0.25">
      <c r="A749" s="37" t="s">
        <v>146</v>
      </c>
      <c r="B749" s="24">
        <v>5798.3099999999995</v>
      </c>
      <c r="C749" s="38">
        <v>0</v>
      </c>
      <c r="D749" s="24">
        <v>5798.3099999999995</v>
      </c>
    </row>
    <row r="750" spans="1:4" x14ac:dyDescent="0.25">
      <c r="A750" s="36" t="s">
        <v>83</v>
      </c>
      <c r="B750" s="24">
        <v>139040.79</v>
      </c>
      <c r="C750" s="38">
        <v>438.57000000000005</v>
      </c>
      <c r="D750" s="24">
        <v>139479.36000000002</v>
      </c>
    </row>
    <row r="751" spans="1:4" x14ac:dyDescent="0.25">
      <c r="A751" s="37" t="s">
        <v>142</v>
      </c>
      <c r="B751" s="24">
        <v>53255.100000000006</v>
      </c>
      <c r="C751" s="38">
        <v>438.57000000000005</v>
      </c>
      <c r="D751" s="24">
        <v>53693.670000000006</v>
      </c>
    </row>
    <row r="752" spans="1:4" x14ac:dyDescent="0.25">
      <c r="A752" s="37" t="s">
        <v>146</v>
      </c>
      <c r="B752" s="24">
        <v>85785.69</v>
      </c>
      <c r="C752" s="38">
        <v>0</v>
      </c>
      <c r="D752" s="24">
        <v>85785.69</v>
      </c>
    </row>
    <row r="753" spans="1:4" x14ac:dyDescent="0.25">
      <c r="A753" s="36" t="s">
        <v>86</v>
      </c>
      <c r="B753" s="24">
        <v>475942.80999999994</v>
      </c>
      <c r="C753" s="38">
        <v>1524.48</v>
      </c>
      <c r="D753" s="24">
        <v>477467.29000000004</v>
      </c>
    </row>
    <row r="754" spans="1:4" x14ac:dyDescent="0.25">
      <c r="A754" s="37" t="s">
        <v>142</v>
      </c>
      <c r="B754" s="24">
        <v>182250.84</v>
      </c>
      <c r="C754" s="38">
        <v>1524.46</v>
      </c>
      <c r="D754" s="24">
        <v>183775.30000000002</v>
      </c>
    </row>
    <row r="755" spans="1:4" x14ac:dyDescent="0.25">
      <c r="A755" s="37" t="s">
        <v>146</v>
      </c>
      <c r="B755" s="24">
        <v>293691.96999999997</v>
      </c>
      <c r="C755" s="38">
        <v>2.0000000000005118E-2</v>
      </c>
      <c r="D755" s="24">
        <v>293691.99</v>
      </c>
    </row>
    <row r="756" spans="1:4" x14ac:dyDescent="0.25">
      <c r="A756" s="36" t="s">
        <v>87</v>
      </c>
      <c r="B756" s="24">
        <v>51469.149999999994</v>
      </c>
      <c r="C756" s="38">
        <v>-0.14000000000001478</v>
      </c>
      <c r="D756" s="24">
        <v>51469.01</v>
      </c>
    </row>
    <row r="757" spans="1:4" x14ac:dyDescent="0.25">
      <c r="A757" s="37" t="s">
        <v>142</v>
      </c>
      <c r="B757" s="24">
        <v>19744.78</v>
      </c>
      <c r="C757" s="38">
        <v>174.16</v>
      </c>
      <c r="D757" s="24">
        <v>19918.940000000002</v>
      </c>
    </row>
    <row r="758" spans="1:4" x14ac:dyDescent="0.25">
      <c r="A758" s="37" t="s">
        <v>146</v>
      </c>
      <c r="B758" s="24">
        <v>31724.369999999995</v>
      </c>
      <c r="C758" s="38">
        <v>-174.3</v>
      </c>
      <c r="D758" s="24">
        <v>31550.07</v>
      </c>
    </row>
    <row r="759" spans="1:4" x14ac:dyDescent="0.25">
      <c r="A759" s="36" t="s">
        <v>89</v>
      </c>
      <c r="B759" s="24">
        <v>121062.07999999999</v>
      </c>
      <c r="C759" s="38">
        <v>382.82</v>
      </c>
      <c r="D759" s="24">
        <v>121444.9</v>
      </c>
    </row>
    <row r="760" spans="1:4" x14ac:dyDescent="0.25">
      <c r="A760" s="37" t="s">
        <v>142</v>
      </c>
      <c r="B760" s="24">
        <v>46337.49</v>
      </c>
      <c r="C760" s="38">
        <v>264.95999999999998</v>
      </c>
      <c r="D760" s="24">
        <v>46602.45</v>
      </c>
    </row>
    <row r="761" spans="1:4" x14ac:dyDescent="0.25">
      <c r="A761" s="37" t="s">
        <v>146</v>
      </c>
      <c r="B761" s="24">
        <v>74724.59</v>
      </c>
      <c r="C761" s="38">
        <v>117.86</v>
      </c>
      <c r="D761" s="24">
        <v>74842.45</v>
      </c>
    </row>
    <row r="762" spans="1:4" x14ac:dyDescent="0.25">
      <c r="A762" s="36" t="s">
        <v>93</v>
      </c>
      <c r="B762" s="24">
        <v>146217.95000000001</v>
      </c>
      <c r="C762" s="38">
        <v>445.89</v>
      </c>
      <c r="D762" s="24">
        <v>146663.84</v>
      </c>
    </row>
    <row r="763" spans="1:4" x14ac:dyDescent="0.25">
      <c r="A763" s="37" t="s">
        <v>142</v>
      </c>
      <c r="B763" s="24">
        <v>56021.21</v>
      </c>
      <c r="C763" s="38">
        <v>445.89</v>
      </c>
      <c r="D763" s="24">
        <v>56467.099999999991</v>
      </c>
    </row>
    <row r="764" spans="1:4" x14ac:dyDescent="0.25">
      <c r="A764" s="37" t="s">
        <v>146</v>
      </c>
      <c r="B764" s="24">
        <v>90196.74</v>
      </c>
      <c r="C764" s="38">
        <v>0</v>
      </c>
      <c r="D764" s="24">
        <v>90196.74</v>
      </c>
    </row>
    <row r="765" spans="1:4" x14ac:dyDescent="0.25">
      <c r="A765" s="36" t="s">
        <v>94</v>
      </c>
      <c r="B765" s="24">
        <v>305765.5</v>
      </c>
      <c r="C765" s="38">
        <v>979.68000000000006</v>
      </c>
      <c r="D765" s="24">
        <v>306745.18</v>
      </c>
    </row>
    <row r="766" spans="1:4" x14ac:dyDescent="0.25">
      <c r="A766" s="37" t="s">
        <v>142</v>
      </c>
      <c r="B766" s="24">
        <v>117072.28</v>
      </c>
      <c r="C766" s="38">
        <v>979.68000000000006</v>
      </c>
      <c r="D766" s="24">
        <v>118051.96</v>
      </c>
    </row>
    <row r="767" spans="1:4" x14ac:dyDescent="0.25">
      <c r="A767" s="37" t="s">
        <v>146</v>
      </c>
      <c r="B767" s="24">
        <v>188693.22</v>
      </c>
      <c r="C767" s="38">
        <v>0</v>
      </c>
      <c r="D767" s="24">
        <v>188693.22</v>
      </c>
    </row>
    <row r="768" spans="1:4" x14ac:dyDescent="0.25">
      <c r="A768" s="36" t="s">
        <v>96</v>
      </c>
      <c r="B768" s="24">
        <v>38195.520000000004</v>
      </c>
      <c r="C768" s="38">
        <v>107.28</v>
      </c>
      <c r="D768" s="24">
        <v>38302.800000000003</v>
      </c>
    </row>
    <row r="769" spans="1:4" x14ac:dyDescent="0.25">
      <c r="A769" s="37" t="s">
        <v>142</v>
      </c>
      <c r="B769" s="24">
        <v>14644.02</v>
      </c>
      <c r="C769" s="38">
        <v>107.28</v>
      </c>
      <c r="D769" s="24">
        <v>14751.300000000003</v>
      </c>
    </row>
    <row r="770" spans="1:4" x14ac:dyDescent="0.25">
      <c r="A770" s="37" t="s">
        <v>146</v>
      </c>
      <c r="B770" s="24">
        <v>23551.5</v>
      </c>
      <c r="C770" s="38">
        <v>0</v>
      </c>
      <c r="D770" s="24">
        <v>23551.5</v>
      </c>
    </row>
    <row r="771" spans="1:4" x14ac:dyDescent="0.25">
      <c r="A771" s="36" t="s">
        <v>97</v>
      </c>
      <c r="B771" s="24">
        <v>1894504.45</v>
      </c>
      <c r="C771" s="38">
        <v>6620.1600000000008</v>
      </c>
      <c r="D771" s="24">
        <v>1901124.6099999999</v>
      </c>
    </row>
    <row r="772" spans="1:4" x14ac:dyDescent="0.25">
      <c r="A772" s="37" t="s">
        <v>142</v>
      </c>
      <c r="B772" s="24">
        <v>725231.71</v>
      </c>
      <c r="C772" s="38">
        <v>5965.7900000000009</v>
      </c>
      <c r="D772" s="24">
        <v>731197.5</v>
      </c>
    </row>
    <row r="773" spans="1:4" x14ac:dyDescent="0.25">
      <c r="A773" s="37" t="s">
        <v>146</v>
      </c>
      <c r="B773" s="24">
        <v>1169272.74</v>
      </c>
      <c r="C773" s="38">
        <v>654.37</v>
      </c>
      <c r="D773" s="24">
        <v>1169927.1099999999</v>
      </c>
    </row>
    <row r="774" spans="1:4" x14ac:dyDescent="0.25">
      <c r="A774" s="36" t="s">
        <v>98</v>
      </c>
      <c r="B774" s="24">
        <v>0</v>
      </c>
      <c r="C774" s="38">
        <v>0</v>
      </c>
      <c r="D774" s="24">
        <v>0</v>
      </c>
    </row>
    <row r="775" spans="1:4" x14ac:dyDescent="0.25">
      <c r="A775" s="37" t="s">
        <v>142</v>
      </c>
      <c r="B775" s="24">
        <v>0</v>
      </c>
      <c r="C775" s="38">
        <v>0</v>
      </c>
      <c r="D775" s="24">
        <v>0</v>
      </c>
    </row>
    <row r="776" spans="1:4" x14ac:dyDescent="0.25">
      <c r="A776" s="37" t="s">
        <v>146</v>
      </c>
      <c r="B776" s="24">
        <v>0</v>
      </c>
      <c r="C776" s="38">
        <v>0</v>
      </c>
      <c r="D776" s="24">
        <v>0</v>
      </c>
    </row>
    <row r="777" spans="1:4" x14ac:dyDescent="0.25">
      <c r="A777" s="36" t="s">
        <v>99</v>
      </c>
      <c r="B777" s="24">
        <v>71092.52</v>
      </c>
      <c r="C777" s="38">
        <v>215.14</v>
      </c>
      <c r="D777" s="24">
        <v>71307.66</v>
      </c>
    </row>
    <row r="778" spans="1:4" x14ac:dyDescent="0.25">
      <c r="A778" s="37" t="s">
        <v>142</v>
      </c>
      <c r="B778" s="24">
        <v>27270.350000000002</v>
      </c>
      <c r="C778" s="38">
        <v>215.14</v>
      </c>
      <c r="D778" s="24">
        <v>27485.49</v>
      </c>
    </row>
    <row r="779" spans="1:4" x14ac:dyDescent="0.25">
      <c r="A779" s="37" t="s">
        <v>146</v>
      </c>
      <c r="B779" s="24">
        <v>43822.17</v>
      </c>
      <c r="C779" s="38">
        <v>0</v>
      </c>
      <c r="D779" s="24">
        <v>43822.17</v>
      </c>
    </row>
    <row r="780" spans="1:4" x14ac:dyDescent="0.25">
      <c r="A780" s="36" t="s">
        <v>100</v>
      </c>
      <c r="B780" s="24">
        <v>277457.28000000003</v>
      </c>
      <c r="C780" s="38">
        <v>958.45999999999992</v>
      </c>
      <c r="D780" s="24">
        <v>278415.74</v>
      </c>
    </row>
    <row r="781" spans="1:4" x14ac:dyDescent="0.25">
      <c r="A781" s="37" t="s">
        <v>142</v>
      </c>
      <c r="B781" s="24">
        <v>106235.54</v>
      </c>
      <c r="C781" s="38">
        <v>862.54</v>
      </c>
      <c r="D781" s="24">
        <v>107098.08000000002</v>
      </c>
    </row>
    <row r="782" spans="1:4" x14ac:dyDescent="0.25">
      <c r="A782" s="37" t="s">
        <v>146</v>
      </c>
      <c r="B782" s="24">
        <v>171221.74000000002</v>
      </c>
      <c r="C782" s="38">
        <v>95.92</v>
      </c>
      <c r="D782" s="24">
        <v>171317.66</v>
      </c>
    </row>
    <row r="783" spans="1:4" x14ac:dyDescent="0.25">
      <c r="A783" s="36" t="s">
        <v>101</v>
      </c>
      <c r="B783" s="24">
        <v>14343.09</v>
      </c>
      <c r="C783" s="38">
        <v>115.05000000000001</v>
      </c>
      <c r="D783" s="24">
        <v>14458.14</v>
      </c>
    </row>
    <row r="784" spans="1:4" x14ac:dyDescent="0.25">
      <c r="A784" s="37" t="s">
        <v>142</v>
      </c>
      <c r="B784" s="24">
        <v>5499.39</v>
      </c>
      <c r="C784" s="38">
        <v>115.05000000000001</v>
      </c>
      <c r="D784" s="24">
        <v>5614.44</v>
      </c>
    </row>
    <row r="785" spans="1:4" x14ac:dyDescent="0.25">
      <c r="A785" s="37" t="s">
        <v>146</v>
      </c>
      <c r="B785" s="24">
        <v>8843.7000000000007</v>
      </c>
      <c r="C785" s="38">
        <v>0</v>
      </c>
      <c r="D785" s="24">
        <v>8843.7000000000007</v>
      </c>
    </row>
    <row r="786" spans="1:4" x14ac:dyDescent="0.25">
      <c r="A786" s="36" t="s">
        <v>102</v>
      </c>
      <c r="B786" s="24">
        <v>0</v>
      </c>
      <c r="C786" s="38">
        <v>0</v>
      </c>
      <c r="D786" s="24">
        <v>0</v>
      </c>
    </row>
    <row r="787" spans="1:4" x14ac:dyDescent="0.25">
      <c r="A787" s="37" t="s">
        <v>142</v>
      </c>
      <c r="B787" s="24">
        <v>0</v>
      </c>
      <c r="C787" s="38">
        <v>0</v>
      </c>
      <c r="D787" s="24">
        <v>0</v>
      </c>
    </row>
    <row r="788" spans="1:4" x14ac:dyDescent="0.25">
      <c r="A788" s="37" t="s">
        <v>146</v>
      </c>
      <c r="B788" s="24">
        <v>0</v>
      </c>
      <c r="C788" s="38">
        <v>0</v>
      </c>
      <c r="D788" s="24">
        <v>0</v>
      </c>
    </row>
    <row r="789" spans="1:4" x14ac:dyDescent="0.25">
      <c r="A789" s="36" t="s">
        <v>103</v>
      </c>
      <c r="B789" s="24">
        <v>11365.939999999999</v>
      </c>
      <c r="C789" s="38">
        <v>78.650000000000006</v>
      </c>
      <c r="D789" s="24">
        <v>11444.59</v>
      </c>
    </row>
    <row r="790" spans="1:4" x14ac:dyDescent="0.25">
      <c r="A790" s="37" t="s">
        <v>142</v>
      </c>
      <c r="B790" s="24">
        <v>4373.96</v>
      </c>
      <c r="C790" s="38">
        <v>78.650000000000006</v>
      </c>
      <c r="D790" s="24">
        <v>4452.6100000000006</v>
      </c>
    </row>
    <row r="791" spans="1:4" x14ac:dyDescent="0.25">
      <c r="A791" s="37" t="s">
        <v>146</v>
      </c>
      <c r="B791" s="24">
        <v>6991.98</v>
      </c>
      <c r="C791" s="38">
        <v>0</v>
      </c>
      <c r="D791" s="24">
        <v>6991.98</v>
      </c>
    </row>
    <row r="792" spans="1:4" x14ac:dyDescent="0.25">
      <c r="A792" s="36" t="s">
        <v>104</v>
      </c>
      <c r="B792" s="24">
        <v>46168.15</v>
      </c>
      <c r="C792" s="38">
        <v>203.95</v>
      </c>
      <c r="D792" s="24">
        <v>46372.1</v>
      </c>
    </row>
    <row r="793" spans="1:4" x14ac:dyDescent="0.25">
      <c r="A793" s="37" t="s">
        <v>142</v>
      </c>
      <c r="B793" s="24">
        <v>17692.330000000002</v>
      </c>
      <c r="C793" s="38">
        <v>203.95</v>
      </c>
      <c r="D793" s="24">
        <v>17896.28</v>
      </c>
    </row>
    <row r="794" spans="1:4" x14ac:dyDescent="0.25">
      <c r="A794" s="37" t="s">
        <v>146</v>
      </c>
      <c r="B794" s="24">
        <v>28475.82</v>
      </c>
      <c r="C794" s="38">
        <v>0</v>
      </c>
      <c r="D794" s="24">
        <v>28475.82</v>
      </c>
    </row>
    <row r="795" spans="1:4" x14ac:dyDescent="0.25">
      <c r="A795" s="36" t="s">
        <v>107</v>
      </c>
      <c r="B795" s="24">
        <v>254278.43</v>
      </c>
      <c r="C795" s="38">
        <v>799.76</v>
      </c>
      <c r="D795" s="24">
        <v>255078.19</v>
      </c>
    </row>
    <row r="796" spans="1:4" x14ac:dyDescent="0.25">
      <c r="A796" s="37" t="s">
        <v>142</v>
      </c>
      <c r="B796" s="24">
        <v>97386.049999999988</v>
      </c>
      <c r="C796" s="38">
        <v>799.76</v>
      </c>
      <c r="D796" s="24">
        <v>98185.81</v>
      </c>
    </row>
    <row r="797" spans="1:4" x14ac:dyDescent="0.25">
      <c r="A797" s="37" t="s">
        <v>146</v>
      </c>
      <c r="B797" s="24">
        <v>156892.38</v>
      </c>
      <c r="C797" s="38">
        <v>0</v>
      </c>
      <c r="D797" s="24">
        <v>156892.38</v>
      </c>
    </row>
    <row r="798" spans="1:4" x14ac:dyDescent="0.25">
      <c r="A798" s="36" t="s">
        <v>108</v>
      </c>
      <c r="B798" s="24">
        <v>244479.14999999997</v>
      </c>
      <c r="C798" s="38">
        <v>789.2</v>
      </c>
      <c r="D798" s="24">
        <v>245268.34999999998</v>
      </c>
    </row>
    <row r="799" spans="1:4" x14ac:dyDescent="0.25">
      <c r="A799" s="37" t="s">
        <v>142</v>
      </c>
      <c r="B799" s="24">
        <v>93655.05</v>
      </c>
      <c r="C799" s="38">
        <v>789.22</v>
      </c>
      <c r="D799" s="24">
        <v>94444.27</v>
      </c>
    </row>
    <row r="800" spans="1:4" x14ac:dyDescent="0.25">
      <c r="A800" s="37" t="s">
        <v>146</v>
      </c>
      <c r="B800" s="24">
        <v>150824.09999999998</v>
      </c>
      <c r="C800" s="38">
        <v>-2.0000000000005118E-2</v>
      </c>
      <c r="D800" s="24">
        <v>150824.07999999999</v>
      </c>
    </row>
    <row r="801" spans="1:4" x14ac:dyDescent="0.25">
      <c r="A801" s="36" t="s">
        <v>111</v>
      </c>
      <c r="B801" s="24">
        <v>0</v>
      </c>
      <c r="C801" s="38">
        <v>0</v>
      </c>
      <c r="D801" s="24">
        <v>0</v>
      </c>
    </row>
    <row r="802" spans="1:4" x14ac:dyDescent="0.25">
      <c r="A802" s="37" t="s">
        <v>142</v>
      </c>
      <c r="B802" s="24">
        <v>0</v>
      </c>
      <c r="C802" s="38">
        <v>0</v>
      </c>
      <c r="D802" s="24">
        <v>0</v>
      </c>
    </row>
    <row r="803" spans="1:4" x14ac:dyDescent="0.25">
      <c r="A803" s="37" t="s">
        <v>146</v>
      </c>
      <c r="B803" s="24">
        <v>0</v>
      </c>
      <c r="C803" s="38">
        <v>0</v>
      </c>
      <c r="D803" s="24">
        <v>0</v>
      </c>
    </row>
    <row r="804" spans="1:4" x14ac:dyDescent="0.25">
      <c r="A804" s="36" t="s">
        <v>112</v>
      </c>
      <c r="B804" s="24">
        <v>237625.38</v>
      </c>
      <c r="C804" s="38">
        <v>604.22</v>
      </c>
      <c r="D804" s="24">
        <v>238229.59999999998</v>
      </c>
    </row>
    <row r="805" spans="1:4" x14ac:dyDescent="0.25">
      <c r="A805" s="37" t="s">
        <v>142</v>
      </c>
      <c r="B805" s="24">
        <v>91018.739999999991</v>
      </c>
      <c r="C805" s="38">
        <v>805.88</v>
      </c>
      <c r="D805" s="24">
        <v>91824.62</v>
      </c>
    </row>
    <row r="806" spans="1:4" x14ac:dyDescent="0.25">
      <c r="A806" s="37" t="s">
        <v>146</v>
      </c>
      <c r="B806" s="24">
        <v>146606.64000000001</v>
      </c>
      <c r="C806" s="38">
        <v>-201.66</v>
      </c>
      <c r="D806" s="24">
        <v>146404.97999999998</v>
      </c>
    </row>
    <row r="807" spans="1:4" x14ac:dyDescent="0.25">
      <c r="A807" s="36" t="s">
        <v>114</v>
      </c>
      <c r="B807" s="24">
        <v>82611.59</v>
      </c>
      <c r="C807" s="38">
        <v>274.98</v>
      </c>
      <c r="D807" s="24">
        <v>82886.570000000007</v>
      </c>
    </row>
    <row r="808" spans="1:4" x14ac:dyDescent="0.25">
      <c r="A808" s="37" t="s">
        <v>142</v>
      </c>
      <c r="B808" s="24">
        <v>31671.65</v>
      </c>
      <c r="C808" s="38">
        <v>274.98</v>
      </c>
      <c r="D808" s="24">
        <v>31946.629999999997</v>
      </c>
    </row>
    <row r="809" spans="1:4" x14ac:dyDescent="0.25">
      <c r="A809" s="37" t="s">
        <v>146</v>
      </c>
      <c r="B809" s="24">
        <v>50939.94</v>
      </c>
      <c r="C809" s="38">
        <v>0</v>
      </c>
      <c r="D809" s="24">
        <v>50939.94</v>
      </c>
    </row>
    <row r="810" spans="1:4" x14ac:dyDescent="0.25">
      <c r="A810" s="36" t="s">
        <v>117</v>
      </c>
      <c r="B810" s="24">
        <v>69094.459999999992</v>
      </c>
      <c r="C810" s="38">
        <v>179.12</v>
      </c>
      <c r="D810" s="24">
        <v>69273.58</v>
      </c>
    </row>
    <row r="811" spans="1:4" x14ac:dyDescent="0.25">
      <c r="A811" s="37" t="s">
        <v>142</v>
      </c>
      <c r="B811" s="24">
        <v>26481.489999999998</v>
      </c>
      <c r="C811" s="38">
        <v>179.12</v>
      </c>
      <c r="D811" s="24">
        <v>26660.61</v>
      </c>
    </row>
    <row r="812" spans="1:4" x14ac:dyDescent="0.25">
      <c r="A812" s="37" t="s">
        <v>146</v>
      </c>
      <c r="B812" s="24">
        <v>42612.97</v>
      </c>
      <c r="C812" s="38">
        <v>0</v>
      </c>
      <c r="D812" s="24">
        <v>42612.97</v>
      </c>
    </row>
    <row r="813" spans="1:4" x14ac:dyDescent="0.25">
      <c r="A813" s="36" t="s">
        <v>118</v>
      </c>
      <c r="B813" s="24">
        <v>28642.800000000003</v>
      </c>
      <c r="C813" s="38">
        <v>129.66</v>
      </c>
      <c r="D813" s="24">
        <v>28772.46</v>
      </c>
    </row>
    <row r="814" spans="1:4" x14ac:dyDescent="0.25">
      <c r="A814" s="37" t="s">
        <v>142</v>
      </c>
      <c r="B814" s="24">
        <v>10994.470000000001</v>
      </c>
      <c r="C814" s="38">
        <v>129.66</v>
      </c>
      <c r="D814" s="24">
        <v>11124.13</v>
      </c>
    </row>
    <row r="815" spans="1:4" x14ac:dyDescent="0.25">
      <c r="A815" s="37" t="s">
        <v>146</v>
      </c>
      <c r="B815" s="24">
        <v>17648.330000000002</v>
      </c>
      <c r="C815" s="38">
        <v>0</v>
      </c>
      <c r="D815" s="24">
        <v>17648.330000000002</v>
      </c>
    </row>
    <row r="816" spans="1:4" x14ac:dyDescent="0.25">
      <c r="A816" s="36" t="s">
        <v>120</v>
      </c>
      <c r="B816" s="24">
        <v>1483062.88</v>
      </c>
      <c r="C816" s="38">
        <v>4871.28</v>
      </c>
      <c r="D816" s="24">
        <v>1487934.16</v>
      </c>
    </row>
    <row r="817" spans="1:4" x14ac:dyDescent="0.25">
      <c r="A817" s="37" t="s">
        <v>142</v>
      </c>
      <c r="B817" s="24">
        <v>567775.17999999993</v>
      </c>
      <c r="C817" s="38">
        <v>4636.32</v>
      </c>
      <c r="D817" s="24">
        <v>572411.5</v>
      </c>
    </row>
    <row r="818" spans="1:4" x14ac:dyDescent="0.25">
      <c r="A818" s="37" t="s">
        <v>146</v>
      </c>
      <c r="B818" s="24">
        <v>915287.7</v>
      </c>
      <c r="C818" s="38">
        <v>234.96</v>
      </c>
      <c r="D818" s="24">
        <v>915522.65999999992</v>
      </c>
    </row>
    <row r="819" spans="1:4" x14ac:dyDescent="0.25">
      <c r="A819" s="36" t="s">
        <v>121</v>
      </c>
      <c r="B819" s="24">
        <v>46873.84</v>
      </c>
      <c r="C819" s="38">
        <v>213.01999999999998</v>
      </c>
      <c r="D819" s="24">
        <v>47086.86</v>
      </c>
    </row>
    <row r="820" spans="1:4" x14ac:dyDescent="0.25">
      <c r="A820" s="37" t="s">
        <v>142</v>
      </c>
      <c r="B820" s="24">
        <v>17964.900000000001</v>
      </c>
      <c r="C820" s="38">
        <v>135.51999999999998</v>
      </c>
      <c r="D820" s="24">
        <v>18100.420000000002</v>
      </c>
    </row>
    <row r="821" spans="1:4" x14ac:dyDescent="0.25">
      <c r="A821" s="37" t="s">
        <v>146</v>
      </c>
      <c r="B821" s="24">
        <v>28908.94</v>
      </c>
      <c r="C821" s="38">
        <v>77.5</v>
      </c>
      <c r="D821" s="24">
        <v>28986.44</v>
      </c>
    </row>
    <row r="822" spans="1:4" x14ac:dyDescent="0.25">
      <c r="A822" s="34" t="s">
        <v>143</v>
      </c>
      <c r="B822" s="24">
        <v>498869.12000000005</v>
      </c>
      <c r="C822" s="38">
        <v>1282.44</v>
      </c>
      <c r="D822" s="24">
        <v>500151.56000000006</v>
      </c>
    </row>
    <row r="823" spans="1:4" x14ac:dyDescent="0.25">
      <c r="A823" s="35" t="s">
        <v>241</v>
      </c>
      <c r="B823" s="24">
        <v>24342.67</v>
      </c>
      <c r="C823" s="38">
        <v>21.830000000000002</v>
      </c>
      <c r="D823" s="24">
        <v>24364.5</v>
      </c>
    </row>
    <row r="824" spans="1:4" x14ac:dyDescent="0.25">
      <c r="A824" s="36" t="s">
        <v>64</v>
      </c>
      <c r="B824" s="24">
        <v>24342.67</v>
      </c>
      <c r="C824" s="38">
        <v>21.830000000000002</v>
      </c>
      <c r="D824" s="24">
        <v>24364.5</v>
      </c>
    </row>
    <row r="825" spans="1:4" x14ac:dyDescent="0.25">
      <c r="A825" s="37" t="s">
        <v>142</v>
      </c>
      <c r="B825" s="24">
        <v>3045.92</v>
      </c>
      <c r="C825" s="38">
        <v>21.830000000000002</v>
      </c>
      <c r="D825" s="24">
        <v>3067.75</v>
      </c>
    </row>
    <row r="826" spans="1:4" x14ac:dyDescent="0.25">
      <c r="A826" s="37" t="s">
        <v>146</v>
      </c>
      <c r="B826" s="24">
        <v>21296.75</v>
      </c>
      <c r="C826" s="38">
        <v>0</v>
      </c>
      <c r="D826" s="24">
        <v>21296.75</v>
      </c>
    </row>
    <row r="827" spans="1:4" x14ac:dyDescent="0.25">
      <c r="A827" s="35" t="s">
        <v>13</v>
      </c>
      <c r="B827" s="24">
        <v>474526.45</v>
      </c>
      <c r="C827" s="38">
        <v>1260.6099999999999</v>
      </c>
      <c r="D827" s="24">
        <v>475787.06000000006</v>
      </c>
    </row>
    <row r="828" spans="1:4" x14ac:dyDescent="0.25">
      <c r="A828" s="36" t="s">
        <v>33</v>
      </c>
      <c r="B828" s="24">
        <v>182736.23</v>
      </c>
      <c r="C828" s="38">
        <v>511.35</v>
      </c>
      <c r="D828" s="24">
        <v>183247.58</v>
      </c>
    </row>
    <row r="829" spans="1:4" x14ac:dyDescent="0.25">
      <c r="A829" s="37" t="s">
        <v>142</v>
      </c>
      <c r="B829" s="24">
        <v>22854.97</v>
      </c>
      <c r="C829" s="38">
        <v>184</v>
      </c>
      <c r="D829" s="24">
        <v>23038.97</v>
      </c>
    </row>
    <row r="830" spans="1:4" x14ac:dyDescent="0.25">
      <c r="A830" s="37" t="s">
        <v>146</v>
      </c>
      <c r="B830" s="24">
        <v>159881.26</v>
      </c>
      <c r="C830" s="38">
        <v>327.35000000000002</v>
      </c>
      <c r="D830" s="24">
        <v>160208.60999999999</v>
      </c>
    </row>
    <row r="831" spans="1:4" x14ac:dyDescent="0.25">
      <c r="A831" s="36" t="s">
        <v>46</v>
      </c>
      <c r="B831" s="24">
        <v>16993.5</v>
      </c>
      <c r="C831" s="38">
        <v>15.76</v>
      </c>
      <c r="D831" s="24">
        <v>17009.260000000002</v>
      </c>
    </row>
    <row r="832" spans="1:4" x14ac:dyDescent="0.25">
      <c r="A832" s="37" t="s">
        <v>142</v>
      </c>
      <c r="B832" s="24">
        <v>2132.5</v>
      </c>
      <c r="C832" s="38">
        <v>15.76</v>
      </c>
      <c r="D832" s="24">
        <v>2148.2600000000002</v>
      </c>
    </row>
    <row r="833" spans="1:4" x14ac:dyDescent="0.25">
      <c r="A833" s="37" t="s">
        <v>146</v>
      </c>
      <c r="B833" s="24">
        <v>14861</v>
      </c>
      <c r="C833" s="38">
        <v>0</v>
      </c>
      <c r="D833" s="24">
        <v>14861</v>
      </c>
    </row>
    <row r="834" spans="1:4" x14ac:dyDescent="0.25">
      <c r="A834" s="36" t="s">
        <v>47</v>
      </c>
      <c r="B834" s="24">
        <v>63838.829999999994</v>
      </c>
      <c r="C834" s="38">
        <v>202.66</v>
      </c>
      <c r="D834" s="24">
        <v>64041.49</v>
      </c>
    </row>
    <row r="835" spans="1:4" x14ac:dyDescent="0.25">
      <c r="A835" s="37" t="s">
        <v>142</v>
      </c>
      <c r="B835" s="24">
        <v>7991.2</v>
      </c>
      <c r="C835" s="38">
        <v>63.97</v>
      </c>
      <c r="D835" s="24">
        <v>8055.17</v>
      </c>
    </row>
    <row r="836" spans="1:4" x14ac:dyDescent="0.25">
      <c r="A836" s="37" t="s">
        <v>146</v>
      </c>
      <c r="B836" s="24">
        <v>55847.63</v>
      </c>
      <c r="C836" s="38">
        <v>138.69</v>
      </c>
      <c r="D836" s="24">
        <v>55986.32</v>
      </c>
    </row>
    <row r="837" spans="1:4" x14ac:dyDescent="0.25">
      <c r="A837" s="36" t="s">
        <v>50</v>
      </c>
      <c r="B837" s="24">
        <v>22437.739999999998</v>
      </c>
      <c r="C837" s="38">
        <v>21.4</v>
      </c>
      <c r="D837" s="24">
        <v>22459.14</v>
      </c>
    </row>
    <row r="838" spans="1:4" x14ac:dyDescent="0.25">
      <c r="A838" s="37" t="s">
        <v>142</v>
      </c>
      <c r="B838" s="24">
        <v>2806.5699999999997</v>
      </c>
      <c r="C838" s="38">
        <v>21.4</v>
      </c>
      <c r="D838" s="24">
        <v>2827.9700000000003</v>
      </c>
    </row>
    <row r="839" spans="1:4" x14ac:dyDescent="0.25">
      <c r="A839" s="37" t="s">
        <v>146</v>
      </c>
      <c r="B839" s="24">
        <v>19631.169999999998</v>
      </c>
      <c r="C839" s="38">
        <v>0</v>
      </c>
      <c r="D839" s="24">
        <v>19631.169999999998</v>
      </c>
    </row>
    <row r="840" spans="1:4" x14ac:dyDescent="0.25">
      <c r="A840" s="36" t="s">
        <v>55</v>
      </c>
      <c r="B840" s="24">
        <v>8321.4699999999993</v>
      </c>
      <c r="C840" s="38">
        <v>0</v>
      </c>
      <c r="D840" s="24">
        <v>8321.4699999999993</v>
      </c>
    </row>
    <row r="841" spans="1:4" x14ac:dyDescent="0.25">
      <c r="A841" s="37" t="s">
        <v>142</v>
      </c>
      <c r="B841" s="24">
        <v>1040.06</v>
      </c>
      <c r="C841" s="38">
        <v>0</v>
      </c>
      <c r="D841" s="24">
        <v>1040.06</v>
      </c>
    </row>
    <row r="842" spans="1:4" x14ac:dyDescent="0.25">
      <c r="A842" s="37" t="s">
        <v>146</v>
      </c>
      <c r="B842" s="24">
        <v>7281.41</v>
      </c>
      <c r="C842" s="38">
        <v>0</v>
      </c>
      <c r="D842" s="24">
        <v>7281.41</v>
      </c>
    </row>
    <row r="843" spans="1:4" x14ac:dyDescent="0.25">
      <c r="A843" s="36" t="s">
        <v>63</v>
      </c>
      <c r="B843" s="24">
        <v>78462.880000000005</v>
      </c>
      <c r="C843" s="38">
        <v>127.91</v>
      </c>
      <c r="D843" s="24">
        <v>78590.790000000008</v>
      </c>
    </row>
    <row r="844" spans="1:4" x14ac:dyDescent="0.25">
      <c r="A844" s="37" t="s">
        <v>142</v>
      </c>
      <c r="B844" s="24">
        <v>9820.33</v>
      </c>
      <c r="C844" s="38">
        <v>77.86</v>
      </c>
      <c r="D844" s="24">
        <v>9898.19</v>
      </c>
    </row>
    <row r="845" spans="1:4" x14ac:dyDescent="0.25">
      <c r="A845" s="37" t="s">
        <v>146</v>
      </c>
      <c r="B845" s="24">
        <v>68642.55</v>
      </c>
      <c r="C845" s="38">
        <v>50.05</v>
      </c>
      <c r="D845" s="24">
        <v>68692.600000000006</v>
      </c>
    </row>
    <row r="846" spans="1:4" x14ac:dyDescent="0.25">
      <c r="A846" s="36" t="s">
        <v>77</v>
      </c>
      <c r="B846" s="24">
        <v>19806.480000000003</v>
      </c>
      <c r="C846" s="38">
        <v>91.78</v>
      </c>
      <c r="D846" s="24">
        <v>19898.260000000002</v>
      </c>
    </row>
    <row r="847" spans="1:4" x14ac:dyDescent="0.25">
      <c r="A847" s="37" t="s">
        <v>142</v>
      </c>
      <c r="B847" s="24">
        <v>2473.1799999999998</v>
      </c>
      <c r="C847" s="38">
        <v>13.52</v>
      </c>
      <c r="D847" s="24">
        <v>2486.6999999999998</v>
      </c>
    </row>
    <row r="848" spans="1:4" x14ac:dyDescent="0.25">
      <c r="A848" s="37" t="s">
        <v>146</v>
      </c>
      <c r="B848" s="24">
        <v>17333.300000000003</v>
      </c>
      <c r="C848" s="38">
        <v>78.260000000000005</v>
      </c>
      <c r="D848" s="24">
        <v>17411.560000000001</v>
      </c>
    </row>
    <row r="849" spans="1:4" x14ac:dyDescent="0.25">
      <c r="A849" s="36" t="s">
        <v>81</v>
      </c>
      <c r="B849" s="24">
        <v>14587.02</v>
      </c>
      <c r="C849" s="38">
        <v>23.72</v>
      </c>
      <c r="D849" s="24">
        <v>14610.740000000002</v>
      </c>
    </row>
    <row r="850" spans="1:4" x14ac:dyDescent="0.25">
      <c r="A850" s="37" t="s">
        <v>142</v>
      </c>
      <c r="B850" s="24">
        <v>1833.96</v>
      </c>
      <c r="C850" s="38">
        <v>23.72</v>
      </c>
      <c r="D850" s="24">
        <v>1857.68</v>
      </c>
    </row>
    <row r="851" spans="1:4" x14ac:dyDescent="0.25">
      <c r="A851" s="37" t="s">
        <v>146</v>
      </c>
      <c r="B851" s="24">
        <v>12753.060000000001</v>
      </c>
      <c r="C851" s="38">
        <v>0</v>
      </c>
      <c r="D851" s="24">
        <v>12753.060000000001</v>
      </c>
    </row>
    <row r="852" spans="1:4" x14ac:dyDescent="0.25">
      <c r="A852" s="36" t="s">
        <v>82</v>
      </c>
      <c r="B852" s="24">
        <v>26752.130000000005</v>
      </c>
      <c r="C852" s="38">
        <v>101.9</v>
      </c>
      <c r="D852" s="24">
        <v>26854.030000000002</v>
      </c>
    </row>
    <row r="853" spans="1:4" x14ac:dyDescent="0.25">
      <c r="A853" s="37" t="s">
        <v>142</v>
      </c>
      <c r="B853" s="24">
        <v>3351.83</v>
      </c>
      <c r="C853" s="38">
        <v>30.76</v>
      </c>
      <c r="D853" s="24">
        <v>3382.59</v>
      </c>
    </row>
    <row r="854" spans="1:4" x14ac:dyDescent="0.25">
      <c r="A854" s="37" t="s">
        <v>146</v>
      </c>
      <c r="B854" s="24">
        <v>23400.300000000003</v>
      </c>
      <c r="C854" s="38">
        <v>71.14</v>
      </c>
      <c r="D854" s="24">
        <v>23471.440000000002</v>
      </c>
    </row>
    <row r="855" spans="1:4" x14ac:dyDescent="0.25">
      <c r="A855" s="36" t="s">
        <v>85</v>
      </c>
      <c r="B855" s="24">
        <v>36839.880000000005</v>
      </c>
      <c r="C855" s="38">
        <v>164.13</v>
      </c>
      <c r="D855" s="24">
        <v>37004.01</v>
      </c>
    </row>
    <row r="856" spans="1:4" x14ac:dyDescent="0.25">
      <c r="A856" s="37" t="s">
        <v>142</v>
      </c>
      <c r="B856" s="24">
        <v>4611.9799999999996</v>
      </c>
      <c r="C856" s="38">
        <v>33.81</v>
      </c>
      <c r="D856" s="24">
        <v>4645.79</v>
      </c>
    </row>
    <row r="857" spans="1:4" x14ac:dyDescent="0.25">
      <c r="A857" s="37" t="s">
        <v>146</v>
      </c>
      <c r="B857" s="24">
        <v>32227.9</v>
      </c>
      <c r="C857" s="38">
        <v>130.32</v>
      </c>
      <c r="D857" s="24">
        <v>32358.22</v>
      </c>
    </row>
    <row r="858" spans="1:4" x14ac:dyDescent="0.25">
      <c r="A858" s="36" t="s">
        <v>95</v>
      </c>
      <c r="B858" s="24">
        <v>3750.2900000000004</v>
      </c>
      <c r="C858" s="38">
        <v>0</v>
      </c>
      <c r="D858" s="24">
        <v>3750.2900000000004</v>
      </c>
    </row>
    <row r="859" spans="1:4" x14ac:dyDescent="0.25">
      <c r="A859" s="37" t="s">
        <v>142</v>
      </c>
      <c r="B859" s="24">
        <v>472.4</v>
      </c>
      <c r="C859" s="38">
        <v>0</v>
      </c>
      <c r="D859" s="24">
        <v>472.4</v>
      </c>
    </row>
    <row r="860" spans="1:4" x14ac:dyDescent="0.25">
      <c r="A860" s="37" t="s">
        <v>146</v>
      </c>
      <c r="B860" s="24">
        <v>3277.8900000000003</v>
      </c>
      <c r="C860" s="38">
        <v>0</v>
      </c>
      <c r="D860" s="24">
        <v>3277.8900000000003</v>
      </c>
    </row>
    <row r="861" spans="1:4" x14ac:dyDescent="0.25">
      <c r="A861" s="34" t="s">
        <v>168</v>
      </c>
      <c r="B861" s="24">
        <v>923917.65999999992</v>
      </c>
      <c r="C861" s="38">
        <v>984.06999999999982</v>
      </c>
      <c r="D861" s="24">
        <v>924901.72999999986</v>
      </c>
    </row>
    <row r="862" spans="1:4" x14ac:dyDescent="0.25">
      <c r="A862" s="35" t="s">
        <v>17</v>
      </c>
      <c r="B862" s="24">
        <v>131264.35999999999</v>
      </c>
      <c r="C862" s="38">
        <v>92.970000000000013</v>
      </c>
      <c r="D862" s="24">
        <v>131357.33000000002</v>
      </c>
    </row>
    <row r="863" spans="1:4" x14ac:dyDescent="0.25">
      <c r="A863" s="36" t="s">
        <v>38</v>
      </c>
      <c r="B863" s="24">
        <v>91016.14</v>
      </c>
      <c r="C863" s="38">
        <v>69.829999999999984</v>
      </c>
      <c r="D863" s="24">
        <v>91085.97</v>
      </c>
    </row>
    <row r="864" spans="1:4" x14ac:dyDescent="0.25">
      <c r="A864" s="37" t="s">
        <v>142</v>
      </c>
      <c r="B864" s="24">
        <v>32123.71</v>
      </c>
      <c r="C864" s="38">
        <v>331.57</v>
      </c>
      <c r="D864" s="24">
        <v>32455.279999999999</v>
      </c>
    </row>
    <row r="865" spans="1:4" x14ac:dyDescent="0.25">
      <c r="A865" s="37" t="s">
        <v>146</v>
      </c>
      <c r="B865" s="24">
        <v>58892.43</v>
      </c>
      <c r="C865" s="38">
        <v>-261.74</v>
      </c>
      <c r="D865" s="24">
        <v>58630.69</v>
      </c>
    </row>
    <row r="866" spans="1:4" x14ac:dyDescent="0.25">
      <c r="A866" s="36" t="s">
        <v>18</v>
      </c>
      <c r="B866" s="24">
        <v>40248.22</v>
      </c>
      <c r="C866" s="38">
        <v>23.140000000000029</v>
      </c>
      <c r="D866" s="24">
        <v>40271.360000000001</v>
      </c>
    </row>
    <row r="867" spans="1:4" x14ac:dyDescent="0.25">
      <c r="A867" s="37" t="s">
        <v>142</v>
      </c>
      <c r="B867" s="24">
        <v>14206.84</v>
      </c>
      <c r="C867" s="38">
        <v>143.16000000000003</v>
      </c>
      <c r="D867" s="24">
        <v>14350</v>
      </c>
    </row>
    <row r="868" spans="1:4" x14ac:dyDescent="0.25">
      <c r="A868" s="37" t="s">
        <v>146</v>
      </c>
      <c r="B868" s="24">
        <v>26041.379999999997</v>
      </c>
      <c r="C868" s="38">
        <v>-120.02</v>
      </c>
      <c r="D868" s="24">
        <v>25921.360000000001</v>
      </c>
    </row>
    <row r="869" spans="1:4" x14ac:dyDescent="0.25">
      <c r="A869" s="35" t="s">
        <v>272</v>
      </c>
      <c r="B869" s="24">
        <v>333139.22000000003</v>
      </c>
      <c r="C869" s="38">
        <v>322.61</v>
      </c>
      <c r="D869" s="24">
        <v>333461.82999999996</v>
      </c>
    </row>
    <row r="870" spans="1:4" x14ac:dyDescent="0.25">
      <c r="A870" s="36" t="s">
        <v>0</v>
      </c>
      <c r="B870" s="24">
        <v>333139.22000000003</v>
      </c>
      <c r="C870" s="38">
        <v>322.61</v>
      </c>
      <c r="D870" s="24">
        <v>333461.82999999996</v>
      </c>
    </row>
    <row r="871" spans="1:4" x14ac:dyDescent="0.25">
      <c r="A871" s="37" t="s">
        <v>142</v>
      </c>
      <c r="B871" s="24">
        <v>117521.39</v>
      </c>
      <c r="C871" s="38">
        <v>1257.97</v>
      </c>
      <c r="D871" s="24">
        <v>118779.35999999999</v>
      </c>
    </row>
    <row r="872" spans="1:4" x14ac:dyDescent="0.25">
      <c r="A872" s="37" t="s">
        <v>146</v>
      </c>
      <c r="B872" s="24">
        <v>215617.83000000002</v>
      </c>
      <c r="C872" s="38">
        <v>-935.36</v>
      </c>
      <c r="D872" s="24">
        <v>214682.46999999997</v>
      </c>
    </row>
    <row r="873" spans="1:4" x14ac:dyDescent="0.25">
      <c r="A873" s="35" t="s">
        <v>4</v>
      </c>
      <c r="B873" s="24">
        <v>459514.07999999996</v>
      </c>
      <c r="C873" s="38">
        <v>568.4899999999999</v>
      </c>
      <c r="D873" s="24">
        <v>460082.56999999995</v>
      </c>
    </row>
    <row r="874" spans="1:4" x14ac:dyDescent="0.25">
      <c r="A874" s="36" t="s">
        <v>36</v>
      </c>
      <c r="B874" s="24">
        <v>445091.85</v>
      </c>
      <c r="C874" s="38">
        <v>466.12999999999988</v>
      </c>
      <c r="D874" s="24">
        <v>445557.98</v>
      </c>
    </row>
    <row r="875" spans="1:4" x14ac:dyDescent="0.25">
      <c r="A875" s="37" t="s">
        <v>142</v>
      </c>
      <c r="B875" s="24">
        <v>157017.38</v>
      </c>
      <c r="C875" s="38">
        <v>1667.1599999999999</v>
      </c>
      <c r="D875" s="24">
        <v>158684.54</v>
      </c>
    </row>
    <row r="876" spans="1:4" x14ac:dyDescent="0.25">
      <c r="A876" s="37" t="s">
        <v>146</v>
      </c>
      <c r="B876" s="24">
        <v>288074.46999999997</v>
      </c>
      <c r="C876" s="38">
        <v>-1201.03</v>
      </c>
      <c r="D876" s="24">
        <v>286873.44</v>
      </c>
    </row>
    <row r="877" spans="1:4" x14ac:dyDescent="0.25">
      <c r="A877" s="36" t="s">
        <v>84</v>
      </c>
      <c r="B877" s="24">
        <v>2880.16</v>
      </c>
      <c r="C877" s="38">
        <v>14.94</v>
      </c>
      <c r="D877" s="24">
        <v>2895.1000000000004</v>
      </c>
    </row>
    <row r="878" spans="1:4" x14ac:dyDescent="0.25">
      <c r="A878" s="37" t="s">
        <v>142</v>
      </c>
      <c r="B878" s="24">
        <v>1022.4300000000001</v>
      </c>
      <c r="C878" s="38">
        <v>14.94</v>
      </c>
      <c r="D878" s="24">
        <v>1037.3700000000001</v>
      </c>
    </row>
    <row r="879" spans="1:4" x14ac:dyDescent="0.25">
      <c r="A879" s="37" t="s">
        <v>146</v>
      </c>
      <c r="B879" s="24">
        <v>1857.73</v>
      </c>
      <c r="C879" s="38">
        <v>0</v>
      </c>
      <c r="D879" s="24">
        <v>1857.73</v>
      </c>
    </row>
    <row r="880" spans="1:4" x14ac:dyDescent="0.25">
      <c r="A880" s="36" t="s">
        <v>106</v>
      </c>
      <c r="B880" s="24">
        <v>11542.07</v>
      </c>
      <c r="C880" s="38">
        <v>87.42</v>
      </c>
      <c r="D880" s="24">
        <v>11629.49</v>
      </c>
    </row>
    <row r="881" spans="1:4" x14ac:dyDescent="0.25">
      <c r="A881" s="37" t="s">
        <v>142</v>
      </c>
      <c r="B881" s="24">
        <v>11542.07</v>
      </c>
      <c r="C881" s="38">
        <v>87.42</v>
      </c>
      <c r="D881" s="24">
        <v>11629.49</v>
      </c>
    </row>
    <row r="882" spans="1:4" x14ac:dyDescent="0.25">
      <c r="A882" s="37" t="s">
        <v>146</v>
      </c>
      <c r="B882" s="24">
        <v>0</v>
      </c>
      <c r="C882" s="38">
        <v>0</v>
      </c>
      <c r="D882" s="24">
        <v>0</v>
      </c>
    </row>
    <row r="883" spans="1:4" x14ac:dyDescent="0.25">
      <c r="A883" s="34" t="s">
        <v>251</v>
      </c>
      <c r="B883" s="24">
        <v>116003.09</v>
      </c>
      <c r="C883" s="38">
        <v>1835.9099999999999</v>
      </c>
      <c r="D883" s="24">
        <v>117839</v>
      </c>
    </row>
    <row r="884" spans="1:4" x14ac:dyDescent="0.25">
      <c r="A884" s="35" t="s">
        <v>15</v>
      </c>
      <c r="B884" s="24">
        <v>116003.09</v>
      </c>
      <c r="C884" s="38">
        <v>1835.9099999999999</v>
      </c>
      <c r="D884" s="24">
        <v>117839</v>
      </c>
    </row>
    <row r="885" spans="1:4" x14ac:dyDescent="0.25">
      <c r="A885" s="36" t="s">
        <v>16</v>
      </c>
      <c r="B885" s="24">
        <v>116003.09</v>
      </c>
      <c r="C885" s="38">
        <v>1835.9099999999999</v>
      </c>
      <c r="D885" s="24">
        <v>117839</v>
      </c>
    </row>
    <row r="886" spans="1:4" x14ac:dyDescent="0.25">
      <c r="A886" s="37" t="s">
        <v>142</v>
      </c>
      <c r="B886" s="24">
        <v>59030.239999999998</v>
      </c>
      <c r="C886" s="38">
        <v>295.59000000000003</v>
      </c>
      <c r="D886" s="24">
        <v>59325.83</v>
      </c>
    </row>
    <row r="887" spans="1:4" x14ac:dyDescent="0.25">
      <c r="A887" s="37" t="s">
        <v>146</v>
      </c>
      <c r="B887" s="24">
        <v>56972.850000000006</v>
      </c>
      <c r="C887" s="38">
        <v>1540.32</v>
      </c>
      <c r="D887" s="24">
        <v>58513.170000000006</v>
      </c>
    </row>
    <row r="888" spans="1:4" x14ac:dyDescent="0.25">
      <c r="A888" s="34" t="s">
        <v>209</v>
      </c>
      <c r="B888" s="24">
        <v>549473.75</v>
      </c>
      <c r="C888" s="38">
        <v>-985.06</v>
      </c>
      <c r="D888" s="24">
        <v>548488.69000000006</v>
      </c>
    </row>
    <row r="889" spans="1:4" x14ac:dyDescent="0.25">
      <c r="A889" s="35" t="s">
        <v>20</v>
      </c>
      <c r="B889" s="24">
        <v>168947.25</v>
      </c>
      <c r="C889" s="38">
        <v>-286.28999999999996</v>
      </c>
      <c r="D889" s="24">
        <v>168660.96</v>
      </c>
    </row>
    <row r="890" spans="1:4" x14ac:dyDescent="0.25">
      <c r="A890" s="36" t="s">
        <v>48</v>
      </c>
      <c r="B890" s="24">
        <v>1077.81</v>
      </c>
      <c r="C890" s="38">
        <v>0</v>
      </c>
      <c r="D890" s="24">
        <v>1077.81</v>
      </c>
    </row>
    <row r="891" spans="1:4" x14ac:dyDescent="0.25">
      <c r="A891" s="37" t="s">
        <v>146</v>
      </c>
      <c r="B891" s="24">
        <v>1077.81</v>
      </c>
      <c r="C891" s="38">
        <v>0</v>
      </c>
      <c r="D891" s="24">
        <v>1077.81</v>
      </c>
    </row>
    <row r="892" spans="1:4" x14ac:dyDescent="0.25">
      <c r="A892" s="36" t="s">
        <v>61</v>
      </c>
      <c r="B892" s="24">
        <v>0</v>
      </c>
      <c r="C892" s="38">
        <v>0</v>
      </c>
      <c r="D892" s="24">
        <v>0</v>
      </c>
    </row>
    <row r="893" spans="1:4" x14ac:dyDescent="0.25">
      <c r="A893" s="37" t="s">
        <v>146</v>
      </c>
      <c r="B893" s="24">
        <v>0</v>
      </c>
      <c r="C893" s="38">
        <v>0</v>
      </c>
      <c r="D893" s="24">
        <v>0</v>
      </c>
    </row>
    <row r="894" spans="1:4" x14ac:dyDescent="0.25">
      <c r="A894" s="36" t="s">
        <v>90</v>
      </c>
      <c r="B894" s="24">
        <v>167869.44</v>
      </c>
      <c r="C894" s="38">
        <v>-286.28999999999996</v>
      </c>
      <c r="D894" s="24">
        <v>167583.15</v>
      </c>
    </row>
    <row r="895" spans="1:4" x14ac:dyDescent="0.25">
      <c r="A895" s="37" t="s">
        <v>146</v>
      </c>
      <c r="B895" s="24">
        <v>167869.44</v>
      </c>
      <c r="C895" s="38">
        <v>-286.28999999999996</v>
      </c>
      <c r="D895" s="24">
        <v>167583.15</v>
      </c>
    </row>
    <row r="896" spans="1:4" x14ac:dyDescent="0.25">
      <c r="A896" s="35" t="s">
        <v>10</v>
      </c>
      <c r="B896" s="24">
        <v>247958.33000000002</v>
      </c>
      <c r="C896" s="38">
        <v>-420.63</v>
      </c>
      <c r="D896" s="24">
        <v>247537.7</v>
      </c>
    </row>
    <row r="897" spans="1:4" x14ac:dyDescent="0.25">
      <c r="A897" s="36" t="s">
        <v>11</v>
      </c>
      <c r="B897" s="24">
        <v>247958.33000000002</v>
      </c>
      <c r="C897" s="38">
        <v>-420.63</v>
      </c>
      <c r="D897" s="24">
        <v>247537.7</v>
      </c>
    </row>
    <row r="898" spans="1:4" x14ac:dyDescent="0.25">
      <c r="A898" s="37" t="s">
        <v>146</v>
      </c>
      <c r="B898" s="24">
        <v>247958.33000000002</v>
      </c>
      <c r="C898" s="38">
        <v>-420.63</v>
      </c>
      <c r="D898" s="24">
        <v>247537.7</v>
      </c>
    </row>
    <row r="899" spans="1:4" x14ac:dyDescent="0.25">
      <c r="A899" s="35" t="s">
        <v>207</v>
      </c>
      <c r="B899" s="24">
        <v>132568.16999999998</v>
      </c>
      <c r="C899" s="38">
        <v>-278.14</v>
      </c>
      <c r="D899" s="24">
        <v>132290.03</v>
      </c>
    </row>
    <row r="900" spans="1:4" x14ac:dyDescent="0.25">
      <c r="A900" s="36" t="s">
        <v>12</v>
      </c>
      <c r="B900" s="24">
        <v>132568.16999999998</v>
      </c>
      <c r="C900" s="38">
        <v>-278.14</v>
      </c>
      <c r="D900" s="24">
        <v>132290.03</v>
      </c>
    </row>
    <row r="901" spans="1:4" x14ac:dyDescent="0.25">
      <c r="A901" s="37" t="s">
        <v>146</v>
      </c>
      <c r="B901" s="24">
        <v>132568.16999999998</v>
      </c>
      <c r="C901" s="38">
        <v>-278.14</v>
      </c>
      <c r="D901" s="24">
        <v>132290.03</v>
      </c>
    </row>
    <row r="902" spans="1:4" x14ac:dyDescent="0.25">
      <c r="A902" s="34" t="s">
        <v>185</v>
      </c>
      <c r="B902" s="24">
        <v>79077.41</v>
      </c>
      <c r="C902" s="38">
        <v>-243.72000000000003</v>
      </c>
      <c r="D902" s="24">
        <v>78833.69</v>
      </c>
    </row>
    <row r="903" spans="1:4" x14ac:dyDescent="0.25">
      <c r="A903" s="35" t="s">
        <v>1</v>
      </c>
      <c r="B903" s="24">
        <v>79077.41</v>
      </c>
      <c r="C903" s="38">
        <v>-243.72000000000003</v>
      </c>
      <c r="D903" s="24">
        <v>78833.69</v>
      </c>
    </row>
    <row r="904" spans="1:4" x14ac:dyDescent="0.25">
      <c r="A904" s="36" t="s">
        <v>39</v>
      </c>
      <c r="B904" s="24">
        <v>0</v>
      </c>
      <c r="C904" s="38">
        <v>0</v>
      </c>
      <c r="D904" s="24">
        <v>0</v>
      </c>
    </row>
    <row r="905" spans="1:4" x14ac:dyDescent="0.25">
      <c r="A905" s="37" t="s">
        <v>146</v>
      </c>
      <c r="B905" s="24">
        <v>0</v>
      </c>
      <c r="C905" s="38">
        <v>0</v>
      </c>
      <c r="D905" s="24">
        <v>0</v>
      </c>
    </row>
    <row r="906" spans="1:4" x14ac:dyDescent="0.25">
      <c r="A906" s="36" t="s">
        <v>51</v>
      </c>
      <c r="B906" s="24">
        <v>0</v>
      </c>
      <c r="C906" s="38">
        <v>0</v>
      </c>
      <c r="D906" s="24">
        <v>0</v>
      </c>
    </row>
    <row r="907" spans="1:4" x14ac:dyDescent="0.25">
      <c r="A907" s="37" t="s">
        <v>146</v>
      </c>
      <c r="B907" s="24">
        <v>0</v>
      </c>
      <c r="C907" s="38">
        <v>0</v>
      </c>
      <c r="D907" s="24">
        <v>0</v>
      </c>
    </row>
    <row r="908" spans="1:4" x14ac:dyDescent="0.25">
      <c r="A908" s="36" t="s">
        <v>65</v>
      </c>
      <c r="B908" s="24">
        <v>0</v>
      </c>
      <c r="C908" s="38">
        <v>0</v>
      </c>
      <c r="D908" s="24">
        <v>0</v>
      </c>
    </row>
    <row r="909" spans="1:4" x14ac:dyDescent="0.25">
      <c r="A909" s="37" t="s">
        <v>146</v>
      </c>
      <c r="B909" s="24">
        <v>0</v>
      </c>
      <c r="C909" s="38">
        <v>0</v>
      </c>
      <c r="D909" s="24">
        <v>0</v>
      </c>
    </row>
    <row r="910" spans="1:4" x14ac:dyDescent="0.25">
      <c r="A910" s="36" t="s">
        <v>66</v>
      </c>
      <c r="B910" s="24">
        <v>3876.1899999999996</v>
      </c>
      <c r="C910" s="38">
        <v>-8.74</v>
      </c>
      <c r="D910" s="24">
        <v>3867.45</v>
      </c>
    </row>
    <row r="911" spans="1:4" x14ac:dyDescent="0.25">
      <c r="A911" s="37" t="s">
        <v>146</v>
      </c>
      <c r="B911" s="24">
        <v>3876.1899999999996</v>
      </c>
      <c r="C911" s="38">
        <v>-8.74</v>
      </c>
      <c r="D911" s="24">
        <v>3867.45</v>
      </c>
    </row>
    <row r="912" spans="1:4" x14ac:dyDescent="0.25">
      <c r="A912" s="36" t="s">
        <v>69</v>
      </c>
      <c r="B912" s="24">
        <v>40431.730000000003</v>
      </c>
      <c r="C912" s="38">
        <v>-134.59</v>
      </c>
      <c r="D912" s="24">
        <v>40297.14</v>
      </c>
    </row>
    <row r="913" spans="1:4" x14ac:dyDescent="0.25">
      <c r="A913" s="37" t="s">
        <v>146</v>
      </c>
      <c r="B913" s="24">
        <v>40431.730000000003</v>
      </c>
      <c r="C913" s="38">
        <v>-134.59</v>
      </c>
      <c r="D913" s="24">
        <v>40297.14</v>
      </c>
    </row>
    <row r="914" spans="1:4" x14ac:dyDescent="0.25">
      <c r="A914" s="36" t="s">
        <v>78</v>
      </c>
      <c r="B914" s="24">
        <v>0</v>
      </c>
      <c r="C914" s="38">
        <v>0</v>
      </c>
      <c r="D914" s="24">
        <v>0</v>
      </c>
    </row>
    <row r="915" spans="1:4" x14ac:dyDescent="0.25">
      <c r="A915" s="37" t="s">
        <v>146</v>
      </c>
      <c r="B915" s="24">
        <v>0</v>
      </c>
      <c r="C915" s="38">
        <v>0</v>
      </c>
      <c r="D915" s="24">
        <v>0</v>
      </c>
    </row>
    <row r="916" spans="1:4" x14ac:dyDescent="0.25">
      <c r="A916" s="36" t="s">
        <v>88</v>
      </c>
      <c r="B916" s="24">
        <v>4131.04</v>
      </c>
      <c r="C916" s="38">
        <v>-10.08</v>
      </c>
      <c r="D916" s="24">
        <v>4120.96</v>
      </c>
    </row>
    <row r="917" spans="1:4" x14ac:dyDescent="0.25">
      <c r="A917" s="37" t="s">
        <v>146</v>
      </c>
      <c r="B917" s="24">
        <v>4131.04</v>
      </c>
      <c r="C917" s="38">
        <v>-10.08</v>
      </c>
      <c r="D917" s="24">
        <v>4120.96</v>
      </c>
    </row>
    <row r="918" spans="1:4" x14ac:dyDescent="0.25">
      <c r="A918" s="36" t="s">
        <v>92</v>
      </c>
      <c r="B918" s="24">
        <v>30638.45</v>
      </c>
      <c r="C918" s="38">
        <v>-90.31</v>
      </c>
      <c r="D918" s="24">
        <v>30548.14</v>
      </c>
    </row>
    <row r="919" spans="1:4" x14ac:dyDescent="0.25">
      <c r="A919" s="37" t="s">
        <v>146</v>
      </c>
      <c r="B919" s="24">
        <v>30638.45</v>
      </c>
      <c r="C919" s="38">
        <v>-90.31</v>
      </c>
      <c r="D919" s="24">
        <v>30548.14</v>
      </c>
    </row>
    <row r="920" spans="1:4" x14ac:dyDescent="0.25">
      <c r="A920" s="36" t="s">
        <v>283</v>
      </c>
      <c r="B920" s="24">
        <v>0</v>
      </c>
      <c r="C920" s="38">
        <v>0</v>
      </c>
      <c r="D920" s="24">
        <v>0</v>
      </c>
    </row>
    <row r="921" spans="1:4" x14ac:dyDescent="0.25">
      <c r="A921" s="37" t="s">
        <v>146</v>
      </c>
      <c r="B921" s="24">
        <v>0</v>
      </c>
      <c r="C921" s="38">
        <v>0</v>
      </c>
      <c r="D921" s="24">
        <v>0</v>
      </c>
    </row>
    <row r="922" spans="1:4" x14ac:dyDescent="0.25">
      <c r="A922" s="35" t="s">
        <v>196</v>
      </c>
      <c r="B922" s="24">
        <v>0</v>
      </c>
      <c r="C922" s="38">
        <v>0</v>
      </c>
      <c r="D922" s="24">
        <v>0</v>
      </c>
    </row>
    <row r="923" spans="1:4" x14ac:dyDescent="0.25">
      <c r="A923" s="36" t="s">
        <v>56</v>
      </c>
      <c r="B923" s="24">
        <v>0</v>
      </c>
      <c r="C923" s="38">
        <v>0</v>
      </c>
      <c r="D923" s="24">
        <v>0</v>
      </c>
    </row>
    <row r="924" spans="1:4" x14ac:dyDescent="0.25">
      <c r="A924" s="37" t="s">
        <v>146</v>
      </c>
      <c r="B924" s="24">
        <v>0</v>
      </c>
      <c r="C924" s="38">
        <v>0</v>
      </c>
      <c r="D924" s="24">
        <v>0</v>
      </c>
    </row>
    <row r="925" spans="1:4" x14ac:dyDescent="0.25">
      <c r="A925" s="36" t="s">
        <v>60</v>
      </c>
      <c r="B925" s="24">
        <v>0</v>
      </c>
      <c r="C925" s="38">
        <v>0</v>
      </c>
      <c r="D925" s="24">
        <v>0</v>
      </c>
    </row>
    <row r="926" spans="1:4" x14ac:dyDescent="0.25">
      <c r="A926" s="37" t="s">
        <v>146</v>
      </c>
      <c r="B926" s="24">
        <v>0</v>
      </c>
      <c r="C926" s="38">
        <v>0</v>
      </c>
      <c r="D926" s="24">
        <v>0</v>
      </c>
    </row>
    <row r="927" spans="1:4" x14ac:dyDescent="0.25">
      <c r="A927" s="33" t="s">
        <v>200</v>
      </c>
      <c r="B927" s="24">
        <v>5221209.6500000004</v>
      </c>
      <c r="C927" s="38">
        <v>39052.32</v>
      </c>
      <c r="D927" s="24">
        <v>5260261.97</v>
      </c>
    </row>
    <row r="928" spans="1:4" x14ac:dyDescent="0.25">
      <c r="A928" s="34" t="s">
        <v>198</v>
      </c>
      <c r="B928" s="24">
        <v>5221209.6500000004</v>
      </c>
      <c r="C928" s="38">
        <v>39052.32</v>
      </c>
      <c r="D928" s="24">
        <v>5260261.97</v>
      </c>
    </row>
    <row r="929" spans="1:4" x14ac:dyDescent="0.25">
      <c r="A929" s="35" t="s">
        <v>227</v>
      </c>
      <c r="B929" s="24">
        <v>1582504.68</v>
      </c>
      <c r="C929" s="38">
        <v>11830.25</v>
      </c>
      <c r="D929" s="24">
        <v>1594334.93</v>
      </c>
    </row>
    <row r="930" spans="1:4" x14ac:dyDescent="0.25">
      <c r="A930" s="36" t="s">
        <v>52</v>
      </c>
      <c r="B930" s="24">
        <v>1582504.68</v>
      </c>
      <c r="C930" s="38">
        <v>11830.25</v>
      </c>
      <c r="D930" s="24">
        <v>1594334.93</v>
      </c>
    </row>
    <row r="931" spans="1:4" x14ac:dyDescent="0.25">
      <c r="A931" s="37" t="s">
        <v>142</v>
      </c>
      <c r="B931" s="24">
        <v>1582504.68</v>
      </c>
      <c r="C931" s="38">
        <v>11830.25</v>
      </c>
      <c r="D931" s="24">
        <v>1594334.93</v>
      </c>
    </row>
    <row r="932" spans="1:4" x14ac:dyDescent="0.25">
      <c r="A932" s="35" t="s">
        <v>7</v>
      </c>
      <c r="B932" s="24">
        <v>453749.38</v>
      </c>
      <c r="C932" s="38">
        <v>3400.44</v>
      </c>
      <c r="D932" s="24">
        <v>457149.82000000007</v>
      </c>
    </row>
    <row r="933" spans="1:4" x14ac:dyDescent="0.25">
      <c r="A933" s="36" t="s">
        <v>116</v>
      </c>
      <c r="B933" s="24">
        <v>453749.38</v>
      </c>
      <c r="C933" s="38">
        <v>3400.44</v>
      </c>
      <c r="D933" s="24">
        <v>457149.82000000007</v>
      </c>
    </row>
    <row r="934" spans="1:4" x14ac:dyDescent="0.25">
      <c r="A934" s="37" t="s">
        <v>142</v>
      </c>
      <c r="B934" s="24">
        <v>453749.38</v>
      </c>
      <c r="C934" s="38">
        <v>3400.44</v>
      </c>
      <c r="D934" s="24">
        <v>457149.82000000007</v>
      </c>
    </row>
    <row r="935" spans="1:4" x14ac:dyDescent="0.25">
      <c r="A935" s="35" t="s">
        <v>196</v>
      </c>
      <c r="B935" s="24">
        <v>3184955.59</v>
      </c>
      <c r="C935" s="38">
        <v>23821.63</v>
      </c>
      <c r="D935" s="24">
        <v>3208777.2199999997</v>
      </c>
    </row>
    <row r="936" spans="1:4" x14ac:dyDescent="0.25">
      <c r="A936" s="36" t="s">
        <v>40</v>
      </c>
      <c r="B936" s="24">
        <v>0</v>
      </c>
      <c r="C936" s="38">
        <v>0</v>
      </c>
      <c r="D936" s="24">
        <v>0</v>
      </c>
    </row>
    <row r="937" spans="1:4" x14ac:dyDescent="0.25">
      <c r="A937" s="37" t="s">
        <v>142</v>
      </c>
      <c r="B937" s="24">
        <v>0</v>
      </c>
      <c r="C937" s="38">
        <v>0</v>
      </c>
      <c r="D937" s="24">
        <v>0</v>
      </c>
    </row>
    <row r="938" spans="1:4" x14ac:dyDescent="0.25">
      <c r="A938" s="36" t="s">
        <v>43</v>
      </c>
      <c r="B938" s="24">
        <v>0</v>
      </c>
      <c r="C938" s="38">
        <v>0</v>
      </c>
      <c r="D938" s="24">
        <v>0</v>
      </c>
    </row>
    <row r="939" spans="1:4" x14ac:dyDescent="0.25">
      <c r="A939" s="37" t="s">
        <v>142</v>
      </c>
      <c r="B939" s="24">
        <v>0</v>
      </c>
      <c r="C939" s="38">
        <v>0</v>
      </c>
      <c r="D939" s="24">
        <v>0</v>
      </c>
    </row>
    <row r="940" spans="1:4" x14ac:dyDescent="0.25">
      <c r="A940" s="36" t="s">
        <v>44</v>
      </c>
      <c r="B940" s="24">
        <v>0</v>
      </c>
      <c r="C940" s="38">
        <v>0</v>
      </c>
      <c r="D940" s="24">
        <v>0</v>
      </c>
    </row>
    <row r="941" spans="1:4" x14ac:dyDescent="0.25">
      <c r="A941" s="37" t="s">
        <v>142</v>
      </c>
      <c r="B941" s="24">
        <v>0</v>
      </c>
      <c r="C941" s="38">
        <v>0</v>
      </c>
      <c r="D941" s="24">
        <v>0</v>
      </c>
    </row>
    <row r="942" spans="1:4" x14ac:dyDescent="0.25">
      <c r="A942" s="36" t="s">
        <v>45</v>
      </c>
      <c r="B942" s="24">
        <v>0</v>
      </c>
      <c r="C942" s="38">
        <v>0</v>
      </c>
      <c r="D942" s="24">
        <v>0</v>
      </c>
    </row>
    <row r="943" spans="1:4" x14ac:dyDescent="0.25">
      <c r="A943" s="37" t="s">
        <v>142</v>
      </c>
      <c r="B943" s="24">
        <v>0</v>
      </c>
      <c r="C943" s="38">
        <v>0</v>
      </c>
      <c r="D943" s="24">
        <v>0</v>
      </c>
    </row>
    <row r="944" spans="1:4" x14ac:dyDescent="0.25">
      <c r="A944" s="36" t="s">
        <v>49</v>
      </c>
      <c r="B944" s="24">
        <v>0</v>
      </c>
      <c r="C944" s="38">
        <v>0</v>
      </c>
      <c r="D944" s="24">
        <v>0</v>
      </c>
    </row>
    <row r="945" spans="1:4" x14ac:dyDescent="0.25">
      <c r="A945" s="37" t="s">
        <v>142</v>
      </c>
      <c r="B945" s="24">
        <v>0</v>
      </c>
      <c r="C945" s="38">
        <v>0</v>
      </c>
      <c r="D945" s="24">
        <v>0</v>
      </c>
    </row>
    <row r="946" spans="1:4" x14ac:dyDescent="0.25">
      <c r="A946" s="36" t="s">
        <v>54</v>
      </c>
      <c r="B946" s="24">
        <v>0</v>
      </c>
      <c r="C946" s="38">
        <v>0</v>
      </c>
      <c r="D946" s="24">
        <v>0</v>
      </c>
    </row>
    <row r="947" spans="1:4" x14ac:dyDescent="0.25">
      <c r="A947" s="37" t="s">
        <v>142</v>
      </c>
      <c r="B947" s="24">
        <v>0</v>
      </c>
      <c r="C947" s="38">
        <v>0</v>
      </c>
      <c r="D947" s="24">
        <v>0</v>
      </c>
    </row>
    <row r="948" spans="1:4" x14ac:dyDescent="0.25">
      <c r="A948" s="36" t="s">
        <v>57</v>
      </c>
      <c r="B948" s="24">
        <v>0</v>
      </c>
      <c r="C948" s="38">
        <v>0</v>
      </c>
      <c r="D948" s="24">
        <v>0</v>
      </c>
    </row>
    <row r="949" spans="1:4" x14ac:dyDescent="0.25">
      <c r="A949" s="37" t="s">
        <v>142</v>
      </c>
      <c r="B949" s="24">
        <v>0</v>
      </c>
      <c r="C949" s="38">
        <v>0</v>
      </c>
      <c r="D949" s="24">
        <v>0</v>
      </c>
    </row>
    <row r="950" spans="1:4" x14ac:dyDescent="0.25">
      <c r="A950" s="36" t="s">
        <v>62</v>
      </c>
      <c r="B950" s="24">
        <v>0</v>
      </c>
      <c r="C950" s="38">
        <v>0</v>
      </c>
      <c r="D950" s="24">
        <v>0</v>
      </c>
    </row>
    <row r="951" spans="1:4" x14ac:dyDescent="0.25">
      <c r="A951" s="37" t="s">
        <v>142</v>
      </c>
      <c r="B951" s="24">
        <v>0</v>
      </c>
      <c r="C951" s="38">
        <v>0</v>
      </c>
      <c r="D951" s="24">
        <v>0</v>
      </c>
    </row>
    <row r="952" spans="1:4" x14ac:dyDescent="0.25">
      <c r="A952" s="36" t="s">
        <v>68</v>
      </c>
      <c r="B952" s="24">
        <v>0</v>
      </c>
      <c r="C952" s="38">
        <v>0</v>
      </c>
      <c r="D952" s="24">
        <v>0</v>
      </c>
    </row>
    <row r="953" spans="1:4" x14ac:dyDescent="0.25">
      <c r="A953" s="37" t="s">
        <v>142</v>
      </c>
      <c r="B953" s="24">
        <v>0</v>
      </c>
      <c r="C953" s="38">
        <v>0</v>
      </c>
      <c r="D953" s="24">
        <v>0</v>
      </c>
    </row>
    <row r="954" spans="1:4" x14ac:dyDescent="0.25">
      <c r="A954" s="36" t="s">
        <v>75</v>
      </c>
      <c r="B954" s="24">
        <v>0</v>
      </c>
      <c r="C954" s="38">
        <v>0</v>
      </c>
      <c r="D954" s="24">
        <v>0</v>
      </c>
    </row>
    <row r="955" spans="1:4" x14ac:dyDescent="0.25">
      <c r="A955" s="37" t="s">
        <v>142</v>
      </c>
      <c r="B955" s="24">
        <v>0</v>
      </c>
      <c r="C955" s="38">
        <v>0</v>
      </c>
      <c r="D955" s="24">
        <v>0</v>
      </c>
    </row>
    <row r="956" spans="1:4" x14ac:dyDescent="0.25">
      <c r="A956" s="36" t="s">
        <v>79</v>
      </c>
      <c r="B956" s="24">
        <v>0</v>
      </c>
      <c r="C956" s="38">
        <v>0</v>
      </c>
      <c r="D956" s="24">
        <v>0</v>
      </c>
    </row>
    <row r="957" spans="1:4" x14ac:dyDescent="0.25">
      <c r="A957" s="37" t="s">
        <v>142</v>
      </c>
      <c r="B957" s="24">
        <v>0</v>
      </c>
      <c r="C957" s="38">
        <v>0</v>
      </c>
      <c r="D957" s="24">
        <v>0</v>
      </c>
    </row>
    <row r="958" spans="1:4" x14ac:dyDescent="0.25">
      <c r="A958" s="36" t="s">
        <v>83</v>
      </c>
      <c r="B958" s="24">
        <v>0</v>
      </c>
      <c r="C958" s="38">
        <v>0</v>
      </c>
      <c r="D958" s="24">
        <v>0</v>
      </c>
    </row>
    <row r="959" spans="1:4" x14ac:dyDescent="0.25">
      <c r="A959" s="37" t="s">
        <v>142</v>
      </c>
      <c r="B959" s="24">
        <v>0</v>
      </c>
      <c r="C959" s="38">
        <v>0</v>
      </c>
      <c r="D959" s="24">
        <v>0</v>
      </c>
    </row>
    <row r="960" spans="1:4" x14ac:dyDescent="0.25">
      <c r="A960" s="36" t="s">
        <v>86</v>
      </c>
      <c r="B960" s="24">
        <v>0</v>
      </c>
      <c r="C960" s="38">
        <v>0</v>
      </c>
      <c r="D960" s="24">
        <v>0</v>
      </c>
    </row>
    <row r="961" spans="1:4" x14ac:dyDescent="0.25">
      <c r="A961" s="37" t="s">
        <v>142</v>
      </c>
      <c r="B961" s="24">
        <v>0</v>
      </c>
      <c r="C961" s="38">
        <v>0</v>
      </c>
      <c r="D961" s="24">
        <v>0</v>
      </c>
    </row>
    <row r="962" spans="1:4" x14ac:dyDescent="0.25">
      <c r="A962" s="36" t="s">
        <v>87</v>
      </c>
      <c r="B962" s="24">
        <v>74750.850000000006</v>
      </c>
      <c r="C962" s="38">
        <v>573.17000000000007</v>
      </c>
      <c r="D962" s="24">
        <v>75324.01999999999</v>
      </c>
    </row>
    <row r="963" spans="1:4" x14ac:dyDescent="0.25">
      <c r="A963" s="37" t="s">
        <v>142</v>
      </c>
      <c r="B963" s="24">
        <v>74750.850000000006</v>
      </c>
      <c r="C963" s="38">
        <v>573.17000000000007</v>
      </c>
      <c r="D963" s="24">
        <v>75324.01999999999</v>
      </c>
    </row>
    <row r="964" spans="1:4" x14ac:dyDescent="0.25">
      <c r="A964" s="36" t="s">
        <v>89</v>
      </c>
      <c r="B964" s="24">
        <v>0</v>
      </c>
      <c r="C964" s="38">
        <v>0</v>
      </c>
      <c r="D964" s="24">
        <v>0</v>
      </c>
    </row>
    <row r="965" spans="1:4" x14ac:dyDescent="0.25">
      <c r="A965" s="37" t="s">
        <v>142</v>
      </c>
      <c r="B965" s="24">
        <v>0</v>
      </c>
      <c r="C965" s="38">
        <v>0</v>
      </c>
      <c r="D965" s="24">
        <v>0</v>
      </c>
    </row>
    <row r="966" spans="1:4" x14ac:dyDescent="0.25">
      <c r="A966" s="36" t="s">
        <v>93</v>
      </c>
      <c r="B966" s="24">
        <v>0</v>
      </c>
      <c r="C966" s="38">
        <v>0</v>
      </c>
      <c r="D966" s="24">
        <v>0</v>
      </c>
    </row>
    <row r="967" spans="1:4" x14ac:dyDescent="0.25">
      <c r="A967" s="37" t="s">
        <v>142</v>
      </c>
      <c r="B967" s="24">
        <v>0</v>
      </c>
      <c r="C967" s="38">
        <v>0</v>
      </c>
      <c r="D967" s="24">
        <v>0</v>
      </c>
    </row>
    <row r="968" spans="1:4" x14ac:dyDescent="0.25">
      <c r="A968" s="36" t="s">
        <v>94</v>
      </c>
      <c r="B968" s="24">
        <v>442321.35000000003</v>
      </c>
      <c r="C968" s="38">
        <v>3322.87</v>
      </c>
      <c r="D968" s="24">
        <v>445644.22</v>
      </c>
    </row>
    <row r="969" spans="1:4" x14ac:dyDescent="0.25">
      <c r="A969" s="37" t="s">
        <v>142</v>
      </c>
      <c r="B969" s="24">
        <v>442321.35000000003</v>
      </c>
      <c r="C969" s="38">
        <v>3322.87</v>
      </c>
      <c r="D969" s="24">
        <v>445644.22</v>
      </c>
    </row>
    <row r="970" spans="1:4" x14ac:dyDescent="0.25">
      <c r="A970" s="36" t="s">
        <v>96</v>
      </c>
      <c r="B970" s="24">
        <v>0</v>
      </c>
      <c r="C970" s="38">
        <v>0</v>
      </c>
      <c r="D970" s="24">
        <v>0</v>
      </c>
    </row>
    <row r="971" spans="1:4" x14ac:dyDescent="0.25">
      <c r="A971" s="37" t="s">
        <v>142</v>
      </c>
      <c r="B971" s="24">
        <v>0</v>
      </c>
      <c r="C971" s="38">
        <v>0</v>
      </c>
      <c r="D971" s="24">
        <v>0</v>
      </c>
    </row>
    <row r="972" spans="1:4" x14ac:dyDescent="0.25">
      <c r="A972" s="36" t="s">
        <v>97</v>
      </c>
      <c r="B972" s="24">
        <v>0</v>
      </c>
      <c r="C972" s="38">
        <v>0</v>
      </c>
      <c r="D972" s="24">
        <v>0</v>
      </c>
    </row>
    <row r="973" spans="1:4" x14ac:dyDescent="0.25">
      <c r="A973" s="37" t="s">
        <v>142</v>
      </c>
      <c r="B973" s="24">
        <v>0</v>
      </c>
      <c r="C973" s="38">
        <v>0</v>
      </c>
      <c r="D973" s="24">
        <v>0</v>
      </c>
    </row>
    <row r="974" spans="1:4" x14ac:dyDescent="0.25">
      <c r="A974" s="36" t="s">
        <v>98</v>
      </c>
      <c r="B974" s="24">
        <v>1993.4699999999998</v>
      </c>
      <c r="C974" s="38">
        <v>19.079999999999998</v>
      </c>
      <c r="D974" s="24">
        <v>2012.5499999999997</v>
      </c>
    </row>
    <row r="975" spans="1:4" x14ac:dyDescent="0.25">
      <c r="A975" s="37" t="s">
        <v>142</v>
      </c>
      <c r="B975" s="24">
        <v>1993.4699999999998</v>
      </c>
      <c r="C975" s="38">
        <v>19.079999999999998</v>
      </c>
      <c r="D975" s="24">
        <v>2012.5499999999997</v>
      </c>
    </row>
    <row r="976" spans="1:4" x14ac:dyDescent="0.25">
      <c r="A976" s="36" t="s">
        <v>99</v>
      </c>
      <c r="B976" s="24">
        <v>0</v>
      </c>
      <c r="C976" s="38">
        <v>0</v>
      </c>
      <c r="D976" s="24">
        <v>0</v>
      </c>
    </row>
    <row r="977" spans="1:4" x14ac:dyDescent="0.25">
      <c r="A977" s="37" t="s">
        <v>142</v>
      </c>
      <c r="B977" s="24">
        <v>0</v>
      </c>
      <c r="C977" s="38">
        <v>0</v>
      </c>
      <c r="D977" s="24">
        <v>0</v>
      </c>
    </row>
    <row r="978" spans="1:4" x14ac:dyDescent="0.25">
      <c r="A978" s="36" t="s">
        <v>100</v>
      </c>
      <c r="B978" s="24">
        <v>401424.04999999993</v>
      </c>
      <c r="C978" s="38">
        <v>2998.33</v>
      </c>
      <c r="D978" s="24">
        <v>404422.37999999989</v>
      </c>
    </row>
    <row r="979" spans="1:4" x14ac:dyDescent="0.25">
      <c r="A979" s="37" t="s">
        <v>142</v>
      </c>
      <c r="B979" s="24">
        <v>401424.04999999993</v>
      </c>
      <c r="C979" s="38">
        <v>2998.33</v>
      </c>
      <c r="D979" s="24">
        <v>404422.37999999989</v>
      </c>
    </row>
    <row r="980" spans="1:4" x14ac:dyDescent="0.25">
      <c r="A980" s="36" t="s">
        <v>101</v>
      </c>
      <c r="B980" s="24">
        <v>0</v>
      </c>
      <c r="C980" s="38">
        <v>0</v>
      </c>
      <c r="D980" s="24">
        <v>0</v>
      </c>
    </row>
    <row r="981" spans="1:4" x14ac:dyDescent="0.25">
      <c r="A981" s="37" t="s">
        <v>142</v>
      </c>
      <c r="B981" s="24">
        <v>0</v>
      </c>
      <c r="C981" s="38">
        <v>0</v>
      </c>
      <c r="D981" s="24">
        <v>0</v>
      </c>
    </row>
    <row r="982" spans="1:4" x14ac:dyDescent="0.25">
      <c r="A982" s="36" t="s">
        <v>102</v>
      </c>
      <c r="B982" s="24">
        <v>0</v>
      </c>
      <c r="C982" s="38">
        <v>0</v>
      </c>
      <c r="D982" s="24">
        <v>0</v>
      </c>
    </row>
    <row r="983" spans="1:4" x14ac:dyDescent="0.25">
      <c r="A983" s="37" t="s">
        <v>142</v>
      </c>
      <c r="B983" s="24">
        <v>0</v>
      </c>
      <c r="C983" s="38">
        <v>0</v>
      </c>
      <c r="D983" s="24">
        <v>0</v>
      </c>
    </row>
    <row r="984" spans="1:4" x14ac:dyDescent="0.25">
      <c r="A984" s="36" t="s">
        <v>103</v>
      </c>
      <c r="B984" s="24">
        <v>0</v>
      </c>
      <c r="C984" s="38">
        <v>0</v>
      </c>
      <c r="D984" s="24">
        <v>0</v>
      </c>
    </row>
    <row r="985" spans="1:4" x14ac:dyDescent="0.25">
      <c r="A985" s="37" t="s">
        <v>142</v>
      </c>
      <c r="B985" s="24">
        <v>0</v>
      </c>
      <c r="C985" s="38">
        <v>0</v>
      </c>
      <c r="D985" s="24">
        <v>0</v>
      </c>
    </row>
    <row r="986" spans="1:4" x14ac:dyDescent="0.25">
      <c r="A986" s="36" t="s">
        <v>104</v>
      </c>
      <c r="B986" s="24">
        <v>0</v>
      </c>
      <c r="C986" s="38">
        <v>0</v>
      </c>
      <c r="D986" s="24">
        <v>0</v>
      </c>
    </row>
    <row r="987" spans="1:4" x14ac:dyDescent="0.25">
      <c r="A987" s="37" t="s">
        <v>142</v>
      </c>
      <c r="B987" s="24">
        <v>0</v>
      </c>
      <c r="C987" s="38">
        <v>0</v>
      </c>
      <c r="D987" s="24">
        <v>0</v>
      </c>
    </row>
    <row r="988" spans="1:4" x14ac:dyDescent="0.25">
      <c r="A988" s="36" t="s">
        <v>107</v>
      </c>
      <c r="B988" s="24">
        <v>0</v>
      </c>
      <c r="C988" s="38">
        <v>0</v>
      </c>
      <c r="D988" s="24">
        <v>0</v>
      </c>
    </row>
    <row r="989" spans="1:4" x14ac:dyDescent="0.25">
      <c r="A989" s="37" t="s">
        <v>142</v>
      </c>
      <c r="B989" s="24">
        <v>0</v>
      </c>
      <c r="C989" s="38">
        <v>0</v>
      </c>
      <c r="D989" s="24">
        <v>0</v>
      </c>
    </row>
    <row r="990" spans="1:4" x14ac:dyDescent="0.25">
      <c r="A990" s="36" t="s">
        <v>108</v>
      </c>
      <c r="B990" s="24">
        <v>0</v>
      </c>
      <c r="C990" s="38">
        <v>0</v>
      </c>
      <c r="D990" s="24">
        <v>0</v>
      </c>
    </row>
    <row r="991" spans="1:4" x14ac:dyDescent="0.25">
      <c r="A991" s="37" t="s">
        <v>142</v>
      </c>
      <c r="B991" s="24">
        <v>0</v>
      </c>
      <c r="C991" s="38">
        <v>0</v>
      </c>
      <c r="D991" s="24">
        <v>0</v>
      </c>
    </row>
    <row r="992" spans="1:4" x14ac:dyDescent="0.25">
      <c r="A992" s="36" t="s">
        <v>111</v>
      </c>
      <c r="B992" s="24">
        <v>0</v>
      </c>
      <c r="C992" s="38">
        <v>0</v>
      </c>
      <c r="D992" s="24">
        <v>0</v>
      </c>
    </row>
    <row r="993" spans="1:4" x14ac:dyDescent="0.25">
      <c r="A993" s="37" t="s">
        <v>142</v>
      </c>
      <c r="B993" s="24">
        <v>0</v>
      </c>
      <c r="C993" s="38">
        <v>0</v>
      </c>
      <c r="D993" s="24">
        <v>0</v>
      </c>
    </row>
    <row r="994" spans="1:4" x14ac:dyDescent="0.25">
      <c r="A994" s="36" t="s">
        <v>112</v>
      </c>
      <c r="B994" s="24">
        <v>0</v>
      </c>
      <c r="C994" s="38">
        <v>0</v>
      </c>
      <c r="D994" s="24">
        <v>0</v>
      </c>
    </row>
    <row r="995" spans="1:4" x14ac:dyDescent="0.25">
      <c r="A995" s="37" t="s">
        <v>142</v>
      </c>
      <c r="B995" s="24">
        <v>0</v>
      </c>
      <c r="C995" s="38">
        <v>0</v>
      </c>
      <c r="D995" s="24">
        <v>0</v>
      </c>
    </row>
    <row r="996" spans="1:4" x14ac:dyDescent="0.25">
      <c r="A996" s="36" t="s">
        <v>114</v>
      </c>
      <c r="B996" s="24">
        <v>119725.57</v>
      </c>
      <c r="C996" s="38">
        <v>893.75</v>
      </c>
      <c r="D996" s="24">
        <v>120619.32</v>
      </c>
    </row>
    <row r="997" spans="1:4" x14ac:dyDescent="0.25">
      <c r="A997" s="37" t="s">
        <v>142</v>
      </c>
      <c r="B997" s="24">
        <v>119725.57</v>
      </c>
      <c r="C997" s="38">
        <v>893.75</v>
      </c>
      <c r="D997" s="24">
        <v>120619.32</v>
      </c>
    </row>
    <row r="998" spans="1:4" x14ac:dyDescent="0.25">
      <c r="A998" s="36" t="s">
        <v>117</v>
      </c>
      <c r="B998" s="24">
        <v>0</v>
      </c>
      <c r="C998" s="38">
        <v>0</v>
      </c>
      <c r="D998" s="24">
        <v>0</v>
      </c>
    </row>
    <row r="999" spans="1:4" x14ac:dyDescent="0.25">
      <c r="A999" s="37" t="s">
        <v>142</v>
      </c>
      <c r="B999" s="24">
        <v>0</v>
      </c>
      <c r="C999" s="38">
        <v>0</v>
      </c>
      <c r="D999" s="24">
        <v>0</v>
      </c>
    </row>
    <row r="1000" spans="1:4" x14ac:dyDescent="0.25">
      <c r="A1000" s="36" t="s">
        <v>118</v>
      </c>
      <c r="B1000" s="24">
        <v>0</v>
      </c>
      <c r="C1000" s="38">
        <v>0</v>
      </c>
      <c r="D1000" s="24">
        <v>0</v>
      </c>
    </row>
    <row r="1001" spans="1:4" x14ac:dyDescent="0.25">
      <c r="A1001" s="37" t="s">
        <v>142</v>
      </c>
      <c r="B1001" s="24">
        <v>0</v>
      </c>
      <c r="C1001" s="38">
        <v>0</v>
      </c>
      <c r="D1001" s="24">
        <v>0</v>
      </c>
    </row>
    <row r="1002" spans="1:4" x14ac:dyDescent="0.25">
      <c r="A1002" s="36" t="s">
        <v>120</v>
      </c>
      <c r="B1002" s="24">
        <v>2144740.2999999998</v>
      </c>
      <c r="C1002" s="38">
        <v>16014.43</v>
      </c>
      <c r="D1002" s="24">
        <v>2160754.73</v>
      </c>
    </row>
    <row r="1003" spans="1:4" x14ac:dyDescent="0.25">
      <c r="A1003" s="37" t="s">
        <v>142</v>
      </c>
      <c r="B1003" s="24">
        <v>2144740.2999999998</v>
      </c>
      <c r="C1003" s="38">
        <v>16014.43</v>
      </c>
      <c r="D1003" s="24">
        <v>2160754.73</v>
      </c>
    </row>
    <row r="1004" spans="1:4" x14ac:dyDescent="0.25">
      <c r="A1004" s="36" t="s">
        <v>121</v>
      </c>
      <c r="B1004" s="24">
        <v>0</v>
      </c>
      <c r="C1004" s="38">
        <v>0</v>
      </c>
      <c r="D1004" s="24">
        <v>0</v>
      </c>
    </row>
    <row r="1005" spans="1:4" x14ac:dyDescent="0.25">
      <c r="A1005" s="37" t="s">
        <v>142</v>
      </c>
      <c r="B1005" s="24">
        <v>0</v>
      </c>
      <c r="C1005" s="38">
        <v>0</v>
      </c>
      <c r="D1005" s="24">
        <v>0</v>
      </c>
    </row>
    <row r="1006" spans="1:4" x14ac:dyDescent="0.25">
      <c r="A1006" s="33" t="s">
        <v>220</v>
      </c>
      <c r="B1006" s="24">
        <v>157370.67000000001</v>
      </c>
      <c r="C1006" s="38">
        <v>1172.97</v>
      </c>
      <c r="D1006" s="24">
        <v>158543.64000000001</v>
      </c>
    </row>
    <row r="1007" spans="1:4" x14ac:dyDescent="0.25">
      <c r="A1007" s="34" t="s">
        <v>217</v>
      </c>
      <c r="B1007" s="24">
        <v>157370.67000000001</v>
      </c>
      <c r="C1007" s="38">
        <v>1172.97</v>
      </c>
      <c r="D1007" s="24">
        <v>158543.64000000001</v>
      </c>
    </row>
    <row r="1008" spans="1:4" x14ac:dyDescent="0.25">
      <c r="A1008" s="35" t="s">
        <v>8</v>
      </c>
      <c r="B1008" s="24">
        <v>157370.67000000001</v>
      </c>
      <c r="C1008" s="38">
        <v>1172.97</v>
      </c>
      <c r="D1008" s="24">
        <v>158543.64000000001</v>
      </c>
    </row>
    <row r="1009" spans="1:4" x14ac:dyDescent="0.25">
      <c r="A1009" s="36" t="s">
        <v>9</v>
      </c>
      <c r="B1009" s="24">
        <v>157370.67000000001</v>
      </c>
      <c r="C1009" s="38">
        <v>1172.97</v>
      </c>
      <c r="D1009" s="24">
        <v>158543.64000000001</v>
      </c>
    </row>
    <row r="1010" spans="1:4" x14ac:dyDescent="0.25">
      <c r="A1010" s="37" t="s">
        <v>142</v>
      </c>
      <c r="B1010" s="24">
        <v>157370.67000000001</v>
      </c>
      <c r="C1010" s="38">
        <v>1172.97</v>
      </c>
      <c r="D1010" s="24">
        <v>158543.64000000001</v>
      </c>
    </row>
    <row r="1011" spans="1:4" x14ac:dyDescent="0.25">
      <c r="A1011" s="33" t="s">
        <v>150</v>
      </c>
      <c r="B1011" s="24">
        <v>14834720.690000003</v>
      </c>
      <c r="C1011" s="38">
        <v>66728.190000000017</v>
      </c>
      <c r="D1011" s="24">
        <v>14901448.879999997</v>
      </c>
    </row>
    <row r="1012" spans="1:4" x14ac:dyDescent="0.25">
      <c r="A1012" s="34" t="s">
        <v>230</v>
      </c>
      <c r="B1012" s="24">
        <v>6842783.71</v>
      </c>
      <c r="C1012" s="38">
        <v>30984.91</v>
      </c>
      <c r="D1012" s="24">
        <v>6873768.6200000001</v>
      </c>
    </row>
    <row r="1013" spans="1:4" x14ac:dyDescent="0.25">
      <c r="A1013" s="35" t="s">
        <v>17</v>
      </c>
      <c r="B1013" s="24">
        <v>3670268.9000000004</v>
      </c>
      <c r="C1013" s="38">
        <v>16605.95</v>
      </c>
      <c r="D1013" s="24">
        <v>3686874.85</v>
      </c>
    </row>
    <row r="1014" spans="1:4" x14ac:dyDescent="0.25">
      <c r="A1014" s="36" t="s">
        <v>19</v>
      </c>
      <c r="B1014" s="24">
        <v>3670268.9000000004</v>
      </c>
      <c r="C1014" s="38">
        <v>16605.95</v>
      </c>
      <c r="D1014" s="24">
        <v>3686874.85</v>
      </c>
    </row>
    <row r="1015" spans="1:4" x14ac:dyDescent="0.25">
      <c r="A1015" s="37" t="s">
        <v>142</v>
      </c>
      <c r="B1015" s="24">
        <v>2336364.37</v>
      </c>
      <c r="C1015" s="38">
        <v>15729.18</v>
      </c>
      <c r="D1015" s="24">
        <v>2352093.5499999998</v>
      </c>
    </row>
    <row r="1016" spans="1:4" x14ac:dyDescent="0.25">
      <c r="A1016" s="37" t="s">
        <v>155</v>
      </c>
      <c r="B1016" s="24">
        <v>402784.85</v>
      </c>
      <c r="C1016" s="38">
        <v>270.60000000000002</v>
      </c>
      <c r="D1016" s="24">
        <v>403055.44999999995</v>
      </c>
    </row>
    <row r="1017" spans="1:4" x14ac:dyDescent="0.25">
      <c r="A1017" s="37" t="s">
        <v>146</v>
      </c>
      <c r="B1017" s="24">
        <v>931119.68</v>
      </c>
      <c r="C1017" s="38">
        <v>606.16999999999996</v>
      </c>
      <c r="D1017" s="24">
        <v>931725.85</v>
      </c>
    </row>
    <row r="1018" spans="1:4" x14ac:dyDescent="0.25">
      <c r="A1018" s="35" t="s">
        <v>271</v>
      </c>
      <c r="B1018" s="24">
        <v>445057.95999999996</v>
      </c>
      <c r="C1018" s="38">
        <v>2027.9199999999998</v>
      </c>
      <c r="D1018" s="24">
        <v>447085.88</v>
      </c>
    </row>
    <row r="1019" spans="1:4" x14ac:dyDescent="0.25">
      <c r="A1019" s="36" t="s">
        <v>110</v>
      </c>
      <c r="B1019" s="24">
        <v>445057.95999999996</v>
      </c>
      <c r="C1019" s="38">
        <v>2027.9199999999998</v>
      </c>
      <c r="D1019" s="24">
        <v>447085.88</v>
      </c>
    </row>
    <row r="1020" spans="1:4" x14ac:dyDescent="0.25">
      <c r="A1020" s="37" t="s">
        <v>142</v>
      </c>
      <c r="B1020" s="24">
        <v>283389.21999999997</v>
      </c>
      <c r="C1020" s="38">
        <v>1889.23</v>
      </c>
      <c r="D1020" s="24">
        <v>285278.45</v>
      </c>
    </row>
    <row r="1021" spans="1:4" x14ac:dyDescent="0.25">
      <c r="A1021" s="37" t="s">
        <v>155</v>
      </c>
      <c r="B1021" s="24">
        <v>48823.55</v>
      </c>
      <c r="C1021" s="38">
        <v>93.08</v>
      </c>
      <c r="D1021" s="24">
        <v>48916.630000000005</v>
      </c>
    </row>
    <row r="1022" spans="1:4" x14ac:dyDescent="0.25">
      <c r="A1022" s="37" t="s">
        <v>146</v>
      </c>
      <c r="B1022" s="24">
        <v>112845.19</v>
      </c>
      <c r="C1022" s="38">
        <v>45.61</v>
      </c>
      <c r="D1022" s="24">
        <v>112890.8</v>
      </c>
    </row>
    <row r="1023" spans="1:4" x14ac:dyDescent="0.25">
      <c r="A1023" s="35" t="s">
        <v>228</v>
      </c>
      <c r="B1023" s="24">
        <v>144.54</v>
      </c>
      <c r="C1023" s="38">
        <v>0</v>
      </c>
      <c r="D1023" s="24">
        <v>144.54</v>
      </c>
    </row>
    <row r="1024" spans="1:4" x14ac:dyDescent="0.25">
      <c r="A1024" s="36" t="s">
        <v>53</v>
      </c>
      <c r="B1024" s="24">
        <v>144.54</v>
      </c>
      <c r="C1024" s="38">
        <v>0</v>
      </c>
      <c r="D1024" s="24">
        <v>144.54</v>
      </c>
    </row>
    <row r="1025" spans="1:4" x14ac:dyDescent="0.25">
      <c r="A1025" s="37" t="s">
        <v>142</v>
      </c>
      <c r="B1025" s="24">
        <v>144.54</v>
      </c>
      <c r="C1025" s="38">
        <v>0</v>
      </c>
      <c r="D1025" s="24">
        <v>144.54</v>
      </c>
    </row>
    <row r="1026" spans="1:4" x14ac:dyDescent="0.25">
      <c r="A1026" s="37" t="s">
        <v>155</v>
      </c>
      <c r="B1026" s="24">
        <v>0</v>
      </c>
      <c r="C1026" s="38">
        <v>0</v>
      </c>
      <c r="D1026" s="24">
        <v>0</v>
      </c>
    </row>
    <row r="1027" spans="1:4" x14ac:dyDescent="0.25">
      <c r="A1027" s="37" t="s">
        <v>146</v>
      </c>
      <c r="B1027" s="24">
        <v>0</v>
      </c>
      <c r="C1027" s="38">
        <v>0</v>
      </c>
      <c r="D1027" s="24">
        <v>0</v>
      </c>
    </row>
    <row r="1028" spans="1:4" x14ac:dyDescent="0.25">
      <c r="A1028" s="35" t="s">
        <v>21</v>
      </c>
      <c r="B1028" s="24">
        <v>594.41999999999996</v>
      </c>
      <c r="C1028" s="38">
        <v>17.940000000000001</v>
      </c>
      <c r="D1028" s="24">
        <v>612.3599999999999</v>
      </c>
    </row>
    <row r="1029" spans="1:4" x14ac:dyDescent="0.25">
      <c r="A1029" s="36" t="s">
        <v>109</v>
      </c>
      <c r="B1029" s="24">
        <v>594.41999999999996</v>
      </c>
      <c r="C1029" s="38">
        <v>17.940000000000001</v>
      </c>
      <c r="D1029" s="24">
        <v>612.3599999999999</v>
      </c>
    </row>
    <row r="1030" spans="1:4" x14ac:dyDescent="0.25">
      <c r="A1030" s="37" t="s">
        <v>142</v>
      </c>
      <c r="B1030" s="24">
        <v>484.04999999999995</v>
      </c>
      <c r="C1030" s="38">
        <v>17.940000000000001</v>
      </c>
      <c r="D1030" s="24">
        <v>501.98999999999995</v>
      </c>
    </row>
    <row r="1031" spans="1:4" x14ac:dyDescent="0.25">
      <c r="A1031" s="37" t="s">
        <v>155</v>
      </c>
      <c r="B1031" s="24">
        <v>0</v>
      </c>
      <c r="C1031" s="38">
        <v>0</v>
      </c>
      <c r="D1031" s="24">
        <v>0</v>
      </c>
    </row>
    <row r="1032" spans="1:4" x14ac:dyDescent="0.25">
      <c r="A1032" s="37" t="s">
        <v>146</v>
      </c>
      <c r="B1032" s="24">
        <v>110.37</v>
      </c>
      <c r="C1032" s="38">
        <v>0</v>
      </c>
      <c r="D1032" s="24">
        <v>110.37</v>
      </c>
    </row>
    <row r="1033" spans="1:4" x14ac:dyDescent="0.25">
      <c r="A1033" s="35" t="s">
        <v>2</v>
      </c>
      <c r="B1033" s="24">
        <v>2726717.8899999997</v>
      </c>
      <c r="C1033" s="38">
        <v>12333.099999999999</v>
      </c>
      <c r="D1033" s="24">
        <v>2739050.99</v>
      </c>
    </row>
    <row r="1034" spans="1:4" x14ac:dyDescent="0.25">
      <c r="A1034" s="36" t="s">
        <v>3</v>
      </c>
      <c r="B1034" s="24">
        <v>2726717.8899999997</v>
      </c>
      <c r="C1034" s="38">
        <v>12333.099999999999</v>
      </c>
      <c r="D1034" s="24">
        <v>2739050.99</v>
      </c>
    </row>
    <row r="1035" spans="1:4" x14ac:dyDescent="0.25">
      <c r="A1035" s="37" t="s">
        <v>142</v>
      </c>
      <c r="B1035" s="24">
        <v>1735736.8499999999</v>
      </c>
      <c r="C1035" s="38">
        <v>11669.46</v>
      </c>
      <c r="D1035" s="24">
        <v>1747406.31</v>
      </c>
    </row>
    <row r="1036" spans="1:4" x14ac:dyDescent="0.25">
      <c r="A1036" s="37" t="s">
        <v>155</v>
      </c>
      <c r="B1036" s="24">
        <v>299258.37</v>
      </c>
      <c r="C1036" s="38">
        <v>214.09</v>
      </c>
      <c r="D1036" s="24">
        <v>299472.45999999996</v>
      </c>
    </row>
    <row r="1037" spans="1:4" x14ac:dyDescent="0.25">
      <c r="A1037" s="37" t="s">
        <v>146</v>
      </c>
      <c r="B1037" s="24">
        <v>691722.67</v>
      </c>
      <c r="C1037" s="38">
        <v>449.55</v>
      </c>
      <c r="D1037" s="24">
        <v>692172.22</v>
      </c>
    </row>
    <row r="1038" spans="1:4" x14ac:dyDescent="0.25">
      <c r="A1038" s="34" t="s">
        <v>198</v>
      </c>
      <c r="B1038" s="24">
        <v>1110450.4800000002</v>
      </c>
      <c r="C1038" s="38">
        <v>-414.19000000000005</v>
      </c>
      <c r="D1038" s="24">
        <v>1110036.29</v>
      </c>
    </row>
    <row r="1039" spans="1:4" x14ac:dyDescent="0.25">
      <c r="A1039" s="35" t="s">
        <v>227</v>
      </c>
      <c r="B1039" s="24">
        <v>0</v>
      </c>
      <c r="C1039" s="38">
        <v>0</v>
      </c>
      <c r="D1039" s="24">
        <v>0</v>
      </c>
    </row>
    <row r="1040" spans="1:4" x14ac:dyDescent="0.25">
      <c r="A1040" s="36" t="s">
        <v>52</v>
      </c>
      <c r="B1040" s="24">
        <v>0</v>
      </c>
      <c r="C1040" s="38">
        <v>0</v>
      </c>
      <c r="D1040" s="24">
        <v>0</v>
      </c>
    </row>
    <row r="1041" spans="1:4" x14ac:dyDescent="0.25">
      <c r="A1041" s="37" t="s">
        <v>146</v>
      </c>
      <c r="B1041" s="24">
        <v>0</v>
      </c>
      <c r="C1041" s="38">
        <v>0</v>
      </c>
      <c r="D1041" s="24">
        <v>0</v>
      </c>
    </row>
    <row r="1042" spans="1:4" x14ac:dyDescent="0.25">
      <c r="A1042" s="35" t="s">
        <v>7</v>
      </c>
      <c r="B1042" s="24">
        <v>188880.96000000002</v>
      </c>
      <c r="C1042" s="38">
        <v>-47.589999999999996</v>
      </c>
      <c r="D1042" s="24">
        <v>188833.37</v>
      </c>
    </row>
    <row r="1043" spans="1:4" x14ac:dyDescent="0.25">
      <c r="A1043" s="36" t="s">
        <v>116</v>
      </c>
      <c r="B1043" s="24">
        <v>188880.96000000002</v>
      </c>
      <c r="C1043" s="38">
        <v>-47.589999999999996</v>
      </c>
      <c r="D1043" s="24">
        <v>188833.37</v>
      </c>
    </row>
    <row r="1044" spans="1:4" x14ac:dyDescent="0.25">
      <c r="A1044" s="37" t="s">
        <v>146</v>
      </c>
      <c r="B1044" s="24">
        <v>188880.96000000002</v>
      </c>
      <c r="C1044" s="38">
        <v>-47.589999999999996</v>
      </c>
      <c r="D1044" s="24">
        <v>188833.37</v>
      </c>
    </row>
    <row r="1045" spans="1:4" x14ac:dyDescent="0.25">
      <c r="A1045" s="35" t="s">
        <v>196</v>
      </c>
      <c r="B1045" s="24">
        <v>921569.52</v>
      </c>
      <c r="C1045" s="38">
        <v>-366.6</v>
      </c>
      <c r="D1045" s="24">
        <v>921202.92</v>
      </c>
    </row>
    <row r="1046" spans="1:4" x14ac:dyDescent="0.25">
      <c r="A1046" s="36" t="s">
        <v>40</v>
      </c>
      <c r="B1046" s="24">
        <v>0</v>
      </c>
      <c r="C1046" s="38">
        <v>0</v>
      </c>
      <c r="D1046" s="24">
        <v>0</v>
      </c>
    </row>
    <row r="1047" spans="1:4" x14ac:dyDescent="0.25">
      <c r="A1047" s="37" t="s">
        <v>146</v>
      </c>
      <c r="B1047" s="24">
        <v>0</v>
      </c>
      <c r="C1047" s="38">
        <v>0</v>
      </c>
      <c r="D1047" s="24">
        <v>0</v>
      </c>
    </row>
    <row r="1048" spans="1:4" x14ac:dyDescent="0.25">
      <c r="A1048" s="36" t="s">
        <v>43</v>
      </c>
      <c r="B1048" s="24">
        <v>0</v>
      </c>
      <c r="C1048" s="38">
        <v>0</v>
      </c>
      <c r="D1048" s="24">
        <v>0</v>
      </c>
    </row>
    <row r="1049" spans="1:4" x14ac:dyDescent="0.25">
      <c r="A1049" s="37" t="s">
        <v>146</v>
      </c>
      <c r="B1049" s="24">
        <v>0</v>
      </c>
      <c r="C1049" s="38">
        <v>0</v>
      </c>
      <c r="D1049" s="24">
        <v>0</v>
      </c>
    </row>
    <row r="1050" spans="1:4" x14ac:dyDescent="0.25">
      <c r="A1050" s="36" t="s">
        <v>44</v>
      </c>
      <c r="B1050" s="24">
        <v>0</v>
      </c>
      <c r="C1050" s="38">
        <v>0</v>
      </c>
      <c r="D1050" s="24">
        <v>0</v>
      </c>
    </row>
    <row r="1051" spans="1:4" x14ac:dyDescent="0.25">
      <c r="A1051" s="37" t="s">
        <v>146</v>
      </c>
      <c r="B1051" s="24">
        <v>0</v>
      </c>
      <c r="C1051" s="38">
        <v>0</v>
      </c>
      <c r="D1051" s="24">
        <v>0</v>
      </c>
    </row>
    <row r="1052" spans="1:4" x14ac:dyDescent="0.25">
      <c r="A1052" s="36" t="s">
        <v>45</v>
      </c>
      <c r="B1052" s="24">
        <v>0</v>
      </c>
      <c r="C1052" s="38">
        <v>0</v>
      </c>
      <c r="D1052" s="24">
        <v>0</v>
      </c>
    </row>
    <row r="1053" spans="1:4" x14ac:dyDescent="0.25">
      <c r="A1053" s="37" t="s">
        <v>146</v>
      </c>
      <c r="B1053" s="24">
        <v>0</v>
      </c>
      <c r="C1053" s="38">
        <v>0</v>
      </c>
      <c r="D1053" s="24">
        <v>0</v>
      </c>
    </row>
    <row r="1054" spans="1:4" x14ac:dyDescent="0.25">
      <c r="A1054" s="36" t="s">
        <v>49</v>
      </c>
      <c r="B1054" s="24">
        <v>0</v>
      </c>
      <c r="C1054" s="38">
        <v>0</v>
      </c>
      <c r="D1054" s="24">
        <v>0</v>
      </c>
    </row>
    <row r="1055" spans="1:4" x14ac:dyDescent="0.25">
      <c r="A1055" s="37" t="s">
        <v>146</v>
      </c>
      <c r="B1055" s="24">
        <v>0</v>
      </c>
      <c r="C1055" s="38">
        <v>0</v>
      </c>
      <c r="D1055" s="24">
        <v>0</v>
      </c>
    </row>
    <row r="1056" spans="1:4" x14ac:dyDescent="0.25">
      <c r="A1056" s="36" t="s">
        <v>54</v>
      </c>
      <c r="B1056" s="24">
        <v>0</v>
      </c>
      <c r="C1056" s="38">
        <v>0</v>
      </c>
      <c r="D1056" s="24">
        <v>0</v>
      </c>
    </row>
    <row r="1057" spans="1:4" x14ac:dyDescent="0.25">
      <c r="A1057" s="37" t="s">
        <v>146</v>
      </c>
      <c r="B1057" s="24">
        <v>0</v>
      </c>
      <c r="C1057" s="38">
        <v>0</v>
      </c>
      <c r="D1057" s="24">
        <v>0</v>
      </c>
    </row>
    <row r="1058" spans="1:4" x14ac:dyDescent="0.25">
      <c r="A1058" s="36" t="s">
        <v>57</v>
      </c>
      <c r="B1058" s="24">
        <v>0</v>
      </c>
      <c r="C1058" s="38">
        <v>0</v>
      </c>
      <c r="D1058" s="24">
        <v>0</v>
      </c>
    </row>
    <row r="1059" spans="1:4" x14ac:dyDescent="0.25">
      <c r="A1059" s="37" t="s">
        <v>146</v>
      </c>
      <c r="B1059" s="24">
        <v>0</v>
      </c>
      <c r="C1059" s="38">
        <v>0</v>
      </c>
      <c r="D1059" s="24">
        <v>0</v>
      </c>
    </row>
    <row r="1060" spans="1:4" x14ac:dyDescent="0.25">
      <c r="A1060" s="36" t="s">
        <v>62</v>
      </c>
      <c r="B1060" s="24">
        <v>0</v>
      </c>
      <c r="C1060" s="38">
        <v>0</v>
      </c>
      <c r="D1060" s="24">
        <v>0</v>
      </c>
    </row>
    <row r="1061" spans="1:4" x14ac:dyDescent="0.25">
      <c r="A1061" s="37" t="s">
        <v>146</v>
      </c>
      <c r="B1061" s="24">
        <v>0</v>
      </c>
      <c r="C1061" s="38">
        <v>0</v>
      </c>
      <c r="D1061" s="24">
        <v>0</v>
      </c>
    </row>
    <row r="1062" spans="1:4" x14ac:dyDescent="0.25">
      <c r="A1062" s="36" t="s">
        <v>68</v>
      </c>
      <c r="B1062" s="24">
        <v>483.15000000000003</v>
      </c>
      <c r="C1062" s="38">
        <v>0</v>
      </c>
      <c r="D1062" s="24">
        <v>483.15000000000003</v>
      </c>
    </row>
    <row r="1063" spans="1:4" x14ac:dyDescent="0.25">
      <c r="A1063" s="37" t="s">
        <v>146</v>
      </c>
      <c r="B1063" s="24">
        <v>483.15000000000003</v>
      </c>
      <c r="C1063" s="38">
        <v>0</v>
      </c>
      <c r="D1063" s="24">
        <v>483.15000000000003</v>
      </c>
    </row>
    <row r="1064" spans="1:4" x14ac:dyDescent="0.25">
      <c r="A1064" s="36" t="s">
        <v>75</v>
      </c>
      <c r="B1064" s="24">
        <v>0</v>
      </c>
      <c r="C1064" s="38">
        <v>0</v>
      </c>
      <c r="D1064" s="24">
        <v>0</v>
      </c>
    </row>
    <row r="1065" spans="1:4" x14ac:dyDescent="0.25">
      <c r="A1065" s="37" t="s">
        <v>146</v>
      </c>
      <c r="B1065" s="24">
        <v>0</v>
      </c>
      <c r="C1065" s="38">
        <v>0</v>
      </c>
      <c r="D1065" s="24">
        <v>0</v>
      </c>
    </row>
    <row r="1066" spans="1:4" x14ac:dyDescent="0.25">
      <c r="A1066" s="36" t="s">
        <v>79</v>
      </c>
      <c r="B1066" s="24">
        <v>0</v>
      </c>
      <c r="C1066" s="38">
        <v>0</v>
      </c>
      <c r="D1066" s="24">
        <v>0</v>
      </c>
    </row>
    <row r="1067" spans="1:4" x14ac:dyDescent="0.25">
      <c r="A1067" s="37" t="s">
        <v>146</v>
      </c>
      <c r="B1067" s="24">
        <v>0</v>
      </c>
      <c r="C1067" s="38">
        <v>0</v>
      </c>
      <c r="D1067" s="24">
        <v>0</v>
      </c>
    </row>
    <row r="1068" spans="1:4" x14ac:dyDescent="0.25">
      <c r="A1068" s="36" t="s">
        <v>83</v>
      </c>
      <c r="B1068" s="24">
        <v>0</v>
      </c>
      <c r="C1068" s="38">
        <v>0</v>
      </c>
      <c r="D1068" s="24">
        <v>0</v>
      </c>
    </row>
    <row r="1069" spans="1:4" x14ac:dyDescent="0.25">
      <c r="A1069" s="37" t="s">
        <v>146</v>
      </c>
      <c r="B1069" s="24">
        <v>0</v>
      </c>
      <c r="C1069" s="38">
        <v>0</v>
      </c>
      <c r="D1069" s="24">
        <v>0</v>
      </c>
    </row>
    <row r="1070" spans="1:4" x14ac:dyDescent="0.25">
      <c r="A1070" s="36" t="s">
        <v>86</v>
      </c>
      <c r="B1070" s="24">
        <v>0</v>
      </c>
      <c r="C1070" s="38">
        <v>0</v>
      </c>
      <c r="D1070" s="24">
        <v>0</v>
      </c>
    </row>
    <row r="1071" spans="1:4" x14ac:dyDescent="0.25">
      <c r="A1071" s="37" t="s">
        <v>146</v>
      </c>
      <c r="B1071" s="24">
        <v>0</v>
      </c>
      <c r="C1071" s="38">
        <v>0</v>
      </c>
      <c r="D1071" s="24">
        <v>0</v>
      </c>
    </row>
    <row r="1072" spans="1:4" x14ac:dyDescent="0.25">
      <c r="A1072" s="36" t="s">
        <v>87</v>
      </c>
      <c r="B1072" s="24">
        <v>0</v>
      </c>
      <c r="C1072" s="38">
        <v>0</v>
      </c>
      <c r="D1072" s="24">
        <v>0</v>
      </c>
    </row>
    <row r="1073" spans="1:4" x14ac:dyDescent="0.25">
      <c r="A1073" s="37" t="s">
        <v>146</v>
      </c>
      <c r="B1073" s="24">
        <v>0</v>
      </c>
      <c r="C1073" s="38">
        <v>0</v>
      </c>
      <c r="D1073" s="24">
        <v>0</v>
      </c>
    </row>
    <row r="1074" spans="1:4" x14ac:dyDescent="0.25">
      <c r="A1074" s="36" t="s">
        <v>89</v>
      </c>
      <c r="B1074" s="24">
        <v>0</v>
      </c>
      <c r="C1074" s="38">
        <v>0</v>
      </c>
      <c r="D1074" s="24">
        <v>0</v>
      </c>
    </row>
    <row r="1075" spans="1:4" x14ac:dyDescent="0.25">
      <c r="A1075" s="37" t="s">
        <v>146</v>
      </c>
      <c r="B1075" s="24">
        <v>0</v>
      </c>
      <c r="C1075" s="38">
        <v>0</v>
      </c>
      <c r="D1075" s="24">
        <v>0</v>
      </c>
    </row>
    <row r="1076" spans="1:4" x14ac:dyDescent="0.25">
      <c r="A1076" s="36" t="s">
        <v>93</v>
      </c>
      <c r="B1076" s="24">
        <v>0</v>
      </c>
      <c r="C1076" s="38">
        <v>0</v>
      </c>
      <c r="D1076" s="24">
        <v>0</v>
      </c>
    </row>
    <row r="1077" spans="1:4" x14ac:dyDescent="0.25">
      <c r="A1077" s="37" t="s">
        <v>146</v>
      </c>
      <c r="B1077" s="24">
        <v>0</v>
      </c>
      <c r="C1077" s="38">
        <v>0</v>
      </c>
      <c r="D1077" s="24">
        <v>0</v>
      </c>
    </row>
    <row r="1078" spans="1:4" x14ac:dyDescent="0.25">
      <c r="A1078" s="36" t="s">
        <v>94</v>
      </c>
      <c r="B1078" s="24">
        <v>0</v>
      </c>
      <c r="C1078" s="38">
        <v>0</v>
      </c>
      <c r="D1078" s="24">
        <v>0</v>
      </c>
    </row>
    <row r="1079" spans="1:4" x14ac:dyDescent="0.25">
      <c r="A1079" s="37" t="s">
        <v>146</v>
      </c>
      <c r="B1079" s="24">
        <v>0</v>
      </c>
      <c r="C1079" s="38">
        <v>0</v>
      </c>
      <c r="D1079" s="24">
        <v>0</v>
      </c>
    </row>
    <row r="1080" spans="1:4" x14ac:dyDescent="0.25">
      <c r="A1080" s="36" t="s">
        <v>96</v>
      </c>
      <c r="B1080" s="24">
        <v>0</v>
      </c>
      <c r="C1080" s="38">
        <v>0</v>
      </c>
      <c r="D1080" s="24">
        <v>0</v>
      </c>
    </row>
    <row r="1081" spans="1:4" x14ac:dyDescent="0.25">
      <c r="A1081" s="37" t="s">
        <v>146</v>
      </c>
      <c r="B1081" s="24">
        <v>0</v>
      </c>
      <c r="C1081" s="38">
        <v>0</v>
      </c>
      <c r="D1081" s="24">
        <v>0</v>
      </c>
    </row>
    <row r="1082" spans="1:4" x14ac:dyDescent="0.25">
      <c r="A1082" s="36" t="s">
        <v>97</v>
      </c>
      <c r="B1082" s="24">
        <v>0</v>
      </c>
      <c r="C1082" s="38">
        <v>0</v>
      </c>
      <c r="D1082" s="24">
        <v>0</v>
      </c>
    </row>
    <row r="1083" spans="1:4" x14ac:dyDescent="0.25">
      <c r="A1083" s="37" t="s">
        <v>146</v>
      </c>
      <c r="B1083" s="24">
        <v>0</v>
      </c>
      <c r="C1083" s="38">
        <v>0</v>
      </c>
      <c r="D1083" s="24">
        <v>0</v>
      </c>
    </row>
    <row r="1084" spans="1:4" x14ac:dyDescent="0.25">
      <c r="A1084" s="36" t="s">
        <v>98</v>
      </c>
      <c r="B1084" s="24">
        <v>0</v>
      </c>
      <c r="C1084" s="38">
        <v>0</v>
      </c>
      <c r="D1084" s="24">
        <v>0</v>
      </c>
    </row>
    <row r="1085" spans="1:4" x14ac:dyDescent="0.25">
      <c r="A1085" s="37" t="s">
        <v>146</v>
      </c>
      <c r="B1085" s="24">
        <v>0</v>
      </c>
      <c r="C1085" s="38">
        <v>0</v>
      </c>
      <c r="D1085" s="24">
        <v>0</v>
      </c>
    </row>
    <row r="1086" spans="1:4" x14ac:dyDescent="0.25">
      <c r="A1086" s="36" t="s">
        <v>99</v>
      </c>
      <c r="B1086" s="24">
        <v>0</v>
      </c>
      <c r="C1086" s="38">
        <v>0</v>
      </c>
      <c r="D1086" s="24">
        <v>0</v>
      </c>
    </row>
    <row r="1087" spans="1:4" x14ac:dyDescent="0.25">
      <c r="A1087" s="37" t="s">
        <v>146</v>
      </c>
      <c r="B1087" s="24">
        <v>0</v>
      </c>
      <c r="C1087" s="38">
        <v>0</v>
      </c>
      <c r="D1087" s="24">
        <v>0</v>
      </c>
    </row>
    <row r="1088" spans="1:4" x14ac:dyDescent="0.25">
      <c r="A1088" s="36" t="s">
        <v>100</v>
      </c>
      <c r="B1088" s="24">
        <v>0</v>
      </c>
      <c r="C1088" s="38">
        <v>0</v>
      </c>
      <c r="D1088" s="24">
        <v>0</v>
      </c>
    </row>
    <row r="1089" spans="1:4" x14ac:dyDescent="0.25">
      <c r="A1089" s="37" t="s">
        <v>146</v>
      </c>
      <c r="B1089" s="24">
        <v>0</v>
      </c>
      <c r="C1089" s="38">
        <v>0</v>
      </c>
      <c r="D1089" s="24">
        <v>0</v>
      </c>
    </row>
    <row r="1090" spans="1:4" x14ac:dyDescent="0.25">
      <c r="A1090" s="36" t="s">
        <v>101</v>
      </c>
      <c r="B1090" s="24">
        <v>0</v>
      </c>
      <c r="C1090" s="38">
        <v>0</v>
      </c>
      <c r="D1090" s="24">
        <v>0</v>
      </c>
    </row>
    <row r="1091" spans="1:4" x14ac:dyDescent="0.25">
      <c r="A1091" s="37" t="s">
        <v>146</v>
      </c>
      <c r="B1091" s="24">
        <v>0</v>
      </c>
      <c r="C1091" s="38">
        <v>0</v>
      </c>
      <c r="D1091" s="24">
        <v>0</v>
      </c>
    </row>
    <row r="1092" spans="1:4" x14ac:dyDescent="0.25">
      <c r="A1092" s="36" t="s">
        <v>102</v>
      </c>
      <c r="B1092" s="24">
        <v>0</v>
      </c>
      <c r="C1092" s="38">
        <v>0</v>
      </c>
      <c r="D1092" s="24">
        <v>0</v>
      </c>
    </row>
    <row r="1093" spans="1:4" x14ac:dyDescent="0.25">
      <c r="A1093" s="37" t="s">
        <v>146</v>
      </c>
      <c r="B1093" s="24">
        <v>0</v>
      </c>
      <c r="C1093" s="38">
        <v>0</v>
      </c>
      <c r="D1093" s="24">
        <v>0</v>
      </c>
    </row>
    <row r="1094" spans="1:4" x14ac:dyDescent="0.25">
      <c r="A1094" s="36" t="s">
        <v>103</v>
      </c>
      <c r="B1094" s="24">
        <v>0</v>
      </c>
      <c r="C1094" s="38">
        <v>0</v>
      </c>
      <c r="D1094" s="24">
        <v>0</v>
      </c>
    </row>
    <row r="1095" spans="1:4" x14ac:dyDescent="0.25">
      <c r="A1095" s="37" t="s">
        <v>146</v>
      </c>
      <c r="B1095" s="24">
        <v>0</v>
      </c>
      <c r="C1095" s="38">
        <v>0</v>
      </c>
      <c r="D1095" s="24">
        <v>0</v>
      </c>
    </row>
    <row r="1096" spans="1:4" x14ac:dyDescent="0.25">
      <c r="A1096" s="36" t="s">
        <v>104</v>
      </c>
      <c r="B1096" s="24">
        <v>0</v>
      </c>
      <c r="C1096" s="38">
        <v>0</v>
      </c>
      <c r="D1096" s="24">
        <v>0</v>
      </c>
    </row>
    <row r="1097" spans="1:4" x14ac:dyDescent="0.25">
      <c r="A1097" s="37" t="s">
        <v>146</v>
      </c>
      <c r="B1097" s="24">
        <v>0</v>
      </c>
      <c r="C1097" s="38">
        <v>0</v>
      </c>
      <c r="D1097" s="24">
        <v>0</v>
      </c>
    </row>
    <row r="1098" spans="1:4" x14ac:dyDescent="0.25">
      <c r="A1098" s="36" t="s">
        <v>107</v>
      </c>
      <c r="B1098" s="24">
        <v>0</v>
      </c>
      <c r="C1098" s="38">
        <v>0</v>
      </c>
      <c r="D1098" s="24">
        <v>0</v>
      </c>
    </row>
    <row r="1099" spans="1:4" x14ac:dyDescent="0.25">
      <c r="A1099" s="37" t="s">
        <v>146</v>
      </c>
      <c r="B1099" s="24">
        <v>0</v>
      </c>
      <c r="C1099" s="38">
        <v>0</v>
      </c>
      <c r="D1099" s="24">
        <v>0</v>
      </c>
    </row>
    <row r="1100" spans="1:4" x14ac:dyDescent="0.25">
      <c r="A1100" s="36" t="s">
        <v>108</v>
      </c>
      <c r="B1100" s="24">
        <v>0</v>
      </c>
      <c r="C1100" s="38">
        <v>0</v>
      </c>
      <c r="D1100" s="24">
        <v>0</v>
      </c>
    </row>
    <row r="1101" spans="1:4" x14ac:dyDescent="0.25">
      <c r="A1101" s="37" t="s">
        <v>146</v>
      </c>
      <c r="B1101" s="24">
        <v>0</v>
      </c>
      <c r="C1101" s="38">
        <v>0</v>
      </c>
      <c r="D1101" s="24">
        <v>0</v>
      </c>
    </row>
    <row r="1102" spans="1:4" x14ac:dyDescent="0.25">
      <c r="A1102" s="36" t="s">
        <v>111</v>
      </c>
      <c r="B1102" s="24">
        <v>0</v>
      </c>
      <c r="C1102" s="38">
        <v>0</v>
      </c>
      <c r="D1102" s="24">
        <v>0</v>
      </c>
    </row>
    <row r="1103" spans="1:4" x14ac:dyDescent="0.25">
      <c r="A1103" s="37" t="s">
        <v>146</v>
      </c>
      <c r="B1103" s="24">
        <v>0</v>
      </c>
      <c r="C1103" s="38">
        <v>0</v>
      </c>
      <c r="D1103" s="24">
        <v>0</v>
      </c>
    </row>
    <row r="1104" spans="1:4" x14ac:dyDescent="0.25">
      <c r="A1104" s="36" t="s">
        <v>112</v>
      </c>
      <c r="B1104" s="24">
        <v>0</v>
      </c>
      <c r="C1104" s="38">
        <v>0</v>
      </c>
      <c r="D1104" s="24">
        <v>0</v>
      </c>
    </row>
    <row r="1105" spans="1:4" x14ac:dyDescent="0.25">
      <c r="A1105" s="37" t="s">
        <v>146</v>
      </c>
      <c r="B1105" s="24">
        <v>0</v>
      </c>
      <c r="C1105" s="38">
        <v>0</v>
      </c>
      <c r="D1105" s="24">
        <v>0</v>
      </c>
    </row>
    <row r="1106" spans="1:4" x14ac:dyDescent="0.25">
      <c r="A1106" s="36" t="s">
        <v>114</v>
      </c>
      <c r="B1106" s="24">
        <v>0</v>
      </c>
      <c r="C1106" s="38">
        <v>0</v>
      </c>
      <c r="D1106" s="24">
        <v>0</v>
      </c>
    </row>
    <row r="1107" spans="1:4" x14ac:dyDescent="0.25">
      <c r="A1107" s="37" t="s">
        <v>146</v>
      </c>
      <c r="B1107" s="24">
        <v>0</v>
      </c>
      <c r="C1107" s="38">
        <v>0</v>
      </c>
      <c r="D1107" s="24">
        <v>0</v>
      </c>
    </row>
    <row r="1108" spans="1:4" x14ac:dyDescent="0.25">
      <c r="A1108" s="36" t="s">
        <v>117</v>
      </c>
      <c r="B1108" s="24">
        <v>0</v>
      </c>
      <c r="C1108" s="38">
        <v>0</v>
      </c>
      <c r="D1108" s="24">
        <v>0</v>
      </c>
    </row>
    <row r="1109" spans="1:4" x14ac:dyDescent="0.25">
      <c r="A1109" s="37" t="s">
        <v>146</v>
      </c>
      <c r="B1109" s="24">
        <v>0</v>
      </c>
      <c r="C1109" s="38">
        <v>0</v>
      </c>
      <c r="D1109" s="24">
        <v>0</v>
      </c>
    </row>
    <row r="1110" spans="1:4" x14ac:dyDescent="0.25">
      <c r="A1110" s="36" t="s">
        <v>118</v>
      </c>
      <c r="B1110" s="24">
        <v>0</v>
      </c>
      <c r="C1110" s="38">
        <v>0</v>
      </c>
      <c r="D1110" s="24">
        <v>0</v>
      </c>
    </row>
    <row r="1111" spans="1:4" x14ac:dyDescent="0.25">
      <c r="A1111" s="37" t="s">
        <v>146</v>
      </c>
      <c r="B1111" s="24">
        <v>0</v>
      </c>
      <c r="C1111" s="38">
        <v>0</v>
      </c>
      <c r="D1111" s="24">
        <v>0</v>
      </c>
    </row>
    <row r="1112" spans="1:4" x14ac:dyDescent="0.25">
      <c r="A1112" s="36" t="s">
        <v>120</v>
      </c>
      <c r="B1112" s="24">
        <v>892833.52</v>
      </c>
      <c r="C1112" s="38">
        <v>-314.70000000000005</v>
      </c>
      <c r="D1112" s="24">
        <v>892518.82000000007</v>
      </c>
    </row>
    <row r="1113" spans="1:4" x14ac:dyDescent="0.25">
      <c r="A1113" s="37" t="s">
        <v>146</v>
      </c>
      <c r="B1113" s="24">
        <v>892833.52</v>
      </c>
      <c r="C1113" s="38">
        <v>-314.70000000000005</v>
      </c>
      <c r="D1113" s="24">
        <v>892518.82000000007</v>
      </c>
    </row>
    <row r="1114" spans="1:4" x14ac:dyDescent="0.25">
      <c r="A1114" s="36" t="s">
        <v>121</v>
      </c>
      <c r="B1114" s="24">
        <v>28252.850000000002</v>
      </c>
      <c r="C1114" s="38">
        <v>-51.900000000000006</v>
      </c>
      <c r="D1114" s="24">
        <v>28200.950000000004</v>
      </c>
    </row>
    <row r="1115" spans="1:4" x14ac:dyDescent="0.25">
      <c r="A1115" s="37" t="s">
        <v>146</v>
      </c>
      <c r="B1115" s="24">
        <v>28252.850000000002</v>
      </c>
      <c r="C1115" s="38">
        <v>-51.900000000000006</v>
      </c>
      <c r="D1115" s="24">
        <v>28200.950000000004</v>
      </c>
    </row>
    <row r="1116" spans="1:4" x14ac:dyDescent="0.25">
      <c r="A1116" s="34" t="s">
        <v>143</v>
      </c>
      <c r="B1116" s="24">
        <v>952411.41000000027</v>
      </c>
      <c r="C1116" s="38">
        <v>4215.0600000000004</v>
      </c>
      <c r="D1116" s="24">
        <v>956626.47</v>
      </c>
    </row>
    <row r="1117" spans="1:4" x14ac:dyDescent="0.25">
      <c r="A1117" s="35" t="s">
        <v>241</v>
      </c>
      <c r="B1117" s="24">
        <v>46492.759999999995</v>
      </c>
      <c r="C1117" s="38">
        <v>209.45999999999998</v>
      </c>
      <c r="D1117" s="24">
        <v>46702.22</v>
      </c>
    </row>
    <row r="1118" spans="1:4" x14ac:dyDescent="0.25">
      <c r="A1118" s="36" t="s">
        <v>64</v>
      </c>
      <c r="B1118" s="24">
        <v>46492.759999999995</v>
      </c>
      <c r="C1118" s="38">
        <v>209.45999999999998</v>
      </c>
      <c r="D1118" s="24">
        <v>46702.22</v>
      </c>
    </row>
    <row r="1119" spans="1:4" x14ac:dyDescent="0.25">
      <c r="A1119" s="37" t="s">
        <v>142</v>
      </c>
      <c r="B1119" s="24">
        <v>35599.67</v>
      </c>
      <c r="C1119" s="38">
        <v>209.45999999999998</v>
      </c>
      <c r="D1119" s="24">
        <v>35809.129999999997</v>
      </c>
    </row>
    <row r="1120" spans="1:4" x14ac:dyDescent="0.25">
      <c r="A1120" s="37" t="s">
        <v>155</v>
      </c>
      <c r="B1120" s="24">
        <v>10893.09</v>
      </c>
      <c r="C1120" s="38">
        <v>0</v>
      </c>
      <c r="D1120" s="24">
        <v>10893.09</v>
      </c>
    </row>
    <row r="1121" spans="1:4" x14ac:dyDescent="0.25">
      <c r="A1121" s="35" t="s">
        <v>13</v>
      </c>
      <c r="B1121" s="24">
        <v>905918.65000000026</v>
      </c>
      <c r="C1121" s="38">
        <v>4005.6000000000004</v>
      </c>
      <c r="D1121" s="24">
        <v>909924.25</v>
      </c>
    </row>
    <row r="1122" spans="1:4" x14ac:dyDescent="0.25">
      <c r="A1122" s="36" t="s">
        <v>33</v>
      </c>
      <c r="B1122" s="24">
        <v>348422.45</v>
      </c>
      <c r="C1122" s="38">
        <v>1504.02</v>
      </c>
      <c r="D1122" s="24">
        <v>349926.47000000003</v>
      </c>
    </row>
    <row r="1123" spans="1:4" x14ac:dyDescent="0.25">
      <c r="A1123" s="37" t="s">
        <v>142</v>
      </c>
      <c r="B1123" s="24">
        <v>266683.82</v>
      </c>
      <c r="C1123" s="38">
        <v>1426.02</v>
      </c>
      <c r="D1123" s="24">
        <v>268109.84000000003</v>
      </c>
    </row>
    <row r="1124" spans="1:4" x14ac:dyDescent="0.25">
      <c r="A1124" s="37" t="s">
        <v>155</v>
      </c>
      <c r="B1124" s="24">
        <v>81738.63</v>
      </c>
      <c r="C1124" s="38">
        <v>78</v>
      </c>
      <c r="D1124" s="24">
        <v>81816.63</v>
      </c>
    </row>
    <row r="1125" spans="1:4" x14ac:dyDescent="0.25">
      <c r="A1125" s="36" t="s">
        <v>46</v>
      </c>
      <c r="B1125" s="24">
        <v>32575.550000000003</v>
      </c>
      <c r="C1125" s="38">
        <v>130.09</v>
      </c>
      <c r="D1125" s="24">
        <v>32705.64</v>
      </c>
    </row>
    <row r="1126" spans="1:4" x14ac:dyDescent="0.25">
      <c r="A1126" s="37" t="s">
        <v>142</v>
      </c>
      <c r="B1126" s="24">
        <v>24951.440000000002</v>
      </c>
      <c r="C1126" s="38">
        <v>130.09</v>
      </c>
      <c r="D1126" s="24">
        <v>25081.53</v>
      </c>
    </row>
    <row r="1127" spans="1:4" x14ac:dyDescent="0.25">
      <c r="A1127" s="37" t="s">
        <v>155</v>
      </c>
      <c r="B1127" s="24">
        <v>7624.11</v>
      </c>
      <c r="C1127" s="38">
        <v>0</v>
      </c>
      <c r="D1127" s="24">
        <v>7624.11</v>
      </c>
    </row>
    <row r="1128" spans="1:4" x14ac:dyDescent="0.25">
      <c r="A1128" s="36" t="s">
        <v>47</v>
      </c>
      <c r="B1128" s="24">
        <v>121889.26000000001</v>
      </c>
      <c r="C1128" s="38">
        <v>535.79</v>
      </c>
      <c r="D1128" s="24">
        <v>122425.05</v>
      </c>
    </row>
    <row r="1129" spans="1:4" x14ac:dyDescent="0.25">
      <c r="A1129" s="37" t="s">
        <v>142</v>
      </c>
      <c r="B1129" s="24">
        <v>93295.94</v>
      </c>
      <c r="C1129" s="38">
        <v>491.73</v>
      </c>
      <c r="D1129" s="24">
        <v>93787.67</v>
      </c>
    </row>
    <row r="1130" spans="1:4" x14ac:dyDescent="0.25">
      <c r="A1130" s="37" t="s">
        <v>155</v>
      </c>
      <c r="B1130" s="24">
        <v>28593.32</v>
      </c>
      <c r="C1130" s="38">
        <v>44.06</v>
      </c>
      <c r="D1130" s="24">
        <v>28637.38</v>
      </c>
    </row>
    <row r="1131" spans="1:4" x14ac:dyDescent="0.25">
      <c r="A1131" s="36" t="s">
        <v>50</v>
      </c>
      <c r="B1131" s="24">
        <v>42823.69</v>
      </c>
      <c r="C1131" s="38">
        <v>171.17000000000002</v>
      </c>
      <c r="D1131" s="24">
        <v>42994.86</v>
      </c>
    </row>
    <row r="1132" spans="1:4" x14ac:dyDescent="0.25">
      <c r="A1132" s="37" t="s">
        <v>142</v>
      </c>
      <c r="B1132" s="24">
        <v>32801.53</v>
      </c>
      <c r="C1132" s="38">
        <v>171.17000000000002</v>
      </c>
      <c r="D1132" s="24">
        <v>32972.700000000004</v>
      </c>
    </row>
    <row r="1133" spans="1:4" x14ac:dyDescent="0.25">
      <c r="A1133" s="37" t="s">
        <v>155</v>
      </c>
      <c r="B1133" s="24">
        <v>10022.16</v>
      </c>
      <c r="C1133" s="38">
        <v>0</v>
      </c>
      <c r="D1133" s="24">
        <v>10022.16</v>
      </c>
    </row>
    <row r="1134" spans="1:4" x14ac:dyDescent="0.25">
      <c r="A1134" s="36" t="s">
        <v>55</v>
      </c>
      <c r="B1134" s="24">
        <v>15978.68</v>
      </c>
      <c r="C1134" s="38">
        <v>119.64</v>
      </c>
      <c r="D1134" s="24">
        <v>16098.320000000002</v>
      </c>
    </row>
    <row r="1135" spans="1:4" x14ac:dyDescent="0.25">
      <c r="A1135" s="37" t="s">
        <v>142</v>
      </c>
      <c r="B1135" s="24">
        <v>12245.66</v>
      </c>
      <c r="C1135" s="38">
        <v>75.72</v>
      </c>
      <c r="D1135" s="24">
        <v>12321.380000000001</v>
      </c>
    </row>
    <row r="1136" spans="1:4" x14ac:dyDescent="0.25">
      <c r="A1136" s="37" t="s">
        <v>155</v>
      </c>
      <c r="B1136" s="24">
        <v>3733.0200000000004</v>
      </c>
      <c r="C1136" s="38">
        <v>43.92</v>
      </c>
      <c r="D1136" s="24">
        <v>3776.9400000000005</v>
      </c>
    </row>
    <row r="1137" spans="1:4" x14ac:dyDescent="0.25">
      <c r="A1137" s="36" t="s">
        <v>63</v>
      </c>
      <c r="B1137" s="24">
        <v>149762.15000000002</v>
      </c>
      <c r="C1137" s="38">
        <v>674.95999999999992</v>
      </c>
      <c r="D1137" s="24">
        <v>150437.10999999999</v>
      </c>
    </row>
    <row r="1138" spans="1:4" x14ac:dyDescent="0.25">
      <c r="A1138" s="37" t="s">
        <v>142</v>
      </c>
      <c r="B1138" s="24">
        <v>114647.04000000001</v>
      </c>
      <c r="C1138" s="38">
        <v>627.29999999999995</v>
      </c>
      <c r="D1138" s="24">
        <v>115274.34</v>
      </c>
    </row>
    <row r="1139" spans="1:4" x14ac:dyDescent="0.25">
      <c r="A1139" s="37" t="s">
        <v>155</v>
      </c>
      <c r="B1139" s="24">
        <v>35115.11</v>
      </c>
      <c r="C1139" s="38">
        <v>47.66</v>
      </c>
      <c r="D1139" s="24">
        <v>35162.770000000004</v>
      </c>
    </row>
    <row r="1140" spans="1:4" x14ac:dyDescent="0.25">
      <c r="A1140" s="36" t="s">
        <v>77</v>
      </c>
      <c r="B1140" s="24">
        <v>37781.089999999997</v>
      </c>
      <c r="C1140" s="38">
        <v>152.22999999999999</v>
      </c>
      <c r="D1140" s="24">
        <v>37933.319999999992</v>
      </c>
    </row>
    <row r="1141" spans="1:4" x14ac:dyDescent="0.25">
      <c r="A1141" s="37" t="s">
        <v>142</v>
      </c>
      <c r="B1141" s="24">
        <v>28944.019999999997</v>
      </c>
      <c r="C1141" s="38">
        <v>152.22999999999999</v>
      </c>
      <c r="D1141" s="24">
        <v>29096.249999999996</v>
      </c>
    </row>
    <row r="1142" spans="1:4" x14ac:dyDescent="0.25">
      <c r="A1142" s="37" t="s">
        <v>155</v>
      </c>
      <c r="B1142" s="24">
        <v>8837.07</v>
      </c>
      <c r="C1142" s="38">
        <v>0</v>
      </c>
      <c r="D1142" s="24">
        <v>8837.07</v>
      </c>
    </row>
    <row r="1143" spans="1:4" x14ac:dyDescent="0.25">
      <c r="A1143" s="36" t="s">
        <v>81</v>
      </c>
      <c r="B1143" s="24">
        <v>27944.739999999998</v>
      </c>
      <c r="C1143" s="38">
        <v>114.62</v>
      </c>
      <c r="D1143" s="24">
        <v>28059.360000000001</v>
      </c>
    </row>
    <row r="1144" spans="1:4" x14ac:dyDescent="0.25">
      <c r="A1144" s="37" t="s">
        <v>142</v>
      </c>
      <c r="B1144" s="24">
        <v>21410.68</v>
      </c>
      <c r="C1144" s="38">
        <v>114.62</v>
      </c>
      <c r="D1144" s="24">
        <v>21525.300000000003</v>
      </c>
    </row>
    <row r="1145" spans="1:4" x14ac:dyDescent="0.25">
      <c r="A1145" s="37" t="s">
        <v>155</v>
      </c>
      <c r="B1145" s="24">
        <v>6534.0599999999995</v>
      </c>
      <c r="C1145" s="38">
        <v>0</v>
      </c>
      <c r="D1145" s="24">
        <v>6534.0599999999995</v>
      </c>
    </row>
    <row r="1146" spans="1:4" x14ac:dyDescent="0.25">
      <c r="A1146" s="36" t="s">
        <v>82</v>
      </c>
      <c r="B1146" s="24">
        <v>51095.31</v>
      </c>
      <c r="C1146" s="38">
        <v>243.01999999999998</v>
      </c>
      <c r="D1146" s="24">
        <v>51338.33</v>
      </c>
    </row>
    <row r="1147" spans="1:4" x14ac:dyDescent="0.25">
      <c r="A1147" s="37" t="s">
        <v>142</v>
      </c>
      <c r="B1147" s="24">
        <v>39115.040000000001</v>
      </c>
      <c r="C1147" s="38">
        <v>209.14</v>
      </c>
      <c r="D1147" s="24">
        <v>39324.18</v>
      </c>
    </row>
    <row r="1148" spans="1:4" x14ac:dyDescent="0.25">
      <c r="A1148" s="37" t="s">
        <v>155</v>
      </c>
      <c r="B1148" s="24">
        <v>11980.27</v>
      </c>
      <c r="C1148" s="38">
        <v>33.880000000000003</v>
      </c>
      <c r="D1148" s="24">
        <v>12014.15</v>
      </c>
    </row>
    <row r="1149" spans="1:4" x14ac:dyDescent="0.25">
      <c r="A1149" s="36" t="s">
        <v>85</v>
      </c>
      <c r="B1149" s="24">
        <v>70324.699999999983</v>
      </c>
      <c r="C1149" s="38">
        <v>334.29999999999995</v>
      </c>
      <c r="D1149" s="24">
        <v>70659</v>
      </c>
    </row>
    <row r="1150" spans="1:4" x14ac:dyDescent="0.25">
      <c r="A1150" s="37" t="s">
        <v>142</v>
      </c>
      <c r="B1150" s="24">
        <v>53830.239999999991</v>
      </c>
      <c r="C1150" s="38">
        <v>292.91999999999996</v>
      </c>
      <c r="D1150" s="24">
        <v>54123.16</v>
      </c>
    </row>
    <row r="1151" spans="1:4" x14ac:dyDescent="0.25">
      <c r="A1151" s="37" t="s">
        <v>155</v>
      </c>
      <c r="B1151" s="24">
        <v>16494.46</v>
      </c>
      <c r="C1151" s="38">
        <v>41.38</v>
      </c>
      <c r="D1151" s="24">
        <v>16535.84</v>
      </c>
    </row>
    <row r="1152" spans="1:4" x14ac:dyDescent="0.25">
      <c r="A1152" s="36" t="s">
        <v>95</v>
      </c>
      <c r="B1152" s="24">
        <v>7321.0300000000007</v>
      </c>
      <c r="C1152" s="38">
        <v>25.759999999999998</v>
      </c>
      <c r="D1152" s="24">
        <v>7346.7900000000009</v>
      </c>
    </row>
    <row r="1153" spans="1:4" x14ac:dyDescent="0.25">
      <c r="A1153" s="37" t="s">
        <v>142</v>
      </c>
      <c r="B1153" s="24">
        <v>5617.18</v>
      </c>
      <c r="C1153" s="38">
        <v>25.759999999999998</v>
      </c>
      <c r="D1153" s="24">
        <v>5642.9400000000005</v>
      </c>
    </row>
    <row r="1154" spans="1:4" x14ac:dyDescent="0.25">
      <c r="A1154" s="37" t="s">
        <v>155</v>
      </c>
      <c r="B1154" s="24">
        <v>1703.8500000000001</v>
      </c>
      <c r="C1154" s="38">
        <v>0</v>
      </c>
      <c r="D1154" s="24">
        <v>1703.8500000000001</v>
      </c>
    </row>
    <row r="1155" spans="1:4" x14ac:dyDescent="0.25">
      <c r="A1155" s="34" t="s">
        <v>251</v>
      </c>
      <c r="B1155" s="24">
        <v>319502.90000000002</v>
      </c>
      <c r="C1155" s="38">
        <v>1524.3400000000001</v>
      </c>
      <c r="D1155" s="24">
        <v>321027.24</v>
      </c>
    </row>
    <row r="1156" spans="1:4" x14ac:dyDescent="0.25">
      <c r="A1156" s="35" t="s">
        <v>15</v>
      </c>
      <c r="B1156" s="24">
        <v>319502.90000000002</v>
      </c>
      <c r="C1156" s="38">
        <v>1524.3400000000001</v>
      </c>
      <c r="D1156" s="24">
        <v>321027.24</v>
      </c>
    </row>
    <row r="1157" spans="1:4" x14ac:dyDescent="0.25">
      <c r="A1157" s="36" t="s">
        <v>16</v>
      </c>
      <c r="B1157" s="24">
        <v>319502.90000000002</v>
      </c>
      <c r="C1157" s="38">
        <v>1524.3400000000001</v>
      </c>
      <c r="D1157" s="24">
        <v>321027.24</v>
      </c>
    </row>
    <row r="1158" spans="1:4" x14ac:dyDescent="0.25">
      <c r="A1158" s="37" t="s">
        <v>142</v>
      </c>
      <c r="B1158" s="24">
        <v>203792.48</v>
      </c>
      <c r="C1158" s="38">
        <v>1211.48</v>
      </c>
      <c r="D1158" s="24">
        <v>205003.96</v>
      </c>
    </row>
    <row r="1159" spans="1:4" x14ac:dyDescent="0.25">
      <c r="A1159" s="37" t="s">
        <v>155</v>
      </c>
      <c r="B1159" s="24">
        <v>34178.239999999998</v>
      </c>
      <c r="C1159" s="38">
        <v>36.239999999999995</v>
      </c>
      <c r="D1159" s="24">
        <v>34214.479999999996</v>
      </c>
    </row>
    <row r="1160" spans="1:4" x14ac:dyDescent="0.25">
      <c r="A1160" s="37" t="s">
        <v>146</v>
      </c>
      <c r="B1160" s="24">
        <v>81532.179999999993</v>
      </c>
      <c r="C1160" s="38">
        <v>276.62</v>
      </c>
      <c r="D1160" s="24">
        <v>81808.800000000003</v>
      </c>
    </row>
    <row r="1161" spans="1:4" x14ac:dyDescent="0.25">
      <c r="A1161" s="34" t="s">
        <v>159</v>
      </c>
      <c r="B1161" s="24">
        <v>3256020.34</v>
      </c>
      <c r="C1161" s="38">
        <v>14047.730000000001</v>
      </c>
      <c r="D1161" s="24">
        <v>3270068.07</v>
      </c>
    </row>
    <row r="1162" spans="1:4" x14ac:dyDescent="0.25">
      <c r="A1162" s="35" t="s">
        <v>215</v>
      </c>
      <c r="B1162" s="24">
        <v>308848.87</v>
      </c>
      <c r="C1162" s="38">
        <v>1266.25</v>
      </c>
      <c r="D1162" s="24">
        <v>310115.12</v>
      </c>
    </row>
    <row r="1163" spans="1:4" x14ac:dyDescent="0.25">
      <c r="A1163" s="36" t="s">
        <v>41</v>
      </c>
      <c r="B1163" s="24">
        <v>20828.489999999998</v>
      </c>
      <c r="C1163" s="38">
        <v>0</v>
      </c>
      <c r="D1163" s="24">
        <v>20828.489999999998</v>
      </c>
    </row>
    <row r="1164" spans="1:4" x14ac:dyDescent="0.25">
      <c r="A1164" s="37" t="s">
        <v>142</v>
      </c>
      <c r="B1164" s="24">
        <v>0</v>
      </c>
      <c r="C1164" s="38">
        <v>0</v>
      </c>
      <c r="D1164" s="24">
        <v>0</v>
      </c>
    </row>
    <row r="1165" spans="1:4" x14ac:dyDescent="0.25">
      <c r="A1165" s="37" t="s">
        <v>155</v>
      </c>
      <c r="B1165" s="24">
        <v>20828.489999999998</v>
      </c>
      <c r="C1165" s="38">
        <v>0</v>
      </c>
      <c r="D1165" s="24">
        <v>20828.489999999998</v>
      </c>
    </row>
    <row r="1166" spans="1:4" x14ac:dyDescent="0.25">
      <c r="A1166" s="37" t="s">
        <v>146</v>
      </c>
      <c r="B1166" s="24">
        <v>0</v>
      </c>
      <c r="C1166" s="38">
        <v>0</v>
      </c>
      <c r="D1166" s="24">
        <v>0</v>
      </c>
    </row>
    <row r="1167" spans="1:4" x14ac:dyDescent="0.25">
      <c r="A1167" s="36" t="s">
        <v>71</v>
      </c>
      <c r="B1167" s="24">
        <v>0</v>
      </c>
      <c r="C1167" s="38">
        <v>0</v>
      </c>
      <c r="D1167" s="24">
        <v>0</v>
      </c>
    </row>
    <row r="1168" spans="1:4" x14ac:dyDescent="0.25">
      <c r="A1168" s="37" t="s">
        <v>142</v>
      </c>
      <c r="B1168" s="24">
        <v>0</v>
      </c>
      <c r="C1168" s="38">
        <v>0</v>
      </c>
      <c r="D1168" s="24">
        <v>0</v>
      </c>
    </row>
    <row r="1169" spans="1:4" x14ac:dyDescent="0.25">
      <c r="A1169" s="37" t="s">
        <v>155</v>
      </c>
      <c r="B1169" s="24">
        <v>0</v>
      </c>
      <c r="C1169" s="38">
        <v>0</v>
      </c>
      <c r="D1169" s="24">
        <v>0</v>
      </c>
    </row>
    <row r="1170" spans="1:4" x14ac:dyDescent="0.25">
      <c r="A1170" s="37" t="s">
        <v>146</v>
      </c>
      <c r="B1170" s="24">
        <v>0</v>
      </c>
      <c r="C1170" s="38">
        <v>0</v>
      </c>
      <c r="D1170" s="24">
        <v>0</v>
      </c>
    </row>
    <row r="1171" spans="1:4" x14ac:dyDescent="0.25">
      <c r="A1171" s="36" t="s">
        <v>73</v>
      </c>
      <c r="B1171" s="24">
        <v>288020.38</v>
      </c>
      <c r="C1171" s="38">
        <v>1266.25</v>
      </c>
      <c r="D1171" s="24">
        <v>289286.63</v>
      </c>
    </row>
    <row r="1172" spans="1:4" x14ac:dyDescent="0.25">
      <c r="A1172" s="37" t="s">
        <v>142</v>
      </c>
      <c r="B1172" s="24">
        <v>221101.78000000003</v>
      </c>
      <c r="C1172" s="38">
        <v>1281.83</v>
      </c>
      <c r="D1172" s="24">
        <v>222383.61</v>
      </c>
    </row>
    <row r="1173" spans="1:4" x14ac:dyDescent="0.25">
      <c r="A1173" s="37" t="s">
        <v>155</v>
      </c>
      <c r="B1173" s="24">
        <v>21194.61</v>
      </c>
      <c r="C1173" s="38">
        <v>101.66</v>
      </c>
      <c r="D1173" s="24">
        <v>21296.27</v>
      </c>
    </row>
    <row r="1174" spans="1:4" x14ac:dyDescent="0.25">
      <c r="A1174" s="37" t="s">
        <v>146</v>
      </c>
      <c r="B1174" s="24">
        <v>45723.99</v>
      </c>
      <c r="C1174" s="38">
        <v>-117.24</v>
      </c>
      <c r="D1174" s="24">
        <v>45606.75</v>
      </c>
    </row>
    <row r="1175" spans="1:4" x14ac:dyDescent="0.25">
      <c r="A1175" s="35" t="s">
        <v>226</v>
      </c>
      <c r="B1175" s="24">
        <v>1828215.99</v>
      </c>
      <c r="C1175" s="38">
        <v>7858.1999999999989</v>
      </c>
      <c r="D1175" s="24">
        <v>1836074.19</v>
      </c>
    </row>
    <row r="1176" spans="1:4" x14ac:dyDescent="0.25">
      <c r="A1176" s="36" t="s">
        <v>42</v>
      </c>
      <c r="B1176" s="24">
        <v>179173.55</v>
      </c>
      <c r="C1176" s="38">
        <v>819.27</v>
      </c>
      <c r="D1176" s="24">
        <v>179992.82</v>
      </c>
    </row>
    <row r="1177" spans="1:4" x14ac:dyDescent="0.25">
      <c r="A1177" s="37" t="s">
        <v>142</v>
      </c>
      <c r="B1177" s="24">
        <v>137570.69</v>
      </c>
      <c r="C1177" s="38">
        <v>819.27</v>
      </c>
      <c r="D1177" s="24">
        <v>138389.96000000002</v>
      </c>
    </row>
    <row r="1178" spans="1:4" x14ac:dyDescent="0.25">
      <c r="A1178" s="37" t="s">
        <v>155</v>
      </c>
      <c r="B1178" s="24">
        <v>13154.939999999999</v>
      </c>
      <c r="C1178" s="38">
        <v>0</v>
      </c>
      <c r="D1178" s="24">
        <v>13154.939999999999</v>
      </c>
    </row>
    <row r="1179" spans="1:4" x14ac:dyDescent="0.25">
      <c r="A1179" s="37" t="s">
        <v>146</v>
      </c>
      <c r="B1179" s="24">
        <v>28447.919999999998</v>
      </c>
      <c r="C1179" s="38">
        <v>0</v>
      </c>
      <c r="D1179" s="24">
        <v>28447.919999999998</v>
      </c>
    </row>
    <row r="1180" spans="1:4" x14ac:dyDescent="0.25">
      <c r="A1180" s="36" t="s">
        <v>58</v>
      </c>
      <c r="B1180" s="24">
        <v>135625.78000000003</v>
      </c>
      <c r="C1180" s="38">
        <v>652</v>
      </c>
      <c r="D1180" s="24">
        <v>136277.78000000003</v>
      </c>
    </row>
    <row r="1181" spans="1:4" x14ac:dyDescent="0.25">
      <c r="A1181" s="37" t="s">
        <v>142</v>
      </c>
      <c r="B1181" s="24">
        <v>104137.66</v>
      </c>
      <c r="C1181" s="38">
        <v>652</v>
      </c>
      <c r="D1181" s="24">
        <v>104789.66</v>
      </c>
    </row>
    <row r="1182" spans="1:4" x14ac:dyDescent="0.25">
      <c r="A1182" s="37" t="s">
        <v>155</v>
      </c>
      <c r="B1182" s="24">
        <v>9935.07</v>
      </c>
      <c r="C1182" s="38">
        <v>0</v>
      </c>
      <c r="D1182" s="24">
        <v>9935.07</v>
      </c>
    </row>
    <row r="1183" spans="1:4" x14ac:dyDescent="0.25">
      <c r="A1183" s="37" t="s">
        <v>146</v>
      </c>
      <c r="B1183" s="24">
        <v>21553.050000000003</v>
      </c>
      <c r="C1183" s="38">
        <v>0</v>
      </c>
      <c r="D1183" s="24">
        <v>21553.050000000003</v>
      </c>
    </row>
    <row r="1184" spans="1:4" x14ac:dyDescent="0.25">
      <c r="A1184" s="36" t="s">
        <v>70</v>
      </c>
      <c r="B1184" s="24">
        <v>221569.83000000002</v>
      </c>
      <c r="C1184" s="38">
        <v>937.8599999999999</v>
      </c>
      <c r="D1184" s="24">
        <v>222507.68999999997</v>
      </c>
    </row>
    <row r="1185" spans="1:4" x14ac:dyDescent="0.25">
      <c r="A1185" s="37" t="s">
        <v>142</v>
      </c>
      <c r="B1185" s="24">
        <v>170118.25</v>
      </c>
      <c r="C1185" s="38">
        <v>1012.04</v>
      </c>
      <c r="D1185" s="24">
        <v>171130.28999999998</v>
      </c>
    </row>
    <row r="1186" spans="1:4" x14ac:dyDescent="0.25">
      <c r="A1186" s="37" t="s">
        <v>155</v>
      </c>
      <c r="B1186" s="24">
        <v>16245.449999999999</v>
      </c>
      <c r="C1186" s="38">
        <v>-74.180000000000007</v>
      </c>
      <c r="D1186" s="24">
        <v>16171.269999999999</v>
      </c>
    </row>
    <row r="1187" spans="1:4" x14ac:dyDescent="0.25">
      <c r="A1187" s="37" t="s">
        <v>146</v>
      </c>
      <c r="B1187" s="24">
        <v>35206.130000000005</v>
      </c>
      <c r="C1187" s="38">
        <v>0</v>
      </c>
      <c r="D1187" s="24">
        <v>35206.130000000005</v>
      </c>
    </row>
    <row r="1188" spans="1:4" x14ac:dyDescent="0.25">
      <c r="A1188" s="36" t="s">
        <v>72</v>
      </c>
      <c r="B1188" s="24">
        <v>258672.46</v>
      </c>
      <c r="C1188" s="38">
        <v>995.87999999999988</v>
      </c>
      <c r="D1188" s="24">
        <v>259668.34</v>
      </c>
    </row>
    <row r="1189" spans="1:4" x14ac:dyDescent="0.25">
      <c r="A1189" s="37" t="s">
        <v>142</v>
      </c>
      <c r="B1189" s="24">
        <v>198575.21</v>
      </c>
      <c r="C1189" s="38">
        <v>1176.02</v>
      </c>
      <c r="D1189" s="24">
        <v>199751.22999999998</v>
      </c>
    </row>
    <row r="1190" spans="1:4" x14ac:dyDescent="0.25">
      <c r="A1190" s="37" t="s">
        <v>155</v>
      </c>
      <c r="B1190" s="24">
        <v>18991.48</v>
      </c>
      <c r="C1190" s="38">
        <v>-83.66</v>
      </c>
      <c r="D1190" s="24">
        <v>18907.82</v>
      </c>
    </row>
    <row r="1191" spans="1:4" x14ac:dyDescent="0.25">
      <c r="A1191" s="37" t="s">
        <v>146</v>
      </c>
      <c r="B1191" s="24">
        <v>41105.769999999997</v>
      </c>
      <c r="C1191" s="38">
        <v>-96.48</v>
      </c>
      <c r="D1191" s="24">
        <v>41009.29</v>
      </c>
    </row>
    <row r="1192" spans="1:4" x14ac:dyDescent="0.25">
      <c r="A1192" s="36" t="s">
        <v>74</v>
      </c>
      <c r="B1192" s="24">
        <v>34705.06</v>
      </c>
      <c r="C1192" s="38">
        <v>153.9</v>
      </c>
      <c r="D1192" s="24">
        <v>34858.960000000006</v>
      </c>
    </row>
    <row r="1193" spans="1:4" x14ac:dyDescent="0.25">
      <c r="A1193" s="37" t="s">
        <v>142</v>
      </c>
      <c r="B1193" s="24">
        <v>26718.97</v>
      </c>
      <c r="C1193" s="38">
        <v>153.9</v>
      </c>
      <c r="D1193" s="24">
        <v>26872.870000000003</v>
      </c>
    </row>
    <row r="1194" spans="1:4" x14ac:dyDescent="0.25">
      <c r="A1194" s="37" t="s">
        <v>155</v>
      </c>
      <c r="B1194" s="24">
        <v>2512.5</v>
      </c>
      <c r="C1194" s="38">
        <v>0</v>
      </c>
      <c r="D1194" s="24">
        <v>2512.5</v>
      </c>
    </row>
    <row r="1195" spans="1:4" x14ac:dyDescent="0.25">
      <c r="A1195" s="37" t="s">
        <v>146</v>
      </c>
      <c r="B1195" s="24">
        <v>5473.59</v>
      </c>
      <c r="C1195" s="38">
        <v>0</v>
      </c>
      <c r="D1195" s="24">
        <v>5473.59</v>
      </c>
    </row>
    <row r="1196" spans="1:4" x14ac:dyDescent="0.25">
      <c r="A1196" s="36" t="s">
        <v>76</v>
      </c>
      <c r="B1196" s="24">
        <v>55431.31</v>
      </c>
      <c r="C1196" s="38">
        <v>240.04</v>
      </c>
      <c r="D1196" s="24">
        <v>55671.35</v>
      </c>
    </row>
    <row r="1197" spans="1:4" x14ac:dyDescent="0.25">
      <c r="A1197" s="37" t="s">
        <v>142</v>
      </c>
      <c r="B1197" s="24">
        <v>42654.58</v>
      </c>
      <c r="C1197" s="38">
        <v>240.04</v>
      </c>
      <c r="D1197" s="24">
        <v>42894.62</v>
      </c>
    </row>
    <row r="1198" spans="1:4" x14ac:dyDescent="0.25">
      <c r="A1198" s="37" t="s">
        <v>155</v>
      </c>
      <c r="B1198" s="24">
        <v>4019.67</v>
      </c>
      <c r="C1198" s="38">
        <v>0</v>
      </c>
      <c r="D1198" s="24">
        <v>4019.67</v>
      </c>
    </row>
    <row r="1199" spans="1:4" x14ac:dyDescent="0.25">
      <c r="A1199" s="37" t="s">
        <v>146</v>
      </c>
      <c r="B1199" s="24">
        <v>8757.06</v>
      </c>
      <c r="C1199" s="38">
        <v>0</v>
      </c>
      <c r="D1199" s="24">
        <v>8757.06</v>
      </c>
    </row>
    <row r="1200" spans="1:4" x14ac:dyDescent="0.25">
      <c r="A1200" s="36" t="s">
        <v>80</v>
      </c>
      <c r="B1200" s="24">
        <v>90629.36</v>
      </c>
      <c r="C1200" s="38">
        <v>294.12</v>
      </c>
      <c r="D1200" s="24">
        <v>90923.48</v>
      </c>
    </row>
    <row r="1201" spans="1:4" x14ac:dyDescent="0.25">
      <c r="A1201" s="37" t="s">
        <v>142</v>
      </c>
      <c r="B1201" s="24">
        <v>69631.19</v>
      </c>
      <c r="C1201" s="38">
        <v>407.92</v>
      </c>
      <c r="D1201" s="24">
        <v>70039.109999999986</v>
      </c>
    </row>
    <row r="1202" spans="1:4" x14ac:dyDescent="0.25">
      <c r="A1202" s="37" t="s">
        <v>155</v>
      </c>
      <c r="B1202" s="24">
        <v>6659.91</v>
      </c>
      <c r="C1202" s="38">
        <v>0</v>
      </c>
      <c r="D1202" s="24">
        <v>6659.91</v>
      </c>
    </row>
    <row r="1203" spans="1:4" x14ac:dyDescent="0.25">
      <c r="A1203" s="37" t="s">
        <v>146</v>
      </c>
      <c r="B1203" s="24">
        <v>14338.26</v>
      </c>
      <c r="C1203" s="38">
        <v>-113.8</v>
      </c>
      <c r="D1203" s="24">
        <v>14224.460000000001</v>
      </c>
    </row>
    <row r="1204" spans="1:4" x14ac:dyDescent="0.25">
      <c r="A1204" s="36" t="s">
        <v>105</v>
      </c>
      <c r="B1204" s="24">
        <v>75486.290000000008</v>
      </c>
      <c r="C1204" s="38">
        <v>259.52</v>
      </c>
      <c r="D1204" s="24">
        <v>75745.81</v>
      </c>
    </row>
    <row r="1205" spans="1:4" x14ac:dyDescent="0.25">
      <c r="A1205" s="37" t="s">
        <v>142</v>
      </c>
      <c r="B1205" s="24">
        <v>58066.06</v>
      </c>
      <c r="C1205" s="38">
        <v>354.9</v>
      </c>
      <c r="D1205" s="24">
        <v>58420.960000000006</v>
      </c>
    </row>
    <row r="1206" spans="1:4" x14ac:dyDescent="0.25">
      <c r="A1206" s="37" t="s">
        <v>155</v>
      </c>
      <c r="B1206" s="24">
        <v>5484.41</v>
      </c>
      <c r="C1206" s="38">
        <v>-95.38</v>
      </c>
      <c r="D1206" s="24">
        <v>5389.03</v>
      </c>
    </row>
    <row r="1207" spans="1:4" x14ac:dyDescent="0.25">
      <c r="A1207" s="37" t="s">
        <v>146</v>
      </c>
      <c r="B1207" s="24">
        <v>11935.82</v>
      </c>
      <c r="C1207" s="38">
        <v>0</v>
      </c>
      <c r="D1207" s="24">
        <v>11935.82</v>
      </c>
    </row>
    <row r="1208" spans="1:4" x14ac:dyDescent="0.25">
      <c r="A1208" s="36" t="s">
        <v>115</v>
      </c>
      <c r="B1208" s="24">
        <v>33042.689999999995</v>
      </c>
      <c r="C1208" s="38">
        <v>116.96000000000001</v>
      </c>
      <c r="D1208" s="24">
        <v>33159.649999999994</v>
      </c>
    </row>
    <row r="1209" spans="1:4" x14ac:dyDescent="0.25">
      <c r="A1209" s="37" t="s">
        <v>142</v>
      </c>
      <c r="B1209" s="24">
        <v>25417.919999999998</v>
      </c>
      <c r="C1209" s="38">
        <v>116.96000000000001</v>
      </c>
      <c r="D1209" s="24">
        <v>25534.879999999997</v>
      </c>
    </row>
    <row r="1210" spans="1:4" x14ac:dyDescent="0.25">
      <c r="A1210" s="37" t="s">
        <v>155</v>
      </c>
      <c r="B1210" s="24">
        <v>2404.5299999999997</v>
      </c>
      <c r="C1210" s="38">
        <v>0</v>
      </c>
      <c r="D1210" s="24">
        <v>2404.5299999999997</v>
      </c>
    </row>
    <row r="1211" spans="1:4" x14ac:dyDescent="0.25">
      <c r="A1211" s="37" t="s">
        <v>146</v>
      </c>
      <c r="B1211" s="24">
        <v>5220.24</v>
      </c>
      <c r="C1211" s="38">
        <v>0</v>
      </c>
      <c r="D1211" s="24">
        <v>5220.24</v>
      </c>
    </row>
    <row r="1212" spans="1:4" x14ac:dyDescent="0.25">
      <c r="A1212" s="36" t="s">
        <v>119</v>
      </c>
      <c r="B1212" s="24">
        <v>743879.66</v>
      </c>
      <c r="C1212" s="38">
        <v>3388.65</v>
      </c>
      <c r="D1212" s="24">
        <v>747268.30999999994</v>
      </c>
    </row>
    <row r="1213" spans="1:4" x14ac:dyDescent="0.25">
      <c r="A1213" s="37" t="s">
        <v>142</v>
      </c>
      <c r="B1213" s="24">
        <v>570813.9</v>
      </c>
      <c r="C1213" s="38">
        <v>3438.63</v>
      </c>
      <c r="D1213" s="24">
        <v>574252.53</v>
      </c>
    </row>
    <row r="1214" spans="1:4" x14ac:dyDescent="0.25">
      <c r="A1214" s="37" t="s">
        <v>155</v>
      </c>
      <c r="B1214" s="24">
        <v>54755.460000000006</v>
      </c>
      <c r="C1214" s="38">
        <v>-1.9999999999998012E-2</v>
      </c>
      <c r="D1214" s="24">
        <v>54755.44</v>
      </c>
    </row>
    <row r="1215" spans="1:4" x14ac:dyDescent="0.25">
      <c r="A1215" s="37" t="s">
        <v>146</v>
      </c>
      <c r="B1215" s="24">
        <v>118310.3</v>
      </c>
      <c r="C1215" s="38">
        <v>-49.96</v>
      </c>
      <c r="D1215" s="24">
        <v>118260.34000000001</v>
      </c>
    </row>
    <row r="1216" spans="1:4" x14ac:dyDescent="0.25">
      <c r="A1216" s="35" t="s">
        <v>14</v>
      </c>
      <c r="B1216" s="24">
        <v>1118955.48</v>
      </c>
      <c r="C1216" s="38">
        <v>4923.28</v>
      </c>
      <c r="D1216" s="24">
        <v>1123878.7600000002</v>
      </c>
    </row>
    <row r="1217" spans="1:4" x14ac:dyDescent="0.25">
      <c r="A1217" s="36" t="s">
        <v>34</v>
      </c>
      <c r="B1217" s="24">
        <v>242570.23000000004</v>
      </c>
      <c r="C1217" s="38">
        <v>1007.7</v>
      </c>
      <c r="D1217" s="24">
        <v>243577.93</v>
      </c>
    </row>
    <row r="1218" spans="1:4" x14ac:dyDescent="0.25">
      <c r="A1218" s="37" t="s">
        <v>142</v>
      </c>
      <c r="B1218" s="24">
        <v>186256.23</v>
      </c>
      <c r="C1218" s="38">
        <v>1112.94</v>
      </c>
      <c r="D1218" s="24">
        <v>187369.16999999998</v>
      </c>
    </row>
    <row r="1219" spans="1:4" x14ac:dyDescent="0.25">
      <c r="A1219" s="37" t="s">
        <v>155</v>
      </c>
      <c r="B1219" s="24">
        <v>17794.170000000002</v>
      </c>
      <c r="C1219" s="38">
        <v>0</v>
      </c>
      <c r="D1219" s="24">
        <v>17794.170000000002</v>
      </c>
    </row>
    <row r="1220" spans="1:4" x14ac:dyDescent="0.25">
      <c r="A1220" s="37" t="s">
        <v>146</v>
      </c>
      <c r="B1220" s="24">
        <v>38519.83</v>
      </c>
      <c r="C1220" s="38">
        <v>-105.24</v>
      </c>
      <c r="D1220" s="24">
        <v>38414.589999999997</v>
      </c>
    </row>
    <row r="1221" spans="1:4" x14ac:dyDescent="0.25">
      <c r="A1221" s="36" t="s">
        <v>35</v>
      </c>
      <c r="B1221" s="24">
        <v>40756.28</v>
      </c>
      <c r="C1221" s="38">
        <v>179.41</v>
      </c>
      <c r="D1221" s="24">
        <v>40935.69</v>
      </c>
    </row>
    <row r="1222" spans="1:4" x14ac:dyDescent="0.25">
      <c r="A1222" s="37" t="s">
        <v>142</v>
      </c>
      <c r="B1222" s="24">
        <v>31381.67</v>
      </c>
      <c r="C1222" s="38">
        <v>179.41</v>
      </c>
      <c r="D1222" s="24">
        <v>31561.08</v>
      </c>
    </row>
    <row r="1223" spans="1:4" x14ac:dyDescent="0.25">
      <c r="A1223" s="37" t="s">
        <v>155</v>
      </c>
      <c r="B1223" s="24">
        <v>2958.87</v>
      </c>
      <c r="C1223" s="38">
        <v>0</v>
      </c>
      <c r="D1223" s="24">
        <v>2958.87</v>
      </c>
    </row>
    <row r="1224" spans="1:4" x14ac:dyDescent="0.25">
      <c r="A1224" s="37" t="s">
        <v>146</v>
      </c>
      <c r="B1224" s="24">
        <v>6415.74</v>
      </c>
      <c r="C1224" s="38">
        <v>0</v>
      </c>
      <c r="D1224" s="24">
        <v>6415.74</v>
      </c>
    </row>
    <row r="1225" spans="1:4" x14ac:dyDescent="0.25">
      <c r="A1225" s="36" t="s">
        <v>37</v>
      </c>
      <c r="B1225" s="24">
        <v>183054.71</v>
      </c>
      <c r="C1225" s="38">
        <v>794.2700000000001</v>
      </c>
      <c r="D1225" s="24">
        <v>183848.98000000004</v>
      </c>
    </row>
    <row r="1226" spans="1:4" x14ac:dyDescent="0.25">
      <c r="A1226" s="37" t="s">
        <v>142</v>
      </c>
      <c r="B1226" s="24">
        <v>140544.46999999997</v>
      </c>
      <c r="C1226" s="38">
        <v>831.68000000000006</v>
      </c>
      <c r="D1226" s="24">
        <v>141376.15000000002</v>
      </c>
    </row>
    <row r="1227" spans="1:4" x14ac:dyDescent="0.25">
      <c r="A1227" s="37" t="s">
        <v>155</v>
      </c>
      <c r="B1227" s="24">
        <v>13432.98</v>
      </c>
      <c r="C1227" s="38">
        <v>0</v>
      </c>
      <c r="D1227" s="24">
        <v>13432.98</v>
      </c>
    </row>
    <row r="1228" spans="1:4" x14ac:dyDescent="0.25">
      <c r="A1228" s="37" t="s">
        <v>146</v>
      </c>
      <c r="B1228" s="24">
        <v>29077.260000000002</v>
      </c>
      <c r="C1228" s="38">
        <v>-37.410000000000004</v>
      </c>
      <c r="D1228" s="24">
        <v>29039.85</v>
      </c>
    </row>
    <row r="1229" spans="1:4" x14ac:dyDescent="0.25">
      <c r="A1229" s="36" t="s">
        <v>59</v>
      </c>
      <c r="B1229" s="24">
        <v>5264.95</v>
      </c>
      <c r="C1229" s="38">
        <v>38.799999999999997</v>
      </c>
      <c r="D1229" s="24">
        <v>5303.7500000000009</v>
      </c>
    </row>
    <row r="1230" spans="1:4" x14ac:dyDescent="0.25">
      <c r="A1230" s="37" t="s">
        <v>142</v>
      </c>
      <c r="B1230" s="24">
        <v>4171.4799999999996</v>
      </c>
      <c r="C1230" s="38">
        <v>38.799999999999997</v>
      </c>
      <c r="D1230" s="24">
        <v>4210.2800000000007</v>
      </c>
    </row>
    <row r="1231" spans="1:4" x14ac:dyDescent="0.25">
      <c r="A1231" s="37" t="s">
        <v>155</v>
      </c>
      <c r="B1231" s="24">
        <v>281.58</v>
      </c>
      <c r="C1231" s="38">
        <v>0</v>
      </c>
      <c r="D1231" s="24">
        <v>281.58</v>
      </c>
    </row>
    <row r="1232" spans="1:4" x14ac:dyDescent="0.25">
      <c r="A1232" s="37" t="s">
        <v>146</v>
      </c>
      <c r="B1232" s="24">
        <v>811.89</v>
      </c>
      <c r="C1232" s="38">
        <v>0</v>
      </c>
      <c r="D1232" s="24">
        <v>811.89</v>
      </c>
    </row>
    <row r="1233" spans="1:4" x14ac:dyDescent="0.25">
      <c r="A1233" s="36" t="s">
        <v>67</v>
      </c>
      <c r="B1233" s="24">
        <v>591060.07999999996</v>
      </c>
      <c r="C1233" s="38">
        <v>2654.93</v>
      </c>
      <c r="D1233" s="24">
        <v>593715.00999999989</v>
      </c>
    </row>
    <row r="1234" spans="1:4" x14ac:dyDescent="0.25">
      <c r="A1234" s="37" t="s">
        <v>142</v>
      </c>
      <c r="B1234" s="24">
        <v>453607.82999999996</v>
      </c>
      <c r="C1234" s="38">
        <v>2697.95</v>
      </c>
      <c r="D1234" s="24">
        <v>456305.77999999997</v>
      </c>
    </row>
    <row r="1235" spans="1:4" x14ac:dyDescent="0.25">
      <c r="A1235" s="37" t="s">
        <v>155</v>
      </c>
      <c r="B1235" s="24">
        <v>43479.78</v>
      </c>
      <c r="C1235" s="38">
        <v>0</v>
      </c>
      <c r="D1235" s="24">
        <v>43479.78</v>
      </c>
    </row>
    <row r="1236" spans="1:4" x14ac:dyDescent="0.25">
      <c r="A1236" s="37" t="s">
        <v>146</v>
      </c>
      <c r="B1236" s="24">
        <v>93972.47</v>
      </c>
      <c r="C1236" s="38">
        <v>-43.019999999999996</v>
      </c>
      <c r="D1236" s="24">
        <v>93929.45</v>
      </c>
    </row>
    <row r="1237" spans="1:4" x14ac:dyDescent="0.25">
      <c r="A1237" s="36" t="s">
        <v>113</v>
      </c>
      <c r="B1237" s="24">
        <v>56249.23</v>
      </c>
      <c r="C1237" s="38">
        <v>248.17000000000002</v>
      </c>
      <c r="D1237" s="24">
        <v>56497.4</v>
      </c>
    </row>
    <row r="1238" spans="1:4" x14ac:dyDescent="0.25">
      <c r="A1238" s="37" t="s">
        <v>142</v>
      </c>
      <c r="B1238" s="24">
        <v>43260.69</v>
      </c>
      <c r="C1238" s="38">
        <v>248.17000000000002</v>
      </c>
      <c r="D1238" s="24">
        <v>43508.86</v>
      </c>
    </row>
    <row r="1239" spans="1:4" x14ac:dyDescent="0.25">
      <c r="A1239" s="37" t="s">
        <v>155</v>
      </c>
      <c r="B1239" s="24">
        <v>4081.4700000000003</v>
      </c>
      <c r="C1239" s="38">
        <v>0</v>
      </c>
      <c r="D1239" s="24">
        <v>4081.4700000000003</v>
      </c>
    </row>
    <row r="1240" spans="1:4" x14ac:dyDescent="0.25">
      <c r="A1240" s="37" t="s">
        <v>146</v>
      </c>
      <c r="B1240" s="24">
        <v>8907.07</v>
      </c>
      <c r="C1240" s="38">
        <v>0</v>
      </c>
      <c r="D1240" s="24">
        <v>8907.07</v>
      </c>
    </row>
    <row r="1241" spans="1:4" x14ac:dyDescent="0.25">
      <c r="A1241" s="34" t="s">
        <v>217</v>
      </c>
      <c r="B1241" s="24">
        <v>338469.39</v>
      </c>
      <c r="C1241" s="38">
        <v>1756.0299999999997</v>
      </c>
      <c r="D1241" s="24">
        <v>340225.42000000004</v>
      </c>
    </row>
    <row r="1242" spans="1:4" x14ac:dyDescent="0.25">
      <c r="A1242" s="35" t="s">
        <v>8</v>
      </c>
      <c r="B1242" s="24">
        <v>338469.39</v>
      </c>
      <c r="C1242" s="38">
        <v>1756.0299999999997</v>
      </c>
      <c r="D1242" s="24">
        <v>340225.42000000004</v>
      </c>
    </row>
    <row r="1243" spans="1:4" x14ac:dyDescent="0.25">
      <c r="A1243" s="36" t="s">
        <v>9</v>
      </c>
      <c r="B1243" s="24">
        <v>338469.39</v>
      </c>
      <c r="C1243" s="38">
        <v>1756.0299999999997</v>
      </c>
      <c r="D1243" s="24">
        <v>340225.42000000004</v>
      </c>
    </row>
    <row r="1244" spans="1:4" x14ac:dyDescent="0.25">
      <c r="A1244" s="37" t="s">
        <v>142</v>
      </c>
      <c r="B1244" s="24">
        <v>291496.36</v>
      </c>
      <c r="C1244" s="38">
        <v>1801.9099999999999</v>
      </c>
      <c r="D1244" s="24">
        <v>293298.27</v>
      </c>
    </row>
    <row r="1245" spans="1:4" x14ac:dyDescent="0.25">
      <c r="A1245" s="37" t="s">
        <v>146</v>
      </c>
      <c r="B1245" s="24">
        <v>46973.03</v>
      </c>
      <c r="C1245" s="38">
        <v>-45.88</v>
      </c>
      <c r="D1245" s="24">
        <v>46927.149999999994</v>
      </c>
    </row>
    <row r="1246" spans="1:4" x14ac:dyDescent="0.25">
      <c r="A1246" s="34" t="s">
        <v>209</v>
      </c>
      <c r="B1246" s="24">
        <v>1433241.7400000002</v>
      </c>
      <c r="C1246" s="38">
        <v>11235.3</v>
      </c>
      <c r="D1246" s="24">
        <v>1444477.04</v>
      </c>
    </row>
    <row r="1247" spans="1:4" x14ac:dyDescent="0.25">
      <c r="A1247" s="35" t="s">
        <v>20</v>
      </c>
      <c r="B1247" s="24">
        <v>440777.57000000007</v>
      </c>
      <c r="C1247" s="38">
        <v>3455.1800000000003</v>
      </c>
      <c r="D1247" s="24">
        <v>444232.75</v>
      </c>
    </row>
    <row r="1248" spans="1:4" x14ac:dyDescent="0.25">
      <c r="A1248" s="36" t="s">
        <v>48</v>
      </c>
      <c r="B1248" s="24">
        <v>2902.5</v>
      </c>
      <c r="C1248" s="38">
        <v>21.82</v>
      </c>
      <c r="D1248" s="24">
        <v>2924.3199999999997</v>
      </c>
    </row>
    <row r="1249" spans="1:4" x14ac:dyDescent="0.25">
      <c r="A1249" s="37" t="s">
        <v>142</v>
      </c>
      <c r="B1249" s="24">
        <v>2902.5</v>
      </c>
      <c r="C1249" s="38">
        <v>21.82</v>
      </c>
      <c r="D1249" s="24">
        <v>2924.3199999999997</v>
      </c>
    </row>
    <row r="1250" spans="1:4" x14ac:dyDescent="0.25">
      <c r="A1250" s="36" t="s">
        <v>61</v>
      </c>
      <c r="B1250" s="24">
        <v>28.53</v>
      </c>
      <c r="C1250" s="38">
        <v>0</v>
      </c>
      <c r="D1250" s="24">
        <v>28.53</v>
      </c>
    </row>
    <row r="1251" spans="1:4" x14ac:dyDescent="0.25">
      <c r="A1251" s="37" t="s">
        <v>142</v>
      </c>
      <c r="B1251" s="24">
        <v>28.53</v>
      </c>
      <c r="C1251" s="38">
        <v>0</v>
      </c>
      <c r="D1251" s="24">
        <v>28.53</v>
      </c>
    </row>
    <row r="1252" spans="1:4" x14ac:dyDescent="0.25">
      <c r="A1252" s="36" t="s">
        <v>90</v>
      </c>
      <c r="B1252" s="24">
        <v>437846.54000000004</v>
      </c>
      <c r="C1252" s="38">
        <v>3433.36</v>
      </c>
      <c r="D1252" s="24">
        <v>441279.9</v>
      </c>
    </row>
    <row r="1253" spans="1:4" x14ac:dyDescent="0.25">
      <c r="A1253" s="37" t="s">
        <v>142</v>
      </c>
      <c r="B1253" s="24">
        <v>437846.54000000004</v>
      </c>
      <c r="C1253" s="38">
        <v>3433.36</v>
      </c>
      <c r="D1253" s="24">
        <v>441279.9</v>
      </c>
    </row>
    <row r="1254" spans="1:4" x14ac:dyDescent="0.25">
      <c r="A1254" s="35" t="s">
        <v>10</v>
      </c>
      <c r="B1254" s="24">
        <v>646683.46000000008</v>
      </c>
      <c r="C1254" s="38">
        <v>5063.8</v>
      </c>
      <c r="D1254" s="24">
        <v>651747.26</v>
      </c>
    </row>
    <row r="1255" spans="1:4" x14ac:dyDescent="0.25">
      <c r="A1255" s="36" t="s">
        <v>11</v>
      </c>
      <c r="B1255" s="24">
        <v>646683.46000000008</v>
      </c>
      <c r="C1255" s="38">
        <v>5063.8</v>
      </c>
      <c r="D1255" s="24">
        <v>651747.26</v>
      </c>
    </row>
    <row r="1256" spans="1:4" x14ac:dyDescent="0.25">
      <c r="A1256" s="37" t="s">
        <v>142</v>
      </c>
      <c r="B1256" s="24">
        <v>646683.46000000008</v>
      </c>
      <c r="C1256" s="38">
        <v>5063.8</v>
      </c>
      <c r="D1256" s="24">
        <v>651747.26</v>
      </c>
    </row>
    <row r="1257" spans="1:4" x14ac:dyDescent="0.25">
      <c r="A1257" s="35" t="s">
        <v>207</v>
      </c>
      <c r="B1257" s="24">
        <v>345780.71</v>
      </c>
      <c r="C1257" s="38">
        <v>2716.32</v>
      </c>
      <c r="D1257" s="24">
        <v>348497.03</v>
      </c>
    </row>
    <row r="1258" spans="1:4" x14ac:dyDescent="0.25">
      <c r="A1258" s="36" t="s">
        <v>12</v>
      </c>
      <c r="B1258" s="24">
        <v>345780.71</v>
      </c>
      <c r="C1258" s="38">
        <v>2716.32</v>
      </c>
      <c r="D1258" s="24">
        <v>348497.03</v>
      </c>
    </row>
    <row r="1259" spans="1:4" x14ac:dyDescent="0.25">
      <c r="A1259" s="37" t="s">
        <v>142</v>
      </c>
      <c r="B1259" s="24">
        <v>345780.71</v>
      </c>
      <c r="C1259" s="38">
        <v>2716.32</v>
      </c>
      <c r="D1259" s="24">
        <v>348497.03</v>
      </c>
    </row>
    <row r="1260" spans="1:4" x14ac:dyDescent="0.25">
      <c r="A1260" s="34" t="s">
        <v>243</v>
      </c>
      <c r="B1260" s="24">
        <v>581840.72</v>
      </c>
      <c r="C1260" s="38">
        <v>3379.0099999999998</v>
      </c>
      <c r="D1260" s="24">
        <v>585219.73</v>
      </c>
    </row>
    <row r="1261" spans="1:4" x14ac:dyDescent="0.25">
      <c r="A1261" s="35" t="s">
        <v>5</v>
      </c>
      <c r="B1261" s="24">
        <v>581840.72</v>
      </c>
      <c r="C1261" s="38">
        <v>3379.0099999999998</v>
      </c>
      <c r="D1261" s="24">
        <v>585219.73</v>
      </c>
    </row>
    <row r="1262" spans="1:4" x14ac:dyDescent="0.25">
      <c r="A1262" s="36" t="s">
        <v>6</v>
      </c>
      <c r="B1262" s="24">
        <v>581840.72</v>
      </c>
      <c r="C1262" s="38">
        <v>3379.0099999999998</v>
      </c>
      <c r="D1262" s="24">
        <v>585219.73</v>
      </c>
    </row>
    <row r="1263" spans="1:4" x14ac:dyDescent="0.25">
      <c r="A1263" s="37" t="s">
        <v>142</v>
      </c>
      <c r="B1263" s="24">
        <v>511395.58999999997</v>
      </c>
      <c r="C1263" s="38">
        <v>3476.08</v>
      </c>
      <c r="D1263" s="24">
        <v>514871.67</v>
      </c>
    </row>
    <row r="1264" spans="1:4" x14ac:dyDescent="0.25">
      <c r="A1264" s="37" t="s">
        <v>155</v>
      </c>
      <c r="B1264" s="24">
        <v>11664.07</v>
      </c>
      <c r="C1264" s="38">
        <v>3.96</v>
      </c>
      <c r="D1264" s="24">
        <v>11668.029999999999</v>
      </c>
    </row>
    <row r="1265" spans="1:4" x14ac:dyDescent="0.25">
      <c r="A1265" s="37" t="s">
        <v>146</v>
      </c>
      <c r="B1265" s="24">
        <v>58781.06</v>
      </c>
      <c r="C1265" s="38">
        <v>-101.03</v>
      </c>
      <c r="D1265" s="24">
        <v>58680.03</v>
      </c>
    </row>
    <row r="1266" spans="1:4" x14ac:dyDescent="0.25">
      <c r="A1266" s="34" t="s">
        <v>263</v>
      </c>
      <c r="B1266" s="24">
        <v>0</v>
      </c>
      <c r="C1266" s="38">
        <v>0</v>
      </c>
      <c r="D1266" s="24">
        <v>0</v>
      </c>
    </row>
    <row r="1267" spans="1:4" x14ac:dyDescent="0.25">
      <c r="A1267" s="35" t="s">
        <v>228</v>
      </c>
      <c r="B1267" s="24">
        <v>0</v>
      </c>
      <c r="C1267" s="38">
        <v>0</v>
      </c>
      <c r="D1267" s="24">
        <v>0</v>
      </c>
    </row>
    <row r="1268" spans="1:4" x14ac:dyDescent="0.25">
      <c r="A1268" s="36" t="s">
        <v>91</v>
      </c>
      <c r="B1268" s="24">
        <v>0</v>
      </c>
      <c r="C1268" s="38">
        <v>0</v>
      </c>
      <c r="D1268" s="24">
        <v>0</v>
      </c>
    </row>
    <row r="1269" spans="1:4" x14ac:dyDescent="0.25">
      <c r="A1269" s="37" t="s">
        <v>142</v>
      </c>
      <c r="B1269" s="24">
        <v>0</v>
      </c>
      <c r="C1269" s="38">
        <v>0</v>
      </c>
      <c r="D1269" s="24">
        <v>0</v>
      </c>
    </row>
    <row r="1270" spans="1:4" x14ac:dyDescent="0.25">
      <c r="A1270" s="37" t="s">
        <v>155</v>
      </c>
      <c r="B1270" s="24">
        <v>0</v>
      </c>
      <c r="C1270" s="38">
        <v>0</v>
      </c>
      <c r="D1270" s="24">
        <v>0</v>
      </c>
    </row>
    <row r="1271" spans="1:4" x14ac:dyDescent="0.25">
      <c r="A1271" s="37" t="s">
        <v>146</v>
      </c>
      <c r="B1271" s="24">
        <v>0</v>
      </c>
      <c r="C1271" s="38">
        <v>0</v>
      </c>
      <c r="D1271" s="24">
        <v>0</v>
      </c>
    </row>
    <row r="1272" spans="1:4" x14ac:dyDescent="0.25">
      <c r="A1272" s="33" t="s">
        <v>170</v>
      </c>
      <c r="B1272" s="24">
        <v>10487301.49</v>
      </c>
      <c r="C1272" s="38">
        <v>47146.979999999989</v>
      </c>
      <c r="D1272" s="24">
        <v>10534448.470000003</v>
      </c>
    </row>
    <row r="1273" spans="1:4" x14ac:dyDescent="0.25">
      <c r="A1273" s="34" t="s">
        <v>168</v>
      </c>
      <c r="B1273" s="24">
        <v>10401435.09</v>
      </c>
      <c r="C1273" s="38">
        <v>47065.319999999992</v>
      </c>
      <c r="D1273" s="24">
        <v>10448500.410000002</v>
      </c>
    </row>
    <row r="1274" spans="1:4" x14ac:dyDescent="0.25">
      <c r="A1274" s="35" t="s">
        <v>17</v>
      </c>
      <c r="B1274" s="24">
        <v>1450119.48</v>
      </c>
      <c r="C1274" s="38">
        <v>6486.2300000000005</v>
      </c>
      <c r="D1274" s="24">
        <v>1456605.71</v>
      </c>
    </row>
    <row r="1275" spans="1:4" x14ac:dyDescent="0.25">
      <c r="A1275" s="36" t="s">
        <v>38</v>
      </c>
      <c r="B1275" s="24">
        <v>1005350.9700000001</v>
      </c>
      <c r="C1275" s="38">
        <v>4481.8100000000004</v>
      </c>
      <c r="D1275" s="24">
        <v>1009832.7799999999</v>
      </c>
    </row>
    <row r="1276" spans="1:4" x14ac:dyDescent="0.25">
      <c r="A1276" s="37" t="s">
        <v>142</v>
      </c>
      <c r="B1276" s="24">
        <v>912949.65000000014</v>
      </c>
      <c r="C1276" s="38">
        <v>4448.25</v>
      </c>
      <c r="D1276" s="24">
        <v>917397.89999999991</v>
      </c>
    </row>
    <row r="1277" spans="1:4" x14ac:dyDescent="0.25">
      <c r="A1277" s="37" t="s">
        <v>155</v>
      </c>
      <c r="B1277" s="24">
        <v>92401.319999999992</v>
      </c>
      <c r="C1277" s="38">
        <v>33.56</v>
      </c>
      <c r="D1277" s="24">
        <v>92434.87999999999</v>
      </c>
    </row>
    <row r="1278" spans="1:4" x14ac:dyDescent="0.25">
      <c r="A1278" s="36" t="s">
        <v>18</v>
      </c>
      <c r="B1278" s="24">
        <v>444768.51</v>
      </c>
      <c r="C1278" s="38">
        <v>2004.4199999999998</v>
      </c>
      <c r="D1278" s="24">
        <v>446772.93</v>
      </c>
    </row>
    <row r="1279" spans="1:4" x14ac:dyDescent="0.25">
      <c r="A1279" s="37" t="s">
        <v>142</v>
      </c>
      <c r="B1279" s="24">
        <v>403892.79</v>
      </c>
      <c r="C1279" s="38">
        <v>1981.34</v>
      </c>
      <c r="D1279" s="24">
        <v>405874.13</v>
      </c>
    </row>
    <row r="1280" spans="1:4" x14ac:dyDescent="0.25">
      <c r="A1280" s="37" t="s">
        <v>155</v>
      </c>
      <c r="B1280" s="24">
        <v>40875.72</v>
      </c>
      <c r="C1280" s="38">
        <v>23.08</v>
      </c>
      <c r="D1280" s="24">
        <v>40898.800000000003</v>
      </c>
    </row>
    <row r="1281" spans="1:4" x14ac:dyDescent="0.25">
      <c r="A1281" s="35" t="s">
        <v>272</v>
      </c>
      <c r="B1281" s="24">
        <v>3677014.6</v>
      </c>
      <c r="C1281" s="38">
        <v>16670.73</v>
      </c>
      <c r="D1281" s="24">
        <v>3693685.33</v>
      </c>
    </row>
    <row r="1282" spans="1:4" x14ac:dyDescent="0.25">
      <c r="A1282" s="36" t="s">
        <v>0</v>
      </c>
      <c r="B1282" s="24">
        <v>3677014.6</v>
      </c>
      <c r="C1282" s="38">
        <v>16670.73</v>
      </c>
      <c r="D1282" s="24">
        <v>3693685.33</v>
      </c>
    </row>
    <row r="1283" spans="1:4" x14ac:dyDescent="0.25">
      <c r="A1283" s="37" t="s">
        <v>142</v>
      </c>
      <c r="B1283" s="24">
        <v>3338969.75</v>
      </c>
      <c r="C1283" s="38">
        <v>16357.79</v>
      </c>
      <c r="D1283" s="24">
        <v>3355327.54</v>
      </c>
    </row>
    <row r="1284" spans="1:4" x14ac:dyDescent="0.25">
      <c r="A1284" s="37" t="s">
        <v>155</v>
      </c>
      <c r="B1284" s="24">
        <v>338044.85</v>
      </c>
      <c r="C1284" s="38">
        <v>312.94</v>
      </c>
      <c r="D1284" s="24">
        <v>338357.79000000004</v>
      </c>
    </row>
    <row r="1285" spans="1:4" x14ac:dyDescent="0.25">
      <c r="A1285" s="35" t="s">
        <v>4</v>
      </c>
      <c r="B1285" s="24">
        <v>5274301.0100000007</v>
      </c>
      <c r="C1285" s="38">
        <v>23908.36</v>
      </c>
      <c r="D1285" s="24">
        <v>5298209.37</v>
      </c>
    </row>
    <row r="1286" spans="1:4" x14ac:dyDescent="0.25">
      <c r="A1286" s="36" t="s">
        <v>36</v>
      </c>
      <c r="B1286" s="24">
        <v>4912594.0600000005</v>
      </c>
      <c r="C1286" s="38">
        <v>22249.89</v>
      </c>
      <c r="D1286" s="24">
        <v>4934843.95</v>
      </c>
    </row>
    <row r="1287" spans="1:4" x14ac:dyDescent="0.25">
      <c r="A1287" s="37" t="s">
        <v>142</v>
      </c>
      <c r="B1287" s="24">
        <v>4460953.1500000004</v>
      </c>
      <c r="C1287" s="38">
        <v>21842.16</v>
      </c>
      <c r="D1287" s="24">
        <v>4482795.3100000005</v>
      </c>
    </row>
    <row r="1288" spans="1:4" x14ac:dyDescent="0.25">
      <c r="A1288" s="37" t="s">
        <v>155</v>
      </c>
      <c r="B1288" s="24">
        <v>451640.91000000003</v>
      </c>
      <c r="C1288" s="38">
        <v>407.73</v>
      </c>
      <c r="D1288" s="24">
        <v>452048.64000000001</v>
      </c>
    </row>
    <row r="1289" spans="1:4" x14ac:dyDescent="0.25">
      <c r="A1289" s="36" t="s">
        <v>84</v>
      </c>
      <c r="B1289" s="24">
        <v>0</v>
      </c>
      <c r="C1289" s="38">
        <v>0</v>
      </c>
      <c r="D1289" s="24">
        <v>0</v>
      </c>
    </row>
    <row r="1290" spans="1:4" x14ac:dyDescent="0.25">
      <c r="A1290" s="37" t="s">
        <v>142</v>
      </c>
      <c r="B1290" s="24">
        <v>0</v>
      </c>
      <c r="C1290" s="38">
        <v>0</v>
      </c>
      <c r="D1290" s="24">
        <v>0</v>
      </c>
    </row>
    <row r="1291" spans="1:4" x14ac:dyDescent="0.25">
      <c r="A1291" s="37" t="s">
        <v>155</v>
      </c>
      <c r="B1291" s="24">
        <v>0</v>
      </c>
      <c r="C1291" s="38">
        <v>0</v>
      </c>
      <c r="D1291" s="24">
        <v>0</v>
      </c>
    </row>
    <row r="1292" spans="1:4" x14ac:dyDescent="0.25">
      <c r="A1292" s="36" t="s">
        <v>106</v>
      </c>
      <c r="B1292" s="24">
        <v>361706.95</v>
      </c>
      <c r="C1292" s="38">
        <v>1658.4699999999998</v>
      </c>
      <c r="D1292" s="24">
        <v>363365.42</v>
      </c>
    </row>
    <row r="1293" spans="1:4" x14ac:dyDescent="0.25">
      <c r="A1293" s="37" t="s">
        <v>142</v>
      </c>
      <c r="B1293" s="24">
        <v>328474</v>
      </c>
      <c r="C1293" s="38">
        <v>1620.4099999999999</v>
      </c>
      <c r="D1293" s="24">
        <v>330094.40999999997</v>
      </c>
    </row>
    <row r="1294" spans="1:4" x14ac:dyDescent="0.25">
      <c r="A1294" s="37" t="s">
        <v>155</v>
      </c>
      <c r="B1294" s="24">
        <v>33232.949999999997</v>
      </c>
      <c r="C1294" s="38">
        <v>38.06</v>
      </c>
      <c r="D1294" s="24">
        <v>33271.01</v>
      </c>
    </row>
    <row r="1295" spans="1:4" x14ac:dyDescent="0.25">
      <c r="A1295" s="34" t="s">
        <v>209</v>
      </c>
      <c r="B1295" s="24">
        <v>85866.4</v>
      </c>
      <c r="C1295" s="38">
        <v>81.66</v>
      </c>
      <c r="D1295" s="24">
        <v>85948.06</v>
      </c>
    </row>
    <row r="1296" spans="1:4" x14ac:dyDescent="0.25">
      <c r="A1296" s="35" t="s">
        <v>20</v>
      </c>
      <c r="B1296" s="24">
        <v>26397.360000000001</v>
      </c>
      <c r="C1296" s="38">
        <v>22.74</v>
      </c>
      <c r="D1296" s="24">
        <v>26420.1</v>
      </c>
    </row>
    <row r="1297" spans="1:4" x14ac:dyDescent="0.25">
      <c r="A1297" s="36" t="s">
        <v>48</v>
      </c>
      <c r="B1297" s="24">
        <v>166.17000000000002</v>
      </c>
      <c r="C1297" s="38">
        <v>0</v>
      </c>
      <c r="D1297" s="24">
        <v>166.17000000000002</v>
      </c>
    </row>
    <row r="1298" spans="1:4" x14ac:dyDescent="0.25">
      <c r="A1298" s="37" t="s">
        <v>155</v>
      </c>
      <c r="B1298" s="24">
        <v>166.17000000000002</v>
      </c>
      <c r="C1298" s="38">
        <v>0</v>
      </c>
      <c r="D1298" s="24">
        <v>166.17000000000002</v>
      </c>
    </row>
    <row r="1299" spans="1:4" x14ac:dyDescent="0.25">
      <c r="A1299" s="36" t="s">
        <v>61</v>
      </c>
      <c r="B1299" s="24">
        <v>0</v>
      </c>
      <c r="C1299" s="38">
        <v>0</v>
      </c>
      <c r="D1299" s="24">
        <v>0</v>
      </c>
    </row>
    <row r="1300" spans="1:4" x14ac:dyDescent="0.25">
      <c r="A1300" s="37" t="s">
        <v>155</v>
      </c>
      <c r="B1300" s="24">
        <v>0</v>
      </c>
      <c r="C1300" s="38">
        <v>0</v>
      </c>
      <c r="D1300" s="24">
        <v>0</v>
      </c>
    </row>
    <row r="1301" spans="1:4" x14ac:dyDescent="0.25">
      <c r="A1301" s="36" t="s">
        <v>90</v>
      </c>
      <c r="B1301" s="24">
        <v>26231.190000000002</v>
      </c>
      <c r="C1301" s="38">
        <v>22.74</v>
      </c>
      <c r="D1301" s="24">
        <v>26253.93</v>
      </c>
    </row>
    <row r="1302" spans="1:4" x14ac:dyDescent="0.25">
      <c r="A1302" s="37" t="s">
        <v>155</v>
      </c>
      <c r="B1302" s="24">
        <v>26231.190000000002</v>
      </c>
      <c r="C1302" s="38">
        <v>22.74</v>
      </c>
      <c r="D1302" s="24">
        <v>26253.93</v>
      </c>
    </row>
    <row r="1303" spans="1:4" x14ac:dyDescent="0.25">
      <c r="A1303" s="35" t="s">
        <v>10</v>
      </c>
      <c r="B1303" s="24">
        <v>38752.400000000001</v>
      </c>
      <c r="C1303" s="38">
        <v>38.68</v>
      </c>
      <c r="D1303" s="24">
        <v>38791.08</v>
      </c>
    </row>
    <row r="1304" spans="1:4" x14ac:dyDescent="0.25">
      <c r="A1304" s="36" t="s">
        <v>11</v>
      </c>
      <c r="B1304" s="24">
        <v>38752.400000000001</v>
      </c>
      <c r="C1304" s="38">
        <v>38.68</v>
      </c>
      <c r="D1304" s="24">
        <v>38791.08</v>
      </c>
    </row>
    <row r="1305" spans="1:4" x14ac:dyDescent="0.25">
      <c r="A1305" s="37" t="s">
        <v>155</v>
      </c>
      <c r="B1305" s="24">
        <v>38752.400000000001</v>
      </c>
      <c r="C1305" s="38">
        <v>38.68</v>
      </c>
      <c r="D1305" s="24">
        <v>38791.08</v>
      </c>
    </row>
    <row r="1306" spans="1:4" x14ac:dyDescent="0.25">
      <c r="A1306" s="35" t="s">
        <v>207</v>
      </c>
      <c r="B1306" s="24">
        <v>20716.64</v>
      </c>
      <c r="C1306" s="38">
        <v>20.239999999999998</v>
      </c>
      <c r="D1306" s="24">
        <v>20736.879999999997</v>
      </c>
    </row>
    <row r="1307" spans="1:4" x14ac:dyDescent="0.25">
      <c r="A1307" s="36" t="s">
        <v>12</v>
      </c>
      <c r="B1307" s="24">
        <v>20716.64</v>
      </c>
      <c r="C1307" s="38">
        <v>20.239999999999998</v>
      </c>
      <c r="D1307" s="24">
        <v>20736.879999999997</v>
      </c>
    </row>
    <row r="1308" spans="1:4" x14ac:dyDescent="0.25">
      <c r="A1308" s="37" t="s">
        <v>155</v>
      </c>
      <c r="B1308" s="24">
        <v>20716.64</v>
      </c>
      <c r="C1308" s="38">
        <v>20.239999999999998</v>
      </c>
      <c r="D1308" s="24">
        <v>20736.879999999997</v>
      </c>
    </row>
    <row r="1309" spans="1:4" x14ac:dyDescent="0.25">
      <c r="A1309" s="33" t="s">
        <v>175</v>
      </c>
      <c r="B1309" s="24">
        <v>7873326.2700000005</v>
      </c>
      <c r="C1309" s="38">
        <v>20992.750000000004</v>
      </c>
      <c r="D1309" s="24">
        <v>7894319.0200000005</v>
      </c>
    </row>
    <row r="1310" spans="1:4" x14ac:dyDescent="0.25">
      <c r="A1310" s="34" t="s">
        <v>168</v>
      </c>
      <c r="B1310" s="24">
        <v>6690356.0100000016</v>
      </c>
      <c r="C1310" s="38">
        <v>22070.350000000002</v>
      </c>
      <c r="D1310" s="24">
        <v>6712426.3600000003</v>
      </c>
    </row>
    <row r="1311" spans="1:4" x14ac:dyDescent="0.25">
      <c r="A1311" s="35" t="s">
        <v>17</v>
      </c>
      <c r="B1311" s="24">
        <v>929807.46000000008</v>
      </c>
      <c r="C1311" s="38">
        <v>3128.2200000000003</v>
      </c>
      <c r="D1311" s="24">
        <v>932935.68000000005</v>
      </c>
    </row>
    <row r="1312" spans="1:4" x14ac:dyDescent="0.25">
      <c r="A1312" s="36" t="s">
        <v>38</v>
      </c>
      <c r="B1312" s="24">
        <v>644605.13</v>
      </c>
      <c r="C1312" s="38">
        <v>2136.19</v>
      </c>
      <c r="D1312" s="24">
        <v>646741.32000000007</v>
      </c>
    </row>
    <row r="1313" spans="1:4" x14ac:dyDescent="0.25">
      <c r="A1313" s="37" t="s">
        <v>142</v>
      </c>
      <c r="B1313" s="24">
        <v>251052.28</v>
      </c>
      <c r="C1313" s="38">
        <v>2344.12</v>
      </c>
      <c r="D1313" s="24">
        <v>253396.4</v>
      </c>
    </row>
    <row r="1314" spans="1:4" x14ac:dyDescent="0.25">
      <c r="A1314" s="37" t="s">
        <v>155</v>
      </c>
      <c r="B1314" s="24">
        <v>42557.29</v>
      </c>
      <c r="C1314" s="38">
        <v>67.36</v>
      </c>
      <c r="D1314" s="24">
        <v>42624.65</v>
      </c>
    </row>
    <row r="1315" spans="1:4" x14ac:dyDescent="0.25">
      <c r="A1315" s="37" t="s">
        <v>146</v>
      </c>
      <c r="B1315" s="24">
        <v>350995.56</v>
      </c>
      <c r="C1315" s="38">
        <v>-275.28999999999996</v>
      </c>
      <c r="D1315" s="24">
        <v>350720.27</v>
      </c>
    </row>
    <row r="1316" spans="1:4" x14ac:dyDescent="0.25">
      <c r="A1316" s="36" t="s">
        <v>18</v>
      </c>
      <c r="B1316" s="24">
        <v>285202.33</v>
      </c>
      <c r="C1316" s="38">
        <v>992.03000000000031</v>
      </c>
      <c r="D1316" s="24">
        <v>286194.36</v>
      </c>
    </row>
    <row r="1317" spans="1:4" x14ac:dyDescent="0.25">
      <c r="A1317" s="37" t="s">
        <v>142</v>
      </c>
      <c r="B1317" s="24">
        <v>111066.92000000001</v>
      </c>
      <c r="C1317" s="38">
        <v>1028.8000000000002</v>
      </c>
      <c r="D1317" s="24">
        <v>112095.72</v>
      </c>
    </row>
    <row r="1318" spans="1:4" x14ac:dyDescent="0.25">
      <c r="A1318" s="37" t="s">
        <v>155</v>
      </c>
      <c r="B1318" s="24">
        <v>18825.05</v>
      </c>
      <c r="C1318" s="38">
        <v>57.879999999999995</v>
      </c>
      <c r="D1318" s="24">
        <v>18882.93</v>
      </c>
    </row>
    <row r="1319" spans="1:4" x14ac:dyDescent="0.25">
      <c r="A1319" s="37" t="s">
        <v>146</v>
      </c>
      <c r="B1319" s="24">
        <v>155310.36000000002</v>
      </c>
      <c r="C1319" s="38">
        <v>-94.65</v>
      </c>
      <c r="D1319" s="24">
        <v>155215.71</v>
      </c>
    </row>
    <row r="1320" spans="1:4" x14ac:dyDescent="0.25">
      <c r="A1320" s="35" t="s">
        <v>272</v>
      </c>
      <c r="B1320" s="24">
        <v>2357854.62</v>
      </c>
      <c r="C1320" s="38">
        <v>7835.65</v>
      </c>
      <c r="D1320" s="24">
        <v>2365690.2700000005</v>
      </c>
    </row>
    <row r="1321" spans="1:4" x14ac:dyDescent="0.25">
      <c r="A1321" s="36" t="s">
        <v>0</v>
      </c>
      <c r="B1321" s="24">
        <v>2357854.62</v>
      </c>
      <c r="C1321" s="38">
        <v>7835.65</v>
      </c>
      <c r="D1321" s="24">
        <v>2365690.2700000005</v>
      </c>
    </row>
    <row r="1322" spans="1:4" x14ac:dyDescent="0.25">
      <c r="A1322" s="37" t="s">
        <v>142</v>
      </c>
      <c r="B1322" s="24">
        <v>918246.8</v>
      </c>
      <c r="C1322" s="38">
        <v>8561.25</v>
      </c>
      <c r="D1322" s="24">
        <v>926808.05</v>
      </c>
    </row>
    <row r="1323" spans="1:4" x14ac:dyDescent="0.25">
      <c r="A1323" s="37" t="s">
        <v>155</v>
      </c>
      <c r="B1323" s="24">
        <v>155678.20000000001</v>
      </c>
      <c r="C1323" s="38">
        <v>172.59</v>
      </c>
      <c r="D1323" s="24">
        <v>155850.78999999998</v>
      </c>
    </row>
    <row r="1324" spans="1:4" x14ac:dyDescent="0.25">
      <c r="A1324" s="37" t="s">
        <v>146</v>
      </c>
      <c r="B1324" s="24">
        <v>1283929.6200000001</v>
      </c>
      <c r="C1324" s="38">
        <v>-898.19</v>
      </c>
      <c r="D1324" s="24">
        <v>1283031.4300000002</v>
      </c>
    </row>
    <row r="1325" spans="1:4" x14ac:dyDescent="0.25">
      <c r="A1325" s="35" t="s">
        <v>4</v>
      </c>
      <c r="B1325" s="24">
        <v>3402693.9299999997</v>
      </c>
      <c r="C1325" s="38">
        <v>11106.480000000001</v>
      </c>
      <c r="D1325" s="24">
        <v>3413800.4099999997</v>
      </c>
    </row>
    <row r="1326" spans="1:4" x14ac:dyDescent="0.25">
      <c r="A1326" s="36" t="s">
        <v>36</v>
      </c>
      <c r="B1326" s="24">
        <v>3150188.91</v>
      </c>
      <c r="C1326" s="38">
        <v>10350.480000000001</v>
      </c>
      <c r="D1326" s="24">
        <v>3160539.3899999997</v>
      </c>
    </row>
    <row r="1327" spans="1:4" x14ac:dyDescent="0.25">
      <c r="A1327" s="37" t="s">
        <v>142</v>
      </c>
      <c r="B1327" s="24">
        <v>1226798.6400000001</v>
      </c>
      <c r="C1327" s="38">
        <v>11432.720000000001</v>
      </c>
      <c r="D1327" s="24">
        <v>1238231.3599999999</v>
      </c>
    </row>
    <row r="1328" spans="1:4" x14ac:dyDescent="0.25">
      <c r="A1328" s="37" t="s">
        <v>155</v>
      </c>
      <c r="B1328" s="24">
        <v>207993.44</v>
      </c>
      <c r="C1328" s="38">
        <v>218.12</v>
      </c>
      <c r="D1328" s="24">
        <v>208211.56</v>
      </c>
    </row>
    <row r="1329" spans="1:4" x14ac:dyDescent="0.25">
      <c r="A1329" s="37" t="s">
        <v>146</v>
      </c>
      <c r="B1329" s="24">
        <v>1715396.83</v>
      </c>
      <c r="C1329" s="38">
        <v>-1300.3599999999999</v>
      </c>
      <c r="D1329" s="24">
        <v>1714096.47</v>
      </c>
    </row>
    <row r="1330" spans="1:4" x14ac:dyDescent="0.25">
      <c r="A1330" s="36" t="s">
        <v>84</v>
      </c>
      <c r="B1330" s="24">
        <v>20685.739999999998</v>
      </c>
      <c r="C1330" s="38">
        <v>107.2</v>
      </c>
      <c r="D1330" s="24">
        <v>20792.940000000002</v>
      </c>
    </row>
    <row r="1331" spans="1:4" x14ac:dyDescent="0.25">
      <c r="A1331" s="37" t="s">
        <v>142</v>
      </c>
      <c r="B1331" s="24">
        <v>8082.3599999999988</v>
      </c>
      <c r="C1331" s="38">
        <v>74.62</v>
      </c>
      <c r="D1331" s="24">
        <v>8156.98</v>
      </c>
    </row>
    <row r="1332" spans="1:4" x14ac:dyDescent="0.25">
      <c r="A1332" s="37" t="s">
        <v>155</v>
      </c>
      <c r="B1332" s="24">
        <v>1368.6</v>
      </c>
      <c r="C1332" s="38">
        <v>32.58</v>
      </c>
      <c r="D1332" s="24">
        <v>1401.18</v>
      </c>
    </row>
    <row r="1333" spans="1:4" x14ac:dyDescent="0.25">
      <c r="A1333" s="37" t="s">
        <v>146</v>
      </c>
      <c r="B1333" s="24">
        <v>11234.78</v>
      </c>
      <c r="C1333" s="38">
        <v>0</v>
      </c>
      <c r="D1333" s="24">
        <v>11234.78</v>
      </c>
    </row>
    <row r="1334" spans="1:4" x14ac:dyDescent="0.25">
      <c r="A1334" s="36" t="s">
        <v>106</v>
      </c>
      <c r="B1334" s="24">
        <v>231819.28</v>
      </c>
      <c r="C1334" s="38">
        <v>648.80000000000007</v>
      </c>
      <c r="D1334" s="24">
        <v>232468.08000000002</v>
      </c>
    </row>
    <row r="1335" spans="1:4" x14ac:dyDescent="0.25">
      <c r="A1335" s="37" t="s">
        <v>142</v>
      </c>
      <c r="B1335" s="24">
        <v>90325.540000000008</v>
      </c>
      <c r="C1335" s="38">
        <v>856.91000000000008</v>
      </c>
      <c r="D1335" s="24">
        <v>91182.450000000012</v>
      </c>
    </row>
    <row r="1336" spans="1:4" x14ac:dyDescent="0.25">
      <c r="A1336" s="37" t="s">
        <v>155</v>
      </c>
      <c r="B1336" s="24">
        <v>15271.82</v>
      </c>
      <c r="C1336" s="38">
        <v>0</v>
      </c>
      <c r="D1336" s="24">
        <v>15271.82</v>
      </c>
    </row>
    <row r="1337" spans="1:4" x14ac:dyDescent="0.25">
      <c r="A1337" s="37" t="s">
        <v>146</v>
      </c>
      <c r="B1337" s="24">
        <v>126221.91999999998</v>
      </c>
      <c r="C1337" s="38">
        <v>-208.11</v>
      </c>
      <c r="D1337" s="24">
        <v>126013.81</v>
      </c>
    </row>
    <row r="1338" spans="1:4" x14ac:dyDescent="0.25">
      <c r="A1338" s="34" t="s">
        <v>251</v>
      </c>
      <c r="B1338" s="24">
        <v>96402.3</v>
      </c>
      <c r="C1338" s="38">
        <v>326.38</v>
      </c>
      <c r="D1338" s="24">
        <v>96728.68</v>
      </c>
    </row>
    <row r="1339" spans="1:4" x14ac:dyDescent="0.25">
      <c r="A1339" s="35" t="s">
        <v>15</v>
      </c>
      <c r="B1339" s="24">
        <v>96402.3</v>
      </c>
      <c r="C1339" s="38">
        <v>326.38</v>
      </c>
      <c r="D1339" s="24">
        <v>96728.68</v>
      </c>
    </row>
    <row r="1340" spans="1:4" x14ac:dyDescent="0.25">
      <c r="A1340" s="36" t="s">
        <v>16</v>
      </c>
      <c r="B1340" s="24">
        <v>96402.3</v>
      </c>
      <c r="C1340" s="38">
        <v>326.38</v>
      </c>
      <c r="D1340" s="24">
        <v>96728.68</v>
      </c>
    </row>
    <row r="1341" spans="1:4" x14ac:dyDescent="0.25">
      <c r="A1341" s="37" t="s">
        <v>142</v>
      </c>
      <c r="B1341" s="24">
        <v>73083.63</v>
      </c>
      <c r="C1341" s="38">
        <v>321.54000000000002</v>
      </c>
      <c r="D1341" s="24">
        <v>73405.17</v>
      </c>
    </row>
    <row r="1342" spans="1:4" x14ac:dyDescent="0.25">
      <c r="A1342" s="37" t="s">
        <v>155</v>
      </c>
      <c r="B1342" s="24">
        <v>23318.67</v>
      </c>
      <c r="C1342" s="38">
        <v>4.84</v>
      </c>
      <c r="D1342" s="24">
        <v>23323.510000000002</v>
      </c>
    </row>
    <row r="1343" spans="1:4" x14ac:dyDescent="0.25">
      <c r="A1343" s="34" t="s">
        <v>217</v>
      </c>
      <c r="B1343" s="24">
        <v>51965.59</v>
      </c>
      <c r="C1343" s="38">
        <v>24</v>
      </c>
      <c r="D1343" s="24">
        <v>51989.59</v>
      </c>
    </row>
    <row r="1344" spans="1:4" x14ac:dyDescent="0.25">
      <c r="A1344" s="35" t="s">
        <v>8</v>
      </c>
      <c r="B1344" s="24">
        <v>51965.59</v>
      </c>
      <c r="C1344" s="38">
        <v>24</v>
      </c>
      <c r="D1344" s="24">
        <v>51989.59</v>
      </c>
    </row>
    <row r="1345" spans="1:4" x14ac:dyDescent="0.25">
      <c r="A1345" s="36" t="s">
        <v>9</v>
      </c>
      <c r="B1345" s="24">
        <v>51965.59</v>
      </c>
      <c r="C1345" s="38">
        <v>24</v>
      </c>
      <c r="D1345" s="24">
        <v>51989.59</v>
      </c>
    </row>
    <row r="1346" spans="1:4" x14ac:dyDescent="0.25">
      <c r="A1346" s="37" t="s">
        <v>155</v>
      </c>
      <c r="B1346" s="24">
        <v>14889.06</v>
      </c>
      <c r="C1346" s="38">
        <v>22.1</v>
      </c>
      <c r="D1346" s="24">
        <v>14911.16</v>
      </c>
    </row>
    <row r="1347" spans="1:4" x14ac:dyDescent="0.25">
      <c r="A1347" s="37" t="s">
        <v>146</v>
      </c>
      <c r="B1347" s="24">
        <v>37076.53</v>
      </c>
      <c r="C1347" s="38">
        <v>1.9000000000000004</v>
      </c>
      <c r="D1347" s="24">
        <v>37078.43</v>
      </c>
    </row>
    <row r="1348" spans="1:4" x14ac:dyDescent="0.25">
      <c r="A1348" s="34" t="s">
        <v>209</v>
      </c>
      <c r="B1348" s="24">
        <v>1034602.37</v>
      </c>
      <c r="C1348" s="38">
        <v>-1427.98</v>
      </c>
      <c r="D1348" s="24">
        <v>1033174.3899999999</v>
      </c>
    </row>
    <row r="1349" spans="1:4" x14ac:dyDescent="0.25">
      <c r="A1349" s="35" t="s">
        <v>20</v>
      </c>
      <c r="B1349" s="24">
        <v>318125.64</v>
      </c>
      <c r="C1349" s="38">
        <v>-454.73999999999995</v>
      </c>
      <c r="D1349" s="24">
        <v>317670.89999999997</v>
      </c>
    </row>
    <row r="1350" spans="1:4" x14ac:dyDescent="0.25">
      <c r="A1350" s="36" t="s">
        <v>48</v>
      </c>
      <c r="B1350" s="24">
        <v>2047.07</v>
      </c>
      <c r="C1350" s="38">
        <v>0</v>
      </c>
      <c r="D1350" s="24">
        <v>2047.07</v>
      </c>
    </row>
    <row r="1351" spans="1:4" x14ac:dyDescent="0.25">
      <c r="A1351" s="37" t="s">
        <v>155</v>
      </c>
      <c r="B1351" s="24">
        <v>166.17000000000002</v>
      </c>
      <c r="C1351" s="38">
        <v>0</v>
      </c>
      <c r="D1351" s="24">
        <v>166.17000000000002</v>
      </c>
    </row>
    <row r="1352" spans="1:4" x14ac:dyDescent="0.25">
      <c r="A1352" s="37" t="s">
        <v>146</v>
      </c>
      <c r="B1352" s="24">
        <v>1880.8999999999999</v>
      </c>
      <c r="C1352" s="38">
        <v>0</v>
      </c>
      <c r="D1352" s="24">
        <v>1880.8999999999999</v>
      </c>
    </row>
    <row r="1353" spans="1:4" x14ac:dyDescent="0.25">
      <c r="A1353" s="36" t="s">
        <v>61</v>
      </c>
      <c r="B1353" s="24">
        <v>0</v>
      </c>
      <c r="C1353" s="38">
        <v>0</v>
      </c>
      <c r="D1353" s="24">
        <v>0</v>
      </c>
    </row>
    <row r="1354" spans="1:4" x14ac:dyDescent="0.25">
      <c r="A1354" s="37" t="s">
        <v>155</v>
      </c>
      <c r="B1354" s="24">
        <v>0</v>
      </c>
      <c r="C1354" s="38">
        <v>0</v>
      </c>
      <c r="D1354" s="24">
        <v>0</v>
      </c>
    </row>
    <row r="1355" spans="1:4" x14ac:dyDescent="0.25">
      <c r="A1355" s="37" t="s">
        <v>146</v>
      </c>
      <c r="B1355" s="24">
        <v>0</v>
      </c>
      <c r="C1355" s="38">
        <v>0</v>
      </c>
      <c r="D1355" s="24">
        <v>0</v>
      </c>
    </row>
    <row r="1356" spans="1:4" x14ac:dyDescent="0.25">
      <c r="A1356" s="36" t="s">
        <v>90</v>
      </c>
      <c r="B1356" s="24">
        <v>316078.57</v>
      </c>
      <c r="C1356" s="38">
        <v>-454.73999999999995</v>
      </c>
      <c r="D1356" s="24">
        <v>315623.82999999996</v>
      </c>
    </row>
    <row r="1357" spans="1:4" x14ac:dyDescent="0.25">
      <c r="A1357" s="37" t="s">
        <v>155</v>
      </c>
      <c r="B1357" s="24">
        <v>26640.43</v>
      </c>
      <c r="C1357" s="38">
        <v>39.79</v>
      </c>
      <c r="D1357" s="24">
        <v>26680.22</v>
      </c>
    </row>
    <row r="1358" spans="1:4" x14ac:dyDescent="0.25">
      <c r="A1358" s="37" t="s">
        <v>146</v>
      </c>
      <c r="B1358" s="24">
        <v>289438.14</v>
      </c>
      <c r="C1358" s="38">
        <v>-494.53</v>
      </c>
      <c r="D1358" s="24">
        <v>288943.61</v>
      </c>
    </row>
    <row r="1359" spans="1:4" x14ac:dyDescent="0.25">
      <c r="A1359" s="35" t="s">
        <v>10</v>
      </c>
      <c r="B1359" s="24">
        <v>466853.81999999995</v>
      </c>
      <c r="C1359" s="38">
        <v>-640.79</v>
      </c>
      <c r="D1359" s="24">
        <v>466213.03</v>
      </c>
    </row>
    <row r="1360" spans="1:4" x14ac:dyDescent="0.25">
      <c r="A1360" s="36" t="s">
        <v>11</v>
      </c>
      <c r="B1360" s="24">
        <v>466853.81999999995</v>
      </c>
      <c r="C1360" s="38">
        <v>-640.79</v>
      </c>
      <c r="D1360" s="24">
        <v>466213.03</v>
      </c>
    </row>
    <row r="1361" spans="1:4" x14ac:dyDescent="0.25">
      <c r="A1361" s="37" t="s">
        <v>155</v>
      </c>
      <c r="B1361" s="24">
        <v>39347.1</v>
      </c>
      <c r="C1361" s="38">
        <v>67.680000000000007</v>
      </c>
      <c r="D1361" s="24">
        <v>39414.78</v>
      </c>
    </row>
    <row r="1362" spans="1:4" x14ac:dyDescent="0.25">
      <c r="A1362" s="37" t="s">
        <v>146</v>
      </c>
      <c r="B1362" s="24">
        <v>427506.72</v>
      </c>
      <c r="C1362" s="38">
        <v>-708.47</v>
      </c>
      <c r="D1362" s="24">
        <v>426798.25</v>
      </c>
    </row>
    <row r="1363" spans="1:4" x14ac:dyDescent="0.25">
      <c r="A1363" s="35" t="s">
        <v>207</v>
      </c>
      <c r="B1363" s="24">
        <v>249622.91000000003</v>
      </c>
      <c r="C1363" s="38">
        <v>-332.45</v>
      </c>
      <c r="D1363" s="24">
        <v>249290.46</v>
      </c>
    </row>
    <row r="1364" spans="1:4" x14ac:dyDescent="0.25">
      <c r="A1364" s="36" t="s">
        <v>12</v>
      </c>
      <c r="B1364" s="24">
        <v>249622.91000000003</v>
      </c>
      <c r="C1364" s="38">
        <v>-332.45</v>
      </c>
      <c r="D1364" s="24">
        <v>249290.46</v>
      </c>
    </row>
    <row r="1365" spans="1:4" x14ac:dyDescent="0.25">
      <c r="A1365" s="37" t="s">
        <v>155</v>
      </c>
      <c r="B1365" s="24">
        <v>21035.510000000002</v>
      </c>
      <c r="C1365" s="38">
        <v>15.18</v>
      </c>
      <c r="D1365" s="24">
        <v>21050.69</v>
      </c>
    </row>
    <row r="1366" spans="1:4" x14ac:dyDescent="0.25">
      <c r="A1366" s="37" t="s">
        <v>146</v>
      </c>
      <c r="B1366" s="24">
        <v>228587.40000000002</v>
      </c>
      <c r="C1366" s="38">
        <v>-347.63</v>
      </c>
      <c r="D1366" s="24">
        <v>228239.77</v>
      </c>
    </row>
    <row r="1367" spans="1:4" x14ac:dyDescent="0.25">
      <c r="A1367" s="34" t="s">
        <v>263</v>
      </c>
      <c r="B1367" s="24">
        <v>0</v>
      </c>
      <c r="C1367" s="38">
        <v>0</v>
      </c>
      <c r="D1367" s="24">
        <v>0</v>
      </c>
    </row>
    <row r="1368" spans="1:4" x14ac:dyDescent="0.25">
      <c r="A1368" s="35" t="s">
        <v>228</v>
      </c>
      <c r="B1368" s="24">
        <v>0</v>
      </c>
      <c r="C1368" s="38">
        <v>0</v>
      </c>
      <c r="D1368" s="24">
        <v>0</v>
      </c>
    </row>
    <row r="1369" spans="1:4" x14ac:dyDescent="0.25">
      <c r="A1369" s="36" t="s">
        <v>91</v>
      </c>
      <c r="B1369" s="24">
        <v>0</v>
      </c>
      <c r="C1369" s="38">
        <v>0</v>
      </c>
      <c r="D1369" s="24">
        <v>0</v>
      </c>
    </row>
    <row r="1370" spans="1:4" x14ac:dyDescent="0.25">
      <c r="A1370" s="37" t="s">
        <v>142</v>
      </c>
      <c r="B1370" s="24">
        <v>0</v>
      </c>
      <c r="C1370" s="38">
        <v>0</v>
      </c>
      <c r="D1370" s="24">
        <v>0</v>
      </c>
    </row>
    <row r="1371" spans="1:4" x14ac:dyDescent="0.25">
      <c r="A1371" s="37" t="s">
        <v>146</v>
      </c>
      <c r="B1371" s="24">
        <v>0</v>
      </c>
      <c r="C1371" s="38">
        <v>0</v>
      </c>
      <c r="D1371" s="24">
        <v>0</v>
      </c>
    </row>
    <row r="1372" spans="1:4" x14ac:dyDescent="0.25">
      <c r="A1372" s="33" t="s">
        <v>280</v>
      </c>
      <c r="B1372" s="24">
        <v>103056024.31999998</v>
      </c>
      <c r="C1372" s="38">
        <v>500424.93</v>
      </c>
      <c r="D1372" s="24">
        <v>103556449.25000004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451DD-FCD2-44C2-A628-3D1849AA2FFD}">
  <sheetPr>
    <tabColor rgb="FFFFFF00"/>
  </sheetPr>
  <dimension ref="A1:R2225"/>
  <sheetViews>
    <sheetView topLeftCell="F2206" workbookViewId="0">
      <selection activeCell="Q7" sqref="Q7"/>
    </sheetView>
  </sheetViews>
  <sheetFormatPr defaultRowHeight="15" x14ac:dyDescent="0.25"/>
  <cols>
    <col min="1" max="1" width="11" bestFit="1" customWidth="1"/>
    <col min="2" max="2" width="59.42578125" bestFit="1" customWidth="1"/>
    <col min="4" max="4" width="39.140625" bestFit="1" customWidth="1"/>
    <col min="5" max="5" width="10.42578125" bestFit="1" customWidth="1"/>
    <col min="10" max="10" width="11.5703125" bestFit="1" customWidth="1"/>
    <col min="11" max="11" width="17.7109375" bestFit="1" customWidth="1"/>
    <col min="12" max="12" width="12.85546875" bestFit="1" customWidth="1"/>
    <col min="13" max="13" width="24.140625" bestFit="1" customWidth="1"/>
    <col min="14" max="14" width="14.7109375" bestFit="1" customWidth="1"/>
    <col min="15" max="15" width="18.28515625" bestFit="1" customWidth="1"/>
    <col min="16" max="16" width="26.28515625" bestFit="1" customWidth="1"/>
    <col min="17" max="17" width="17.42578125" bestFit="1" customWidth="1"/>
    <col min="18" max="18" width="21.5703125" bestFit="1" customWidth="1"/>
  </cols>
  <sheetData>
    <row r="1" spans="1:18" x14ac:dyDescent="0.25">
      <c r="A1" s="50" t="s">
        <v>26</v>
      </c>
      <c r="B1" s="50" t="s">
        <v>125</v>
      </c>
      <c r="C1" s="50" t="s">
        <v>126</v>
      </c>
      <c r="D1" s="50" t="s">
        <v>127</v>
      </c>
      <c r="E1" s="50" t="s">
        <v>128</v>
      </c>
      <c r="F1" s="50" t="s">
        <v>28</v>
      </c>
      <c r="G1" s="50" t="s">
        <v>129</v>
      </c>
      <c r="H1" s="50" t="s">
        <v>130</v>
      </c>
      <c r="I1" s="50" t="s">
        <v>131</v>
      </c>
      <c r="J1" s="50" t="s">
        <v>132</v>
      </c>
      <c r="K1" s="50" t="s">
        <v>133</v>
      </c>
      <c r="L1" s="50" t="s">
        <v>134</v>
      </c>
      <c r="M1" s="50" t="s">
        <v>135</v>
      </c>
      <c r="N1" s="50" t="s">
        <v>136</v>
      </c>
      <c r="O1" s="50" t="s">
        <v>137</v>
      </c>
      <c r="P1" s="50" t="s">
        <v>138</v>
      </c>
      <c r="Q1" s="50" t="s">
        <v>139</v>
      </c>
      <c r="R1" s="50" t="s">
        <v>287</v>
      </c>
    </row>
    <row r="2" spans="1:18" x14ac:dyDescent="0.25">
      <c r="A2" s="20" t="s">
        <v>89</v>
      </c>
      <c r="B2" s="20" t="s">
        <v>196</v>
      </c>
      <c r="C2" s="20" t="s">
        <v>205</v>
      </c>
      <c r="D2" s="20" t="s">
        <v>148</v>
      </c>
      <c r="E2" s="20" t="s">
        <v>155</v>
      </c>
      <c r="F2" s="20" t="s">
        <v>198</v>
      </c>
      <c r="G2" s="20" t="s">
        <v>144</v>
      </c>
      <c r="H2" s="20" t="s">
        <v>275</v>
      </c>
      <c r="I2">
        <v>15530</v>
      </c>
      <c r="J2" s="21">
        <v>2107910.59</v>
      </c>
      <c r="K2" s="22">
        <v>0.92467003441273898</v>
      </c>
      <c r="L2" s="21">
        <v>2279635.4500000002</v>
      </c>
      <c r="M2" s="23">
        <v>1.1735030314722301E-2</v>
      </c>
      <c r="N2" s="21">
        <v>90.79</v>
      </c>
      <c r="O2">
        <v>182</v>
      </c>
      <c r="P2" s="21">
        <v>14362.3</v>
      </c>
      <c r="Q2" s="21">
        <v>0</v>
      </c>
      <c r="R2" s="21">
        <f t="shared" ref="R2:R65" si="0">SUM(P2:Q2)</f>
        <v>14362.3</v>
      </c>
    </row>
    <row r="3" spans="1:18" x14ac:dyDescent="0.25">
      <c r="A3" s="20" t="s">
        <v>89</v>
      </c>
      <c r="B3" s="20" t="s">
        <v>196</v>
      </c>
      <c r="C3" s="20" t="s">
        <v>206</v>
      </c>
      <c r="D3" s="20" t="s">
        <v>189</v>
      </c>
      <c r="E3" s="20" t="s">
        <v>155</v>
      </c>
      <c r="F3" s="20" t="s">
        <v>198</v>
      </c>
      <c r="G3" s="20" t="s">
        <v>144</v>
      </c>
      <c r="H3" s="20" t="s">
        <v>275</v>
      </c>
      <c r="I3">
        <v>7128</v>
      </c>
      <c r="J3" s="21">
        <v>2107910.59</v>
      </c>
      <c r="K3" s="22">
        <v>0.92467003441273898</v>
      </c>
      <c r="L3" s="21">
        <v>2279635.4500000002</v>
      </c>
      <c r="M3" s="23">
        <v>1.2353703187391299E-2</v>
      </c>
      <c r="N3" s="21">
        <v>90.77</v>
      </c>
      <c r="O3">
        <v>88</v>
      </c>
      <c r="P3" s="21">
        <v>6942.88</v>
      </c>
      <c r="Q3" s="21">
        <v>0</v>
      </c>
      <c r="R3" s="21">
        <f t="shared" si="0"/>
        <v>6942.88</v>
      </c>
    </row>
    <row r="4" spans="1:18" x14ac:dyDescent="0.25">
      <c r="A4" s="20" t="s">
        <v>90</v>
      </c>
      <c r="B4" s="20" t="s">
        <v>20</v>
      </c>
      <c r="C4" s="20" t="s">
        <v>208</v>
      </c>
      <c r="D4" s="20" t="s">
        <v>170</v>
      </c>
      <c r="E4" s="20" t="s">
        <v>155</v>
      </c>
      <c r="F4" s="20" t="s">
        <v>209</v>
      </c>
      <c r="G4" s="20" t="s">
        <v>144</v>
      </c>
      <c r="H4" s="20" t="s">
        <v>275</v>
      </c>
      <c r="I4">
        <v>5574</v>
      </c>
      <c r="J4" s="21">
        <v>4477754.67</v>
      </c>
      <c r="K4" s="22">
        <v>0.90927817752864903</v>
      </c>
      <c r="L4" s="21">
        <v>4924515.71</v>
      </c>
      <c r="M4" s="23">
        <v>0.275377817257836</v>
      </c>
      <c r="N4" s="21">
        <v>6.65</v>
      </c>
      <c r="O4">
        <v>1534</v>
      </c>
      <c r="P4" s="21">
        <v>8719.1</v>
      </c>
      <c r="Q4" s="21">
        <v>0</v>
      </c>
      <c r="R4" s="21">
        <f t="shared" si="0"/>
        <v>8719.1</v>
      </c>
    </row>
    <row r="5" spans="1:18" x14ac:dyDescent="0.25">
      <c r="A5" s="20" t="s">
        <v>90</v>
      </c>
      <c r="B5" s="20" t="s">
        <v>20</v>
      </c>
      <c r="C5" s="20" t="s">
        <v>210</v>
      </c>
      <c r="D5" s="20" t="s">
        <v>175</v>
      </c>
      <c r="E5" s="20" t="s">
        <v>155</v>
      </c>
      <c r="F5" s="20" t="s">
        <v>209</v>
      </c>
      <c r="G5" s="20" t="s">
        <v>144</v>
      </c>
      <c r="H5" s="20" t="s">
        <v>275</v>
      </c>
      <c r="I5">
        <v>5667</v>
      </c>
      <c r="J5" s="21">
        <v>4477754.67</v>
      </c>
      <c r="K5" s="22">
        <v>0.90927817752864903</v>
      </c>
      <c r="L5" s="21">
        <v>4924515.71</v>
      </c>
      <c r="M5" s="23">
        <v>0.275377817257836</v>
      </c>
      <c r="N5" s="21">
        <v>6.65</v>
      </c>
      <c r="O5">
        <v>1560</v>
      </c>
      <c r="P5" s="21">
        <v>8866.8799999999992</v>
      </c>
      <c r="Q5" s="21">
        <v>0</v>
      </c>
      <c r="R5" s="21">
        <f t="shared" si="0"/>
        <v>8866.8799999999992</v>
      </c>
    </row>
    <row r="6" spans="1:18" x14ac:dyDescent="0.25">
      <c r="A6" s="20" t="s">
        <v>90</v>
      </c>
      <c r="B6" s="20" t="s">
        <v>20</v>
      </c>
      <c r="C6" s="20" t="s">
        <v>211</v>
      </c>
      <c r="D6" s="20" t="s">
        <v>148</v>
      </c>
      <c r="E6" s="20" t="s">
        <v>142</v>
      </c>
      <c r="F6" s="20" t="s">
        <v>209</v>
      </c>
      <c r="G6" s="20" t="s">
        <v>144</v>
      </c>
      <c r="H6" s="20" t="s">
        <v>275</v>
      </c>
      <c r="I6">
        <v>95861</v>
      </c>
      <c r="J6" s="21">
        <v>4477754.67</v>
      </c>
      <c r="K6" s="22">
        <v>0.90927817752864903</v>
      </c>
      <c r="L6" s="21">
        <v>4924515.71</v>
      </c>
      <c r="M6" s="23">
        <v>0.27538409144222697</v>
      </c>
      <c r="N6" s="21">
        <v>3.92</v>
      </c>
      <c r="O6">
        <v>26398</v>
      </c>
      <c r="P6" s="21">
        <v>88681.95</v>
      </c>
      <c r="Q6" s="21">
        <v>251.96</v>
      </c>
      <c r="R6" s="21">
        <f t="shared" si="0"/>
        <v>88933.91</v>
      </c>
    </row>
    <row r="7" spans="1:18" x14ac:dyDescent="0.25">
      <c r="A7" s="20" t="s">
        <v>90</v>
      </c>
      <c r="B7" s="20" t="s">
        <v>20</v>
      </c>
      <c r="C7" s="20" t="s">
        <v>212</v>
      </c>
      <c r="D7" s="20" t="s">
        <v>150</v>
      </c>
      <c r="E7" s="20" t="s">
        <v>142</v>
      </c>
      <c r="F7" s="20" t="s">
        <v>209</v>
      </c>
      <c r="G7" s="20" t="s">
        <v>144</v>
      </c>
      <c r="H7" s="20" t="s">
        <v>275</v>
      </c>
      <c r="I7">
        <v>156877</v>
      </c>
      <c r="J7" s="21">
        <v>4477754.67</v>
      </c>
      <c r="K7" s="22">
        <v>0.90927817752864903</v>
      </c>
      <c r="L7" s="21">
        <v>4924515.71</v>
      </c>
      <c r="M7" s="23">
        <v>0.275377817257836</v>
      </c>
      <c r="N7" s="21">
        <v>3.92</v>
      </c>
      <c r="O7">
        <v>43200</v>
      </c>
      <c r="P7" s="21">
        <v>145126.91</v>
      </c>
      <c r="Q7" s="21">
        <v>503.92</v>
      </c>
      <c r="R7" s="21">
        <f t="shared" si="0"/>
        <v>145630.83000000002</v>
      </c>
    </row>
    <row r="8" spans="1:18" x14ac:dyDescent="0.25">
      <c r="A8" s="20" t="s">
        <v>90</v>
      </c>
      <c r="B8" s="20" t="s">
        <v>20</v>
      </c>
      <c r="C8" s="20" t="s">
        <v>213</v>
      </c>
      <c r="D8" s="20" t="s">
        <v>193</v>
      </c>
      <c r="E8" s="20" t="s">
        <v>146</v>
      </c>
      <c r="F8" s="20" t="s">
        <v>209</v>
      </c>
      <c r="G8" s="20" t="s">
        <v>144</v>
      </c>
      <c r="H8" s="20" t="s">
        <v>275</v>
      </c>
      <c r="I8">
        <v>0</v>
      </c>
      <c r="J8" s="21">
        <v>4477754.67</v>
      </c>
      <c r="K8" s="22">
        <v>0.90927817752864903</v>
      </c>
      <c r="L8" s="21">
        <v>4924515.71</v>
      </c>
      <c r="M8" s="23">
        <v>0.275377817257836</v>
      </c>
      <c r="N8" s="21">
        <v>30.45</v>
      </c>
      <c r="O8">
        <v>0</v>
      </c>
      <c r="P8" s="21">
        <v>0</v>
      </c>
      <c r="Q8" s="21">
        <v>0</v>
      </c>
      <c r="R8" s="21">
        <f t="shared" si="0"/>
        <v>0</v>
      </c>
    </row>
    <row r="9" spans="1:18" x14ac:dyDescent="0.25">
      <c r="A9" s="20" t="s">
        <v>90</v>
      </c>
      <c r="B9" s="20" t="s">
        <v>20</v>
      </c>
      <c r="C9" s="20" t="s">
        <v>214</v>
      </c>
      <c r="D9" s="20" t="s">
        <v>175</v>
      </c>
      <c r="E9" s="20" t="s">
        <v>146</v>
      </c>
      <c r="F9" s="20" t="s">
        <v>209</v>
      </c>
      <c r="G9" s="20" t="s">
        <v>144</v>
      </c>
      <c r="H9" s="20" t="s">
        <v>275</v>
      </c>
      <c r="I9">
        <v>13274</v>
      </c>
      <c r="J9" s="21">
        <v>4477754.67</v>
      </c>
      <c r="K9" s="22">
        <v>0.90927817752864903</v>
      </c>
      <c r="L9" s="21">
        <v>4924515.71</v>
      </c>
      <c r="M9" s="23">
        <v>0.275377817257836</v>
      </c>
      <c r="N9" s="21">
        <v>30.45</v>
      </c>
      <c r="O9">
        <v>3655</v>
      </c>
      <c r="P9" s="21">
        <v>95126.01</v>
      </c>
      <c r="Q9" s="21">
        <v>-52.06</v>
      </c>
      <c r="R9" s="21">
        <f t="shared" si="0"/>
        <v>95073.95</v>
      </c>
    </row>
    <row r="10" spans="1:18" x14ac:dyDescent="0.25">
      <c r="A10" s="20" t="s">
        <v>91</v>
      </c>
      <c r="B10" s="20" t="s">
        <v>228</v>
      </c>
      <c r="C10" s="20" t="s">
        <v>262</v>
      </c>
      <c r="D10" s="20" t="s">
        <v>255</v>
      </c>
      <c r="E10" s="20" t="s">
        <v>142</v>
      </c>
      <c r="F10" s="20" t="s">
        <v>263</v>
      </c>
      <c r="G10" s="20" t="s">
        <v>144</v>
      </c>
      <c r="H10" s="20" t="s">
        <v>275</v>
      </c>
      <c r="I10">
        <v>92142</v>
      </c>
      <c r="J10" s="21">
        <v>1748.71</v>
      </c>
      <c r="K10" s="22">
        <v>0.66846968069449797</v>
      </c>
      <c r="L10" s="21">
        <v>2615.9899999999998</v>
      </c>
      <c r="M10" s="23">
        <v>1</v>
      </c>
      <c r="N10" s="21">
        <v>0</v>
      </c>
      <c r="O10">
        <v>92142</v>
      </c>
      <c r="P10" s="21">
        <v>0</v>
      </c>
      <c r="Q10" s="21">
        <v>0</v>
      </c>
      <c r="R10" s="21">
        <f t="shared" si="0"/>
        <v>0</v>
      </c>
    </row>
    <row r="11" spans="1:18" x14ac:dyDescent="0.25">
      <c r="A11" s="20" t="s">
        <v>91</v>
      </c>
      <c r="B11" s="20" t="s">
        <v>228</v>
      </c>
      <c r="C11" s="20" t="s">
        <v>264</v>
      </c>
      <c r="D11" s="20" t="s">
        <v>150</v>
      </c>
      <c r="E11" s="20" t="s">
        <v>142</v>
      </c>
      <c r="F11" s="20" t="s">
        <v>263</v>
      </c>
      <c r="G11" s="20" t="s">
        <v>144</v>
      </c>
      <c r="H11" s="20" t="s">
        <v>275</v>
      </c>
      <c r="I11">
        <v>28357</v>
      </c>
      <c r="J11" s="21">
        <v>1748.71</v>
      </c>
      <c r="K11" s="22">
        <v>0.66846968069449797</v>
      </c>
      <c r="L11" s="21">
        <v>2615.9899999999998</v>
      </c>
      <c r="M11" s="23">
        <v>1</v>
      </c>
      <c r="N11" s="21">
        <v>0</v>
      </c>
      <c r="O11">
        <v>28357</v>
      </c>
      <c r="P11" s="21">
        <v>0</v>
      </c>
      <c r="Q11" s="21">
        <v>0</v>
      </c>
      <c r="R11" s="21">
        <f t="shared" si="0"/>
        <v>0</v>
      </c>
    </row>
    <row r="12" spans="1:18" x14ac:dyDescent="0.25">
      <c r="A12" s="20" t="s">
        <v>91</v>
      </c>
      <c r="B12" s="20" t="s">
        <v>228</v>
      </c>
      <c r="C12" s="20" t="s">
        <v>265</v>
      </c>
      <c r="D12" s="20" t="s">
        <v>175</v>
      </c>
      <c r="E12" s="20" t="s">
        <v>146</v>
      </c>
      <c r="F12" s="20" t="s">
        <v>263</v>
      </c>
      <c r="G12" s="20" t="s">
        <v>144</v>
      </c>
      <c r="H12" s="20" t="s">
        <v>275</v>
      </c>
      <c r="I12">
        <v>4430</v>
      </c>
      <c r="J12" s="21">
        <v>1748.71</v>
      </c>
      <c r="K12" s="22">
        <v>0.66846968069449797</v>
      </c>
      <c r="L12" s="21">
        <v>2615.9899999999998</v>
      </c>
      <c r="M12" s="23">
        <v>1</v>
      </c>
      <c r="N12" s="21">
        <v>0</v>
      </c>
      <c r="O12">
        <v>4430</v>
      </c>
      <c r="P12" s="21">
        <v>0</v>
      </c>
      <c r="Q12" s="21">
        <v>0</v>
      </c>
      <c r="R12" s="21">
        <f t="shared" si="0"/>
        <v>0</v>
      </c>
    </row>
    <row r="13" spans="1:18" x14ac:dyDescent="0.25">
      <c r="A13" s="20" t="s">
        <v>91</v>
      </c>
      <c r="B13" s="20" t="s">
        <v>228</v>
      </c>
      <c r="C13" s="20" t="s">
        <v>266</v>
      </c>
      <c r="D13" s="20" t="s">
        <v>150</v>
      </c>
      <c r="E13" s="20" t="s">
        <v>146</v>
      </c>
      <c r="F13" s="20" t="s">
        <v>267</v>
      </c>
      <c r="G13" s="20" t="s">
        <v>144</v>
      </c>
      <c r="H13" s="20" t="s">
        <v>275</v>
      </c>
      <c r="I13">
        <v>4646</v>
      </c>
      <c r="J13" s="21">
        <v>1748.71</v>
      </c>
      <c r="K13" s="22">
        <v>0.66846968069449797</v>
      </c>
      <c r="L13" s="21">
        <v>2615.9899999999998</v>
      </c>
      <c r="M13" s="23">
        <v>1</v>
      </c>
      <c r="N13" s="21">
        <v>0</v>
      </c>
      <c r="O13">
        <v>4646</v>
      </c>
      <c r="P13" s="21">
        <v>0</v>
      </c>
      <c r="Q13" s="21">
        <v>0</v>
      </c>
      <c r="R13" s="21">
        <f t="shared" si="0"/>
        <v>0</v>
      </c>
    </row>
    <row r="14" spans="1:18" x14ac:dyDescent="0.25">
      <c r="A14" s="20" t="s">
        <v>91</v>
      </c>
      <c r="B14" s="20" t="s">
        <v>228</v>
      </c>
      <c r="C14" s="20" t="s">
        <v>268</v>
      </c>
      <c r="D14" s="20" t="s">
        <v>175</v>
      </c>
      <c r="E14" s="20" t="s">
        <v>142</v>
      </c>
      <c r="F14" s="20" t="s">
        <v>263</v>
      </c>
      <c r="G14" s="20" t="s">
        <v>144</v>
      </c>
      <c r="H14" s="20" t="s">
        <v>275</v>
      </c>
      <c r="I14">
        <v>4332</v>
      </c>
      <c r="J14" s="21">
        <v>1748.71</v>
      </c>
      <c r="K14" s="22">
        <v>0.66846968069449797</v>
      </c>
      <c r="L14" s="21">
        <v>2615.9899999999998</v>
      </c>
      <c r="M14" s="23">
        <v>1</v>
      </c>
      <c r="N14" s="21">
        <v>0</v>
      </c>
      <c r="O14">
        <v>4332</v>
      </c>
      <c r="P14" s="21">
        <v>0</v>
      </c>
      <c r="Q14" s="21">
        <v>0</v>
      </c>
      <c r="R14" s="21">
        <f t="shared" si="0"/>
        <v>0</v>
      </c>
    </row>
    <row r="15" spans="1:18" x14ac:dyDescent="0.25">
      <c r="A15" s="20" t="s">
        <v>91</v>
      </c>
      <c r="B15" s="20" t="s">
        <v>228</v>
      </c>
      <c r="C15" s="20" t="s">
        <v>269</v>
      </c>
      <c r="D15" s="20" t="s">
        <v>255</v>
      </c>
      <c r="E15" s="20" t="s">
        <v>155</v>
      </c>
      <c r="F15" s="20" t="s">
        <v>263</v>
      </c>
      <c r="G15" s="20" t="s">
        <v>144</v>
      </c>
      <c r="H15" s="20" t="s">
        <v>275</v>
      </c>
      <c r="I15">
        <v>4106</v>
      </c>
      <c r="J15" s="21">
        <v>1748.71</v>
      </c>
      <c r="K15" s="22">
        <v>0.66846968069449797</v>
      </c>
      <c r="L15" s="21">
        <v>2615.9899999999998</v>
      </c>
      <c r="M15" s="23">
        <v>1</v>
      </c>
      <c r="N15" s="21">
        <v>0</v>
      </c>
      <c r="O15">
        <v>4106</v>
      </c>
      <c r="P15" s="21">
        <v>0</v>
      </c>
      <c r="Q15" s="21">
        <v>0</v>
      </c>
      <c r="R15" s="21">
        <f t="shared" si="0"/>
        <v>0</v>
      </c>
    </row>
    <row r="16" spans="1:18" x14ac:dyDescent="0.25">
      <c r="A16" s="20" t="s">
        <v>91</v>
      </c>
      <c r="B16" s="20" t="s">
        <v>228</v>
      </c>
      <c r="C16" s="20" t="s">
        <v>270</v>
      </c>
      <c r="D16" s="20" t="s">
        <v>150</v>
      </c>
      <c r="E16" s="20" t="s">
        <v>155</v>
      </c>
      <c r="F16" s="20" t="s">
        <v>263</v>
      </c>
      <c r="G16" s="20" t="s">
        <v>144</v>
      </c>
      <c r="H16" s="20" t="s">
        <v>275</v>
      </c>
      <c r="I16">
        <v>1264</v>
      </c>
      <c r="J16" s="21">
        <v>1748.71</v>
      </c>
      <c r="K16" s="22">
        <v>0.66846968069449797</v>
      </c>
      <c r="L16" s="21">
        <v>2615.9899999999998</v>
      </c>
      <c r="M16" s="23">
        <v>1</v>
      </c>
      <c r="N16" s="21">
        <v>0</v>
      </c>
      <c r="O16">
        <v>1264</v>
      </c>
      <c r="P16" s="21">
        <v>0</v>
      </c>
      <c r="Q16" s="21">
        <v>0</v>
      </c>
      <c r="R16" s="21">
        <f t="shared" si="0"/>
        <v>0</v>
      </c>
    </row>
    <row r="17" spans="1:18" x14ac:dyDescent="0.25">
      <c r="A17" s="20" t="s">
        <v>92</v>
      </c>
      <c r="B17" s="20" t="s">
        <v>1</v>
      </c>
      <c r="C17" s="20" t="s">
        <v>184</v>
      </c>
      <c r="D17" s="20" t="s">
        <v>148</v>
      </c>
      <c r="E17" s="20" t="s">
        <v>142</v>
      </c>
      <c r="F17" s="20" t="s">
        <v>185</v>
      </c>
      <c r="G17" s="20" t="s">
        <v>144</v>
      </c>
      <c r="H17" s="20" t="s">
        <v>275</v>
      </c>
      <c r="I17">
        <v>174751</v>
      </c>
      <c r="J17" s="21">
        <v>1499726.55</v>
      </c>
      <c r="K17" s="22">
        <v>0.85295977689328695</v>
      </c>
      <c r="L17" s="21">
        <v>1758261.75</v>
      </c>
      <c r="M17" s="23">
        <v>0.21077953188519499</v>
      </c>
      <c r="N17" s="21">
        <v>0.97</v>
      </c>
      <c r="O17">
        <v>36833</v>
      </c>
      <c r="P17" s="21">
        <v>28722.27</v>
      </c>
      <c r="Q17" s="21">
        <v>81.88</v>
      </c>
      <c r="R17" s="21">
        <f t="shared" si="0"/>
        <v>28804.15</v>
      </c>
    </row>
    <row r="18" spans="1:18" x14ac:dyDescent="0.25">
      <c r="A18" s="20" t="s">
        <v>92</v>
      </c>
      <c r="B18" s="20" t="s">
        <v>1</v>
      </c>
      <c r="C18" s="20" t="s">
        <v>186</v>
      </c>
      <c r="D18" s="20" t="s">
        <v>187</v>
      </c>
      <c r="E18" s="20" t="s">
        <v>142</v>
      </c>
      <c r="F18" s="20" t="s">
        <v>185</v>
      </c>
      <c r="G18" s="20" t="s">
        <v>144</v>
      </c>
      <c r="H18" s="20" t="s">
        <v>275</v>
      </c>
      <c r="I18">
        <v>155453</v>
      </c>
      <c r="J18" s="21">
        <v>1499726.55</v>
      </c>
      <c r="K18" s="22">
        <v>0.85295977689328695</v>
      </c>
      <c r="L18" s="21">
        <v>1758261.75</v>
      </c>
      <c r="M18" s="23">
        <v>0.167329204838784</v>
      </c>
      <c r="N18" s="21">
        <v>2.06</v>
      </c>
      <c r="O18">
        <v>26011</v>
      </c>
      <c r="P18" s="21">
        <v>43075.88</v>
      </c>
      <c r="Q18" s="21">
        <v>110.95</v>
      </c>
      <c r="R18" s="21">
        <f t="shared" si="0"/>
        <v>43186.829999999994</v>
      </c>
    </row>
    <row r="19" spans="1:18" x14ac:dyDescent="0.25">
      <c r="A19" s="20" t="s">
        <v>92</v>
      </c>
      <c r="B19" s="20" t="s">
        <v>1</v>
      </c>
      <c r="C19" s="20" t="s">
        <v>188</v>
      </c>
      <c r="D19" s="20" t="s">
        <v>189</v>
      </c>
      <c r="E19" s="20" t="s">
        <v>142</v>
      </c>
      <c r="F19" s="20" t="s">
        <v>185</v>
      </c>
      <c r="G19" s="20" t="s">
        <v>144</v>
      </c>
      <c r="H19" s="20" t="s">
        <v>275</v>
      </c>
      <c r="I19">
        <v>87916</v>
      </c>
      <c r="J19" s="21">
        <v>1499726.55</v>
      </c>
      <c r="K19" s="22">
        <v>0.85295977689328695</v>
      </c>
      <c r="L19" s="21">
        <v>1758261.75</v>
      </c>
      <c r="M19" s="23">
        <v>0.159778069530982</v>
      </c>
      <c r="N19" s="21">
        <v>2.09</v>
      </c>
      <c r="O19">
        <v>14047</v>
      </c>
      <c r="P19" s="21">
        <v>23601.51</v>
      </c>
      <c r="Q19" s="21">
        <v>112.57</v>
      </c>
      <c r="R19" s="21">
        <f t="shared" si="0"/>
        <v>23714.079999999998</v>
      </c>
    </row>
    <row r="20" spans="1:18" x14ac:dyDescent="0.25">
      <c r="A20" s="20" t="s">
        <v>92</v>
      </c>
      <c r="B20" s="20" t="s">
        <v>1</v>
      </c>
      <c r="C20" s="20" t="s">
        <v>190</v>
      </c>
      <c r="D20" s="20" t="s">
        <v>148</v>
      </c>
      <c r="E20" s="20" t="s">
        <v>146</v>
      </c>
      <c r="F20" s="20" t="s">
        <v>191</v>
      </c>
      <c r="G20" s="20" t="s">
        <v>144</v>
      </c>
      <c r="H20" s="20" t="s">
        <v>275</v>
      </c>
      <c r="I20">
        <v>16821</v>
      </c>
      <c r="J20" s="21">
        <v>1499726.55</v>
      </c>
      <c r="K20" s="22">
        <v>0.85295977689328695</v>
      </c>
      <c r="L20" s="21">
        <v>1758261.75</v>
      </c>
      <c r="M20" s="23">
        <v>0.21077953188519499</v>
      </c>
      <c r="N20" s="21">
        <v>22.13</v>
      </c>
      <c r="O20">
        <v>3545</v>
      </c>
      <c r="P20" s="21">
        <v>62900.49</v>
      </c>
      <c r="Q20" s="21">
        <v>0</v>
      </c>
      <c r="R20" s="21">
        <f t="shared" si="0"/>
        <v>62900.49</v>
      </c>
    </row>
    <row r="21" spans="1:18" x14ac:dyDescent="0.25">
      <c r="A21" s="20" t="s">
        <v>92</v>
      </c>
      <c r="B21" s="20" t="s">
        <v>1</v>
      </c>
      <c r="C21" s="20" t="s">
        <v>192</v>
      </c>
      <c r="D21" s="20" t="s">
        <v>193</v>
      </c>
      <c r="E21" s="20" t="s">
        <v>146</v>
      </c>
      <c r="F21" s="20" t="s">
        <v>185</v>
      </c>
      <c r="G21" s="20" t="s">
        <v>144</v>
      </c>
      <c r="H21" s="20" t="s">
        <v>275</v>
      </c>
      <c r="I21">
        <v>0</v>
      </c>
      <c r="J21" s="21">
        <v>1499726.55</v>
      </c>
      <c r="K21" s="22">
        <v>0.85295977689328695</v>
      </c>
      <c r="L21" s="21">
        <v>1758261.75</v>
      </c>
      <c r="M21" s="23">
        <v>0.39619337336879001</v>
      </c>
      <c r="N21" s="21">
        <v>5.93</v>
      </c>
      <c r="O21">
        <v>0</v>
      </c>
      <c r="P21" s="21">
        <v>0</v>
      </c>
      <c r="Q21" s="21">
        <v>0</v>
      </c>
      <c r="R21" s="21">
        <f t="shared" si="0"/>
        <v>0</v>
      </c>
    </row>
    <row r="22" spans="1:18" x14ac:dyDescent="0.25">
      <c r="A22" s="20" t="s">
        <v>92</v>
      </c>
      <c r="B22" s="20" t="s">
        <v>1</v>
      </c>
      <c r="C22" s="20" t="s">
        <v>194</v>
      </c>
      <c r="D22" s="20" t="s">
        <v>189</v>
      </c>
      <c r="E22" s="20" t="s">
        <v>155</v>
      </c>
      <c r="F22" s="20" t="s">
        <v>185</v>
      </c>
      <c r="G22" s="20" t="s">
        <v>144</v>
      </c>
      <c r="H22" s="20" t="s">
        <v>275</v>
      </c>
      <c r="I22">
        <v>5704</v>
      </c>
      <c r="J22" s="21">
        <v>1499726.55</v>
      </c>
      <c r="K22" s="22">
        <v>0.85295977689328695</v>
      </c>
      <c r="L22" s="21">
        <v>1758261.75</v>
      </c>
      <c r="M22" s="23">
        <v>0.159778069530982</v>
      </c>
      <c r="N22" s="21">
        <v>2.58</v>
      </c>
      <c r="O22">
        <v>911</v>
      </c>
      <c r="P22" s="21">
        <v>1884.49</v>
      </c>
      <c r="Q22" s="21">
        <v>0</v>
      </c>
      <c r="R22" s="21">
        <f t="shared" si="0"/>
        <v>1884.49</v>
      </c>
    </row>
    <row r="23" spans="1:18" x14ac:dyDescent="0.25">
      <c r="A23" s="20" t="s">
        <v>82</v>
      </c>
      <c r="B23" s="20" t="s">
        <v>13</v>
      </c>
      <c r="C23" s="20" t="s">
        <v>147</v>
      </c>
      <c r="D23" s="20" t="s">
        <v>148</v>
      </c>
      <c r="E23" s="20" t="s">
        <v>146</v>
      </c>
      <c r="F23" s="20" t="s">
        <v>143</v>
      </c>
      <c r="G23" s="20" t="s">
        <v>144</v>
      </c>
      <c r="H23" s="20" t="s">
        <v>276</v>
      </c>
      <c r="I23">
        <v>4468</v>
      </c>
      <c r="J23" s="21">
        <v>649075.19999999995</v>
      </c>
      <c r="K23" s="22">
        <v>0.65647607493745797</v>
      </c>
      <c r="L23" s="21">
        <v>988726.36</v>
      </c>
      <c r="M23" s="23">
        <v>6.5468774623076195E-2</v>
      </c>
      <c r="N23" s="21">
        <v>57.63</v>
      </c>
      <c r="O23">
        <v>292</v>
      </c>
      <c r="P23" s="21">
        <v>10384.32</v>
      </c>
      <c r="Q23" s="21">
        <v>35.56</v>
      </c>
      <c r="R23" s="21">
        <f t="shared" si="0"/>
        <v>10419.879999999999</v>
      </c>
    </row>
    <row r="24" spans="1:18" x14ac:dyDescent="0.25">
      <c r="A24" s="20" t="s">
        <v>82</v>
      </c>
      <c r="B24" s="20" t="s">
        <v>13</v>
      </c>
      <c r="C24" s="20" t="s">
        <v>149</v>
      </c>
      <c r="D24" s="20" t="s">
        <v>150</v>
      </c>
      <c r="E24" s="20" t="s">
        <v>142</v>
      </c>
      <c r="F24" s="20" t="s">
        <v>151</v>
      </c>
      <c r="G24" s="20" t="s">
        <v>144</v>
      </c>
      <c r="H24" s="20" t="s">
        <v>276</v>
      </c>
      <c r="I24">
        <v>64834</v>
      </c>
      <c r="J24" s="21">
        <v>649075.19999999995</v>
      </c>
      <c r="K24" s="22">
        <v>0.65647607493745797</v>
      </c>
      <c r="L24" s="21">
        <v>988726.36</v>
      </c>
      <c r="M24" s="23">
        <v>6.5468774623076195E-2</v>
      </c>
      <c r="N24" s="21">
        <v>4.97</v>
      </c>
      <c r="O24">
        <v>4244</v>
      </c>
      <c r="P24" s="21">
        <v>13050.65</v>
      </c>
      <c r="Q24" s="21">
        <v>61.51</v>
      </c>
      <c r="R24" s="21">
        <f t="shared" si="0"/>
        <v>13112.16</v>
      </c>
    </row>
    <row r="25" spans="1:18" x14ac:dyDescent="0.25">
      <c r="A25" s="20" t="s">
        <v>82</v>
      </c>
      <c r="B25" s="20" t="s">
        <v>13</v>
      </c>
      <c r="C25" s="20" t="s">
        <v>152</v>
      </c>
      <c r="D25" s="20" t="s">
        <v>153</v>
      </c>
      <c r="E25" s="20" t="s">
        <v>142</v>
      </c>
      <c r="F25" s="20" t="s">
        <v>151</v>
      </c>
      <c r="G25" s="20" t="s">
        <v>144</v>
      </c>
      <c r="H25" s="20" t="s">
        <v>276</v>
      </c>
      <c r="I25">
        <v>93109</v>
      </c>
      <c r="J25" s="21">
        <v>649075.19999999995</v>
      </c>
      <c r="K25" s="22">
        <v>0.65647607493745797</v>
      </c>
      <c r="L25" s="21">
        <v>988726.36</v>
      </c>
      <c r="M25" s="23">
        <v>6.5468774623076195E-2</v>
      </c>
      <c r="N25" s="21">
        <v>4.97</v>
      </c>
      <c r="O25">
        <v>6095</v>
      </c>
      <c r="P25" s="21">
        <v>18742.62</v>
      </c>
      <c r="Q25" s="21">
        <v>116.85</v>
      </c>
      <c r="R25" s="21">
        <f t="shared" si="0"/>
        <v>18859.469999999998</v>
      </c>
    </row>
    <row r="26" spans="1:18" x14ac:dyDescent="0.25">
      <c r="A26" s="20" t="s">
        <v>82</v>
      </c>
      <c r="B26" s="20" t="s">
        <v>13</v>
      </c>
      <c r="C26" s="20" t="s">
        <v>154</v>
      </c>
      <c r="D26" s="20" t="s">
        <v>148</v>
      </c>
      <c r="E26" s="20" t="s">
        <v>155</v>
      </c>
      <c r="F26" s="20" t="s">
        <v>151</v>
      </c>
      <c r="G26" s="20" t="s">
        <v>144</v>
      </c>
      <c r="H26" s="20" t="s">
        <v>276</v>
      </c>
      <c r="I26">
        <v>1425</v>
      </c>
      <c r="J26" s="21">
        <v>649075.19999999995</v>
      </c>
      <c r="K26" s="22">
        <v>0.65647607493745797</v>
      </c>
      <c r="L26" s="21">
        <v>988726.36</v>
      </c>
      <c r="M26" s="23">
        <v>6.5468774623076195E-2</v>
      </c>
      <c r="N26" s="21">
        <v>27.46</v>
      </c>
      <c r="O26">
        <v>93</v>
      </c>
      <c r="P26" s="21">
        <v>1575.91</v>
      </c>
      <c r="Q26" s="21">
        <v>0</v>
      </c>
      <c r="R26" s="21">
        <f t="shared" si="0"/>
        <v>1575.91</v>
      </c>
    </row>
    <row r="27" spans="1:18" x14ac:dyDescent="0.25">
      <c r="A27" s="20" t="s">
        <v>82</v>
      </c>
      <c r="B27" s="20" t="s">
        <v>13</v>
      </c>
      <c r="C27" s="20" t="s">
        <v>156</v>
      </c>
      <c r="D27" s="20" t="s">
        <v>150</v>
      </c>
      <c r="E27" s="20" t="s">
        <v>155</v>
      </c>
      <c r="F27" s="20" t="s">
        <v>151</v>
      </c>
      <c r="G27" s="20" t="s">
        <v>144</v>
      </c>
      <c r="H27" s="20" t="s">
        <v>276</v>
      </c>
      <c r="I27">
        <v>3606</v>
      </c>
      <c r="J27" s="21">
        <v>649075.19999999995</v>
      </c>
      <c r="K27" s="22">
        <v>0.65647607493745797</v>
      </c>
      <c r="L27" s="21">
        <v>988726.36</v>
      </c>
      <c r="M27" s="23">
        <v>6.5468774623076195E-2</v>
      </c>
      <c r="N27" s="21">
        <v>27.46</v>
      </c>
      <c r="O27">
        <v>236</v>
      </c>
      <c r="P27" s="21">
        <v>3999.07</v>
      </c>
      <c r="Q27" s="21">
        <v>16.940000000000001</v>
      </c>
      <c r="R27" s="21">
        <f t="shared" si="0"/>
        <v>4016.01</v>
      </c>
    </row>
    <row r="28" spans="1:18" x14ac:dyDescent="0.25">
      <c r="A28" s="20" t="s">
        <v>83</v>
      </c>
      <c r="B28" s="20" t="s">
        <v>196</v>
      </c>
      <c r="C28" s="20" t="s">
        <v>197</v>
      </c>
      <c r="D28" s="20" t="s">
        <v>148</v>
      </c>
      <c r="E28" s="20" t="s">
        <v>142</v>
      </c>
      <c r="F28" s="20" t="s">
        <v>198</v>
      </c>
      <c r="G28" s="20" t="s">
        <v>144</v>
      </c>
      <c r="H28" s="20" t="s">
        <v>276</v>
      </c>
      <c r="I28">
        <v>311691</v>
      </c>
      <c r="J28" s="21">
        <v>2420065.65</v>
      </c>
      <c r="K28" s="22">
        <v>0.65596396257774003</v>
      </c>
      <c r="L28" s="21">
        <v>3689327.14</v>
      </c>
      <c r="M28" s="23">
        <v>1.8991793547002402E-2</v>
      </c>
      <c r="N28" s="21">
        <v>33.78</v>
      </c>
      <c r="O28">
        <v>5919</v>
      </c>
      <c r="P28" s="21">
        <v>123614.47</v>
      </c>
      <c r="Q28" s="21">
        <v>647.41</v>
      </c>
      <c r="R28" s="21">
        <f t="shared" si="0"/>
        <v>124261.88</v>
      </c>
    </row>
    <row r="29" spans="1:18" x14ac:dyDescent="0.25">
      <c r="A29" s="20" t="s">
        <v>83</v>
      </c>
      <c r="B29" s="20" t="s">
        <v>196</v>
      </c>
      <c r="C29" s="20" t="s">
        <v>199</v>
      </c>
      <c r="D29" s="20" t="s">
        <v>200</v>
      </c>
      <c r="E29" s="20" t="s">
        <v>142</v>
      </c>
      <c r="F29" s="20" t="s">
        <v>198</v>
      </c>
      <c r="G29" s="20" t="s">
        <v>183</v>
      </c>
      <c r="H29" s="20" t="s">
        <v>276</v>
      </c>
      <c r="I29">
        <v>224013</v>
      </c>
      <c r="J29" s="21">
        <v>2420065.65</v>
      </c>
      <c r="K29" s="22">
        <v>0.65596396257774003</v>
      </c>
      <c r="L29" s="21">
        <v>3689327.14</v>
      </c>
      <c r="M29" s="23"/>
      <c r="N29" s="21">
        <v>10.98</v>
      </c>
      <c r="P29" s="21">
        <v>0</v>
      </c>
      <c r="Q29" s="21">
        <v>0</v>
      </c>
      <c r="R29" s="21">
        <f t="shared" si="0"/>
        <v>0</v>
      </c>
    </row>
    <row r="30" spans="1:18" x14ac:dyDescent="0.25">
      <c r="A30" s="20" t="s">
        <v>83</v>
      </c>
      <c r="B30" s="20" t="s">
        <v>196</v>
      </c>
      <c r="C30" s="20" t="s">
        <v>201</v>
      </c>
      <c r="D30" s="20" t="s">
        <v>141</v>
      </c>
      <c r="E30" s="20" t="s">
        <v>142</v>
      </c>
      <c r="F30" s="20" t="s">
        <v>202</v>
      </c>
      <c r="G30" s="20" t="s">
        <v>144</v>
      </c>
      <c r="H30" s="20" t="s">
        <v>276</v>
      </c>
      <c r="I30">
        <v>44902</v>
      </c>
      <c r="J30" s="21">
        <v>2420065.65</v>
      </c>
      <c r="K30" s="22">
        <v>0.65596396257774003</v>
      </c>
      <c r="L30" s="21">
        <v>3689327.14</v>
      </c>
      <c r="M30" s="23">
        <v>1.8989207402494799E-2</v>
      </c>
      <c r="N30" s="21">
        <v>33.78</v>
      </c>
      <c r="O30">
        <v>852</v>
      </c>
      <c r="P30" s="21">
        <v>17793.47</v>
      </c>
      <c r="Q30" s="21">
        <v>125.31</v>
      </c>
      <c r="R30" s="21">
        <f t="shared" si="0"/>
        <v>17918.780000000002</v>
      </c>
    </row>
    <row r="31" spans="1:18" x14ac:dyDescent="0.25">
      <c r="A31" s="20" t="s">
        <v>83</v>
      </c>
      <c r="B31" s="20" t="s">
        <v>196</v>
      </c>
      <c r="C31" s="20" t="s">
        <v>203</v>
      </c>
      <c r="D31" s="20" t="s">
        <v>141</v>
      </c>
      <c r="E31" s="20" t="s">
        <v>146</v>
      </c>
      <c r="F31" s="20" t="s">
        <v>202</v>
      </c>
      <c r="G31" s="20" t="s">
        <v>144</v>
      </c>
      <c r="H31" s="20" t="s">
        <v>276</v>
      </c>
      <c r="I31">
        <v>18092</v>
      </c>
      <c r="J31" s="21">
        <v>2420065.65</v>
      </c>
      <c r="K31" s="22">
        <v>0.65596396257774003</v>
      </c>
      <c r="L31" s="21">
        <v>3689327.14</v>
      </c>
      <c r="M31" s="23">
        <v>1.89892074024949E-2</v>
      </c>
      <c r="N31" s="21">
        <v>135.6</v>
      </c>
      <c r="O31">
        <v>343</v>
      </c>
      <c r="P31" s="21">
        <v>28678.84</v>
      </c>
      <c r="Q31" s="21">
        <v>0</v>
      </c>
      <c r="R31" s="21">
        <f t="shared" si="0"/>
        <v>28678.84</v>
      </c>
    </row>
    <row r="32" spans="1:18" x14ac:dyDescent="0.25">
      <c r="A32" s="20" t="s">
        <v>83</v>
      </c>
      <c r="B32" s="20" t="s">
        <v>196</v>
      </c>
      <c r="C32" s="20" t="s">
        <v>204</v>
      </c>
      <c r="D32" s="20" t="s">
        <v>150</v>
      </c>
      <c r="E32" s="20" t="s">
        <v>146</v>
      </c>
      <c r="F32" s="20" t="s">
        <v>202</v>
      </c>
      <c r="G32" s="20" t="s">
        <v>183</v>
      </c>
      <c r="H32" s="20" t="s">
        <v>276</v>
      </c>
      <c r="I32">
        <v>15922</v>
      </c>
      <c r="J32" s="21">
        <v>2420065.65</v>
      </c>
      <c r="K32" s="22">
        <v>0.65596396257774003</v>
      </c>
      <c r="L32" s="21">
        <v>3689327.14</v>
      </c>
      <c r="M32" s="23"/>
      <c r="N32" s="21">
        <v>30.27</v>
      </c>
      <c r="P32" s="21">
        <v>0</v>
      </c>
      <c r="Q32" s="21">
        <v>0</v>
      </c>
      <c r="R32" s="21">
        <f t="shared" si="0"/>
        <v>0</v>
      </c>
    </row>
    <row r="33" spans="1:18" x14ac:dyDescent="0.25">
      <c r="A33" s="20" t="s">
        <v>83</v>
      </c>
      <c r="B33" s="20" t="s">
        <v>196</v>
      </c>
      <c r="C33" s="20" t="s">
        <v>205</v>
      </c>
      <c r="D33" s="20" t="s">
        <v>148</v>
      </c>
      <c r="E33" s="20" t="s">
        <v>155</v>
      </c>
      <c r="F33" s="20" t="s">
        <v>198</v>
      </c>
      <c r="G33" s="20" t="s">
        <v>144</v>
      </c>
      <c r="H33" s="20" t="s">
        <v>276</v>
      </c>
      <c r="I33">
        <v>15543</v>
      </c>
      <c r="J33" s="21">
        <v>2420065.65</v>
      </c>
      <c r="K33" s="22">
        <v>0.65596396257774003</v>
      </c>
      <c r="L33" s="21">
        <v>3689327.14</v>
      </c>
      <c r="M33" s="23">
        <v>1.8991793547002402E-2</v>
      </c>
      <c r="N33" s="21">
        <v>90.79</v>
      </c>
      <c r="O33">
        <v>295</v>
      </c>
      <c r="P33" s="21">
        <v>16514.59</v>
      </c>
      <c r="Q33" s="21">
        <v>55.98</v>
      </c>
      <c r="R33" s="21">
        <f t="shared" si="0"/>
        <v>16570.57</v>
      </c>
    </row>
    <row r="34" spans="1:18" x14ac:dyDescent="0.25">
      <c r="A34" s="20" t="s">
        <v>83</v>
      </c>
      <c r="B34" s="20" t="s">
        <v>196</v>
      </c>
      <c r="C34" s="20" t="s">
        <v>206</v>
      </c>
      <c r="D34" s="20" t="s">
        <v>189</v>
      </c>
      <c r="E34" s="20" t="s">
        <v>155</v>
      </c>
      <c r="F34" s="20" t="s">
        <v>198</v>
      </c>
      <c r="G34" s="20" t="s">
        <v>144</v>
      </c>
      <c r="H34" s="20" t="s">
        <v>276</v>
      </c>
      <c r="I34">
        <v>7112</v>
      </c>
      <c r="J34" s="21">
        <v>2420065.65</v>
      </c>
      <c r="K34" s="22">
        <v>0.65596396257774003</v>
      </c>
      <c r="L34" s="21">
        <v>3689327.14</v>
      </c>
      <c r="M34" s="23">
        <v>1.9993044260101799E-2</v>
      </c>
      <c r="N34" s="21">
        <v>90.77</v>
      </c>
      <c r="O34">
        <v>142</v>
      </c>
      <c r="P34" s="21">
        <v>7947.65</v>
      </c>
      <c r="Q34" s="21">
        <v>0</v>
      </c>
      <c r="R34" s="21">
        <f t="shared" si="0"/>
        <v>7947.65</v>
      </c>
    </row>
    <row r="35" spans="1:18" x14ac:dyDescent="0.25">
      <c r="A35" s="20" t="s">
        <v>84</v>
      </c>
      <c r="B35" s="20" t="s">
        <v>4</v>
      </c>
      <c r="C35" s="20" t="s">
        <v>167</v>
      </c>
      <c r="D35" s="20" t="s">
        <v>148</v>
      </c>
      <c r="E35" s="20" t="s">
        <v>142</v>
      </c>
      <c r="F35" s="20" t="s">
        <v>168</v>
      </c>
      <c r="G35" s="20" t="s">
        <v>144</v>
      </c>
      <c r="H35" s="20" t="s">
        <v>276</v>
      </c>
      <c r="I35">
        <v>111773</v>
      </c>
      <c r="J35" s="21">
        <v>311579.13</v>
      </c>
      <c r="K35" s="22">
        <v>0.72644401142952997</v>
      </c>
      <c r="L35" s="21">
        <v>428910.04</v>
      </c>
      <c r="M35" s="23">
        <v>2.94413510710596E-3</v>
      </c>
      <c r="N35" s="21">
        <v>10.74</v>
      </c>
      <c r="O35">
        <v>329</v>
      </c>
      <c r="P35" s="21">
        <v>2419.27</v>
      </c>
      <c r="Q35" s="21">
        <v>14.71</v>
      </c>
      <c r="R35" s="21">
        <f t="shared" si="0"/>
        <v>2433.98</v>
      </c>
    </row>
    <row r="36" spans="1:18" x14ac:dyDescent="0.25">
      <c r="A36" s="20" t="s">
        <v>84</v>
      </c>
      <c r="B36" s="20" t="s">
        <v>4</v>
      </c>
      <c r="C36" s="20" t="s">
        <v>169</v>
      </c>
      <c r="D36" s="20" t="s">
        <v>170</v>
      </c>
      <c r="E36" s="20" t="s">
        <v>142</v>
      </c>
      <c r="F36" s="20" t="s">
        <v>168</v>
      </c>
      <c r="G36" s="20" t="s">
        <v>183</v>
      </c>
      <c r="H36" s="20" t="s">
        <v>276</v>
      </c>
      <c r="I36">
        <v>472813</v>
      </c>
      <c r="J36" s="21">
        <v>311579.13</v>
      </c>
      <c r="K36" s="22">
        <v>0.72644401142952997</v>
      </c>
      <c r="L36" s="21">
        <v>428910.04</v>
      </c>
      <c r="M36" s="23"/>
      <c r="N36" s="21">
        <v>10.86</v>
      </c>
      <c r="P36" s="21">
        <v>0</v>
      </c>
      <c r="Q36" s="21">
        <v>0</v>
      </c>
      <c r="R36" s="21">
        <f t="shared" si="0"/>
        <v>0</v>
      </c>
    </row>
    <row r="37" spans="1:18" x14ac:dyDescent="0.25">
      <c r="A37" s="20" t="s">
        <v>84</v>
      </c>
      <c r="B37" s="20" t="s">
        <v>4</v>
      </c>
      <c r="C37" s="20" t="s">
        <v>171</v>
      </c>
      <c r="D37" s="20" t="s">
        <v>172</v>
      </c>
      <c r="E37" s="20" t="s">
        <v>142</v>
      </c>
      <c r="F37" s="20" t="s">
        <v>168</v>
      </c>
      <c r="G37" s="20" t="s">
        <v>144</v>
      </c>
      <c r="H37" s="20" t="s">
        <v>276</v>
      </c>
      <c r="I37">
        <v>343774</v>
      </c>
      <c r="J37" s="21">
        <v>311579.13</v>
      </c>
      <c r="K37" s="22">
        <v>0.72644401142952997</v>
      </c>
      <c r="L37" s="21">
        <v>428910.04</v>
      </c>
      <c r="M37" s="23">
        <v>3.0400345621200199E-3</v>
      </c>
      <c r="N37" s="21">
        <v>10.15</v>
      </c>
      <c r="O37">
        <v>1045</v>
      </c>
      <c r="P37" s="21">
        <v>7262.16</v>
      </c>
      <c r="Q37" s="21">
        <v>48.65</v>
      </c>
      <c r="R37" s="21">
        <f t="shared" si="0"/>
        <v>7310.8099999999995</v>
      </c>
    </row>
    <row r="38" spans="1:18" x14ac:dyDescent="0.25">
      <c r="A38" s="20" t="s">
        <v>84</v>
      </c>
      <c r="B38" s="20" t="s">
        <v>4</v>
      </c>
      <c r="C38" s="20" t="s">
        <v>173</v>
      </c>
      <c r="D38" s="20" t="s">
        <v>141</v>
      </c>
      <c r="E38" s="20" t="s">
        <v>142</v>
      </c>
      <c r="F38" s="20" t="s">
        <v>168</v>
      </c>
      <c r="G38" s="20" t="s">
        <v>144</v>
      </c>
      <c r="H38" s="20" t="s">
        <v>276</v>
      </c>
      <c r="I38">
        <v>16644</v>
      </c>
      <c r="J38" s="21">
        <v>311579.13</v>
      </c>
      <c r="K38" s="22">
        <v>0.72644401142952997</v>
      </c>
      <c r="L38" s="21">
        <v>428910.04</v>
      </c>
      <c r="M38" s="23">
        <v>2.7856653943903399E-3</v>
      </c>
      <c r="N38" s="21">
        <v>10.9</v>
      </c>
      <c r="O38">
        <v>46</v>
      </c>
      <c r="P38" s="21">
        <v>343.3</v>
      </c>
      <c r="Q38" s="21">
        <v>7.47</v>
      </c>
      <c r="R38" s="21">
        <f t="shared" si="0"/>
        <v>350.77000000000004</v>
      </c>
    </row>
    <row r="39" spans="1:18" x14ac:dyDescent="0.25">
      <c r="A39" s="20" t="s">
        <v>84</v>
      </c>
      <c r="B39" s="20" t="s">
        <v>4</v>
      </c>
      <c r="C39" s="20" t="s">
        <v>174</v>
      </c>
      <c r="D39" s="20" t="s">
        <v>175</v>
      </c>
      <c r="E39" s="20" t="s">
        <v>142</v>
      </c>
      <c r="F39" s="20" t="s">
        <v>176</v>
      </c>
      <c r="G39" s="20" t="s">
        <v>144</v>
      </c>
      <c r="H39" s="20" t="s">
        <v>276</v>
      </c>
      <c r="I39">
        <v>130029</v>
      </c>
      <c r="J39" s="21">
        <v>311579.13</v>
      </c>
      <c r="K39" s="22">
        <v>0.72644401142952997</v>
      </c>
      <c r="L39" s="21">
        <v>428910.04</v>
      </c>
      <c r="M39" s="23">
        <v>2.7856653943903399E-3</v>
      </c>
      <c r="N39" s="21">
        <v>10.9</v>
      </c>
      <c r="O39">
        <v>362</v>
      </c>
      <c r="P39" s="21">
        <v>2701.58</v>
      </c>
      <c r="Q39" s="21">
        <v>22.38</v>
      </c>
      <c r="R39" s="21">
        <f t="shared" si="0"/>
        <v>2723.96</v>
      </c>
    </row>
    <row r="40" spans="1:18" x14ac:dyDescent="0.25">
      <c r="A40" s="20" t="s">
        <v>84</v>
      </c>
      <c r="B40" s="20" t="s">
        <v>4</v>
      </c>
      <c r="C40" s="20" t="s">
        <v>177</v>
      </c>
      <c r="D40" s="20" t="s">
        <v>148</v>
      </c>
      <c r="E40" s="20" t="s">
        <v>146</v>
      </c>
      <c r="F40" s="20" t="s">
        <v>168</v>
      </c>
      <c r="G40" s="20" t="s">
        <v>144</v>
      </c>
      <c r="H40" s="20" t="s">
        <v>276</v>
      </c>
      <c r="I40">
        <v>18188</v>
      </c>
      <c r="J40" s="21">
        <v>311579.13</v>
      </c>
      <c r="K40" s="22">
        <v>0.72644401142952997</v>
      </c>
      <c r="L40" s="21">
        <v>428910.04</v>
      </c>
      <c r="M40" s="23">
        <v>2.94413510710596E-3</v>
      </c>
      <c r="N40" s="21">
        <v>48.11</v>
      </c>
      <c r="O40">
        <v>53</v>
      </c>
      <c r="P40" s="21">
        <v>1741.17</v>
      </c>
      <c r="Q40" s="21">
        <v>0</v>
      </c>
      <c r="R40" s="21">
        <f t="shared" si="0"/>
        <v>1741.17</v>
      </c>
    </row>
    <row r="41" spans="1:18" x14ac:dyDescent="0.25">
      <c r="A41" s="20" t="s">
        <v>84</v>
      </c>
      <c r="B41" s="20" t="s">
        <v>4</v>
      </c>
      <c r="C41" s="20" t="s">
        <v>178</v>
      </c>
      <c r="D41" s="20" t="s">
        <v>175</v>
      </c>
      <c r="E41" s="20" t="s">
        <v>146</v>
      </c>
      <c r="F41" s="20" t="s">
        <v>168</v>
      </c>
      <c r="G41" s="20" t="s">
        <v>144</v>
      </c>
      <c r="H41" s="20" t="s">
        <v>276</v>
      </c>
      <c r="I41">
        <v>30620</v>
      </c>
      <c r="J41" s="21">
        <v>311579.13</v>
      </c>
      <c r="K41" s="22">
        <v>0.72644401142952997</v>
      </c>
      <c r="L41" s="21">
        <v>428910.04</v>
      </c>
      <c r="M41" s="23">
        <v>2.7856653943903399E-3</v>
      </c>
      <c r="N41" s="21">
        <v>65.03</v>
      </c>
      <c r="O41">
        <v>85</v>
      </c>
      <c r="P41" s="21">
        <v>3774.53</v>
      </c>
      <c r="Q41" s="21">
        <v>0</v>
      </c>
      <c r="R41" s="21">
        <f t="shared" si="0"/>
        <v>3774.53</v>
      </c>
    </row>
    <row r="42" spans="1:18" x14ac:dyDescent="0.25">
      <c r="A42" s="20" t="s">
        <v>84</v>
      </c>
      <c r="B42" s="20" t="s">
        <v>4</v>
      </c>
      <c r="C42" s="20" t="s">
        <v>179</v>
      </c>
      <c r="D42" s="20" t="s">
        <v>141</v>
      </c>
      <c r="E42" s="20" t="s">
        <v>146</v>
      </c>
      <c r="F42" s="20" t="s">
        <v>176</v>
      </c>
      <c r="G42" s="20" t="s">
        <v>144</v>
      </c>
      <c r="H42" s="20" t="s">
        <v>276</v>
      </c>
      <c r="I42">
        <v>5266</v>
      </c>
      <c r="J42" s="21">
        <v>311579.13</v>
      </c>
      <c r="K42" s="22">
        <v>0.72644401142952997</v>
      </c>
      <c r="L42" s="21">
        <v>428910.04</v>
      </c>
      <c r="M42" s="23">
        <v>2.8616376336627002E-3</v>
      </c>
      <c r="N42" s="21">
        <v>61.83</v>
      </c>
      <c r="O42">
        <v>15</v>
      </c>
      <c r="P42" s="21">
        <v>633.32000000000005</v>
      </c>
      <c r="Q42" s="21">
        <v>0</v>
      </c>
      <c r="R42" s="21">
        <f t="shared" si="0"/>
        <v>633.32000000000005</v>
      </c>
    </row>
    <row r="43" spans="1:18" x14ac:dyDescent="0.25">
      <c r="A43" s="20" t="s">
        <v>84</v>
      </c>
      <c r="B43" s="20" t="s">
        <v>4</v>
      </c>
      <c r="C43" s="20" t="s">
        <v>180</v>
      </c>
      <c r="D43" s="20" t="s">
        <v>148</v>
      </c>
      <c r="E43" s="20" t="s">
        <v>155</v>
      </c>
      <c r="F43" s="20" t="s">
        <v>168</v>
      </c>
      <c r="G43" s="20" t="s">
        <v>144</v>
      </c>
      <c r="H43" s="20" t="s">
        <v>276</v>
      </c>
      <c r="I43">
        <v>7153</v>
      </c>
      <c r="J43" s="21">
        <v>311579.13</v>
      </c>
      <c r="K43" s="22">
        <v>0.72644401142952997</v>
      </c>
      <c r="L43" s="21">
        <v>428910.04</v>
      </c>
      <c r="M43" s="23">
        <v>2.94413510710596E-3</v>
      </c>
      <c r="N43" s="21">
        <v>22.74</v>
      </c>
      <c r="O43">
        <v>21</v>
      </c>
      <c r="P43" s="21">
        <v>326.08999999999997</v>
      </c>
      <c r="Q43" s="21">
        <v>0</v>
      </c>
      <c r="R43" s="21">
        <f t="shared" si="0"/>
        <v>326.08999999999997</v>
      </c>
    </row>
    <row r="44" spans="1:18" x14ac:dyDescent="0.25">
      <c r="A44" s="20" t="s">
        <v>92</v>
      </c>
      <c r="B44" s="20" t="s">
        <v>1</v>
      </c>
      <c r="C44" s="20" t="s">
        <v>195</v>
      </c>
      <c r="D44" s="20" t="s">
        <v>187</v>
      </c>
      <c r="E44" s="20" t="s">
        <v>155</v>
      </c>
      <c r="F44" s="20" t="s">
        <v>185</v>
      </c>
      <c r="G44" s="20" t="s">
        <v>144</v>
      </c>
      <c r="H44" s="20" t="s">
        <v>275</v>
      </c>
      <c r="I44">
        <v>9780</v>
      </c>
      <c r="J44" s="21">
        <v>1499726.55</v>
      </c>
      <c r="K44" s="22">
        <v>0.85295977689328695</v>
      </c>
      <c r="L44" s="21">
        <v>1758261.75</v>
      </c>
      <c r="M44" s="23">
        <v>0.167329204838784</v>
      </c>
      <c r="N44" s="21">
        <v>2.54</v>
      </c>
      <c r="O44">
        <v>1636</v>
      </c>
      <c r="P44" s="21">
        <v>3331.76</v>
      </c>
      <c r="Q44" s="21">
        <v>2.04</v>
      </c>
      <c r="R44" s="21">
        <f t="shared" si="0"/>
        <v>3333.8</v>
      </c>
    </row>
    <row r="45" spans="1:18" x14ac:dyDescent="0.25">
      <c r="A45" s="20" t="s">
        <v>93</v>
      </c>
      <c r="B45" s="20" t="s">
        <v>196</v>
      </c>
      <c r="C45" s="20" t="s">
        <v>197</v>
      </c>
      <c r="D45" s="20" t="s">
        <v>148</v>
      </c>
      <c r="E45" s="20" t="s">
        <v>142</v>
      </c>
      <c r="F45" s="20" t="s">
        <v>198</v>
      </c>
      <c r="G45" s="20" t="s">
        <v>144</v>
      </c>
      <c r="H45" s="20" t="s">
        <v>275</v>
      </c>
      <c r="I45">
        <v>309175</v>
      </c>
      <c r="J45" s="21">
        <v>2546194.73</v>
      </c>
      <c r="K45" s="22">
        <v>0.82377795569574996</v>
      </c>
      <c r="L45" s="21">
        <v>3090875.05</v>
      </c>
      <c r="M45" s="23">
        <v>1.59111021065973E-2</v>
      </c>
      <c r="N45" s="21">
        <v>33.78</v>
      </c>
      <c r="O45">
        <v>4919</v>
      </c>
      <c r="P45" s="21">
        <v>129011.37</v>
      </c>
      <c r="Q45" s="21">
        <v>367.18</v>
      </c>
      <c r="R45" s="21">
        <f t="shared" si="0"/>
        <v>129378.54999999999</v>
      </c>
    </row>
    <row r="46" spans="1:18" x14ac:dyDescent="0.25">
      <c r="A46" s="20" t="s">
        <v>93</v>
      </c>
      <c r="B46" s="20" t="s">
        <v>196</v>
      </c>
      <c r="C46" s="20" t="s">
        <v>199</v>
      </c>
      <c r="D46" s="20" t="s">
        <v>200</v>
      </c>
      <c r="E46" s="20" t="s">
        <v>142</v>
      </c>
      <c r="F46" s="20" t="s">
        <v>198</v>
      </c>
      <c r="G46" s="20" t="s">
        <v>183</v>
      </c>
      <c r="H46" s="20" t="s">
        <v>275</v>
      </c>
      <c r="I46">
        <v>222043</v>
      </c>
      <c r="J46" s="21">
        <v>2546194.73</v>
      </c>
      <c r="K46" s="22">
        <v>0.82377795569574996</v>
      </c>
      <c r="L46" s="21">
        <v>3090875.05</v>
      </c>
      <c r="M46" s="23"/>
      <c r="N46" s="21">
        <v>10.98</v>
      </c>
      <c r="P46" s="21">
        <v>0</v>
      </c>
      <c r="Q46" s="21">
        <v>0</v>
      </c>
      <c r="R46" s="21">
        <f t="shared" si="0"/>
        <v>0</v>
      </c>
    </row>
    <row r="47" spans="1:18" x14ac:dyDescent="0.25">
      <c r="A47" s="20" t="s">
        <v>93</v>
      </c>
      <c r="B47" s="20" t="s">
        <v>196</v>
      </c>
      <c r="C47" s="20" t="s">
        <v>201</v>
      </c>
      <c r="D47" s="20" t="s">
        <v>141</v>
      </c>
      <c r="E47" s="20" t="s">
        <v>142</v>
      </c>
      <c r="F47" s="20" t="s">
        <v>202</v>
      </c>
      <c r="G47" s="20" t="s">
        <v>144</v>
      </c>
      <c r="H47" s="20" t="s">
        <v>275</v>
      </c>
      <c r="I47">
        <v>44305</v>
      </c>
      <c r="J47" s="21">
        <v>2546194.73</v>
      </c>
      <c r="K47" s="22">
        <v>0.82377795569574996</v>
      </c>
      <c r="L47" s="21">
        <v>3090875.05</v>
      </c>
      <c r="M47" s="23">
        <v>1.5908935465030801E-2</v>
      </c>
      <c r="N47" s="21">
        <v>33.78</v>
      </c>
      <c r="O47">
        <v>704</v>
      </c>
      <c r="P47" s="21">
        <v>18463.919999999998</v>
      </c>
      <c r="Q47" s="21">
        <v>52.46</v>
      </c>
      <c r="R47" s="21">
        <f t="shared" si="0"/>
        <v>18516.379999999997</v>
      </c>
    </row>
    <row r="48" spans="1:18" x14ac:dyDescent="0.25">
      <c r="A48" s="20" t="s">
        <v>93</v>
      </c>
      <c r="B48" s="20" t="s">
        <v>196</v>
      </c>
      <c r="C48" s="20" t="s">
        <v>203</v>
      </c>
      <c r="D48" s="20" t="s">
        <v>141</v>
      </c>
      <c r="E48" s="20" t="s">
        <v>146</v>
      </c>
      <c r="F48" s="20" t="s">
        <v>202</v>
      </c>
      <c r="G48" s="20" t="s">
        <v>144</v>
      </c>
      <c r="H48" s="20" t="s">
        <v>275</v>
      </c>
      <c r="I48">
        <v>18023</v>
      </c>
      <c r="J48" s="21">
        <v>2546194.73</v>
      </c>
      <c r="K48" s="22">
        <v>0.82377795569574996</v>
      </c>
      <c r="L48" s="21">
        <v>3090875.05</v>
      </c>
      <c r="M48" s="23">
        <v>1.5908935465030801E-2</v>
      </c>
      <c r="N48" s="21">
        <v>135.6</v>
      </c>
      <c r="O48">
        <v>286</v>
      </c>
      <c r="P48" s="21">
        <v>30030.58</v>
      </c>
      <c r="Q48" s="21">
        <v>0</v>
      </c>
      <c r="R48" s="21">
        <f t="shared" si="0"/>
        <v>30030.58</v>
      </c>
    </row>
    <row r="49" spans="1:18" x14ac:dyDescent="0.25">
      <c r="A49" s="20" t="s">
        <v>93</v>
      </c>
      <c r="B49" s="20" t="s">
        <v>196</v>
      </c>
      <c r="C49" s="20" t="s">
        <v>204</v>
      </c>
      <c r="D49" s="20" t="s">
        <v>150</v>
      </c>
      <c r="E49" s="20" t="s">
        <v>146</v>
      </c>
      <c r="F49" s="20" t="s">
        <v>202</v>
      </c>
      <c r="G49" s="20" t="s">
        <v>183</v>
      </c>
      <c r="H49" s="20" t="s">
        <v>275</v>
      </c>
      <c r="I49">
        <v>15777</v>
      </c>
      <c r="J49" s="21">
        <v>2546194.73</v>
      </c>
      <c r="K49" s="22">
        <v>0.82377795569574996</v>
      </c>
      <c r="L49" s="21">
        <v>3090875.05</v>
      </c>
      <c r="M49" s="23"/>
      <c r="N49" s="21">
        <v>30.27</v>
      </c>
      <c r="P49" s="21">
        <v>0</v>
      </c>
      <c r="Q49" s="21">
        <v>0</v>
      </c>
      <c r="R49" s="21">
        <f t="shared" si="0"/>
        <v>0</v>
      </c>
    </row>
    <row r="50" spans="1:18" x14ac:dyDescent="0.25">
      <c r="A50" s="20" t="s">
        <v>93</v>
      </c>
      <c r="B50" s="20" t="s">
        <v>196</v>
      </c>
      <c r="C50" s="20" t="s">
        <v>205</v>
      </c>
      <c r="D50" s="20" t="s">
        <v>148</v>
      </c>
      <c r="E50" s="20" t="s">
        <v>155</v>
      </c>
      <c r="F50" s="20" t="s">
        <v>198</v>
      </c>
      <c r="G50" s="20" t="s">
        <v>144</v>
      </c>
      <c r="H50" s="20" t="s">
        <v>275</v>
      </c>
      <c r="I50">
        <v>15530</v>
      </c>
      <c r="J50" s="21">
        <v>2546194.73</v>
      </c>
      <c r="K50" s="22">
        <v>0.82377795569574996</v>
      </c>
      <c r="L50" s="21">
        <v>3090875.05</v>
      </c>
      <c r="M50" s="23">
        <v>1.59111021065973E-2</v>
      </c>
      <c r="N50" s="21">
        <v>90.79</v>
      </c>
      <c r="O50">
        <v>247</v>
      </c>
      <c r="P50" s="21">
        <v>17364.93</v>
      </c>
      <c r="Q50" s="21">
        <v>70.31</v>
      </c>
      <c r="R50" s="21">
        <f t="shared" si="0"/>
        <v>17435.240000000002</v>
      </c>
    </row>
    <row r="51" spans="1:18" x14ac:dyDescent="0.25">
      <c r="A51" s="20" t="s">
        <v>93</v>
      </c>
      <c r="B51" s="20" t="s">
        <v>196</v>
      </c>
      <c r="C51" s="20" t="s">
        <v>206</v>
      </c>
      <c r="D51" s="20" t="s">
        <v>189</v>
      </c>
      <c r="E51" s="20" t="s">
        <v>155</v>
      </c>
      <c r="F51" s="20" t="s">
        <v>198</v>
      </c>
      <c r="G51" s="20" t="s">
        <v>144</v>
      </c>
      <c r="H51" s="20" t="s">
        <v>275</v>
      </c>
      <c r="I51">
        <v>7128</v>
      </c>
      <c r="J51" s="21">
        <v>2546194.73</v>
      </c>
      <c r="K51" s="22">
        <v>0.82377795569574996</v>
      </c>
      <c r="L51" s="21">
        <v>3090875.05</v>
      </c>
      <c r="M51" s="23">
        <v>1.6749938222365E-2</v>
      </c>
      <c r="N51" s="21">
        <v>90.77</v>
      </c>
      <c r="O51">
        <v>119</v>
      </c>
      <c r="P51" s="21">
        <v>8364.26</v>
      </c>
      <c r="Q51" s="21">
        <v>0</v>
      </c>
      <c r="R51" s="21">
        <f t="shared" si="0"/>
        <v>8364.26</v>
      </c>
    </row>
    <row r="52" spans="1:18" x14ac:dyDescent="0.25">
      <c r="A52" s="20" t="s">
        <v>94</v>
      </c>
      <c r="B52" s="20" t="s">
        <v>196</v>
      </c>
      <c r="C52" s="20" t="s">
        <v>197</v>
      </c>
      <c r="D52" s="20" t="s">
        <v>148</v>
      </c>
      <c r="E52" s="20" t="s">
        <v>142</v>
      </c>
      <c r="F52" s="20" t="s">
        <v>198</v>
      </c>
      <c r="G52" s="20" t="s">
        <v>144</v>
      </c>
      <c r="H52" s="20" t="s">
        <v>275</v>
      </c>
      <c r="I52">
        <v>309175</v>
      </c>
      <c r="J52" s="21">
        <v>5319306.6100000003</v>
      </c>
      <c r="K52" s="22">
        <v>0.66894025880962504</v>
      </c>
      <c r="L52" s="21">
        <v>7951841.0499999998</v>
      </c>
      <c r="M52" s="23">
        <v>4.0934218574116103E-2</v>
      </c>
      <c r="N52" s="21">
        <v>33.78</v>
      </c>
      <c r="O52">
        <v>12655</v>
      </c>
      <c r="P52" s="21">
        <v>269519.68</v>
      </c>
      <c r="Q52" s="21">
        <v>745.41</v>
      </c>
      <c r="R52" s="21">
        <f t="shared" si="0"/>
        <v>270265.08999999997</v>
      </c>
    </row>
    <row r="53" spans="1:18" x14ac:dyDescent="0.25">
      <c r="A53" s="20" t="s">
        <v>94</v>
      </c>
      <c r="B53" s="20" t="s">
        <v>196</v>
      </c>
      <c r="C53" s="20" t="s">
        <v>199</v>
      </c>
      <c r="D53" s="20" t="s">
        <v>200</v>
      </c>
      <c r="E53" s="20" t="s">
        <v>142</v>
      </c>
      <c r="F53" s="20" t="s">
        <v>198</v>
      </c>
      <c r="G53" s="20" t="s">
        <v>144</v>
      </c>
      <c r="H53" s="20" t="s">
        <v>275</v>
      </c>
      <c r="I53">
        <v>222043</v>
      </c>
      <c r="J53" s="21">
        <v>5319306.6100000003</v>
      </c>
      <c r="K53" s="22">
        <v>0.66894025880962504</v>
      </c>
      <c r="L53" s="21">
        <v>7951841.0499999998</v>
      </c>
      <c r="M53" s="23">
        <v>9.5261405991882597E-2</v>
      </c>
      <c r="N53" s="21">
        <v>10.98</v>
      </c>
      <c r="O53">
        <v>21152</v>
      </c>
      <c r="P53" s="21">
        <v>146427.44</v>
      </c>
      <c r="Q53" s="21">
        <v>498.43</v>
      </c>
      <c r="R53" s="21">
        <f t="shared" si="0"/>
        <v>146925.87</v>
      </c>
    </row>
    <row r="54" spans="1:18" x14ac:dyDescent="0.25">
      <c r="A54" s="20" t="s">
        <v>94</v>
      </c>
      <c r="B54" s="20" t="s">
        <v>196</v>
      </c>
      <c r="C54" s="20" t="s">
        <v>201</v>
      </c>
      <c r="D54" s="20" t="s">
        <v>141</v>
      </c>
      <c r="E54" s="20" t="s">
        <v>142</v>
      </c>
      <c r="F54" s="20" t="s">
        <v>202</v>
      </c>
      <c r="G54" s="20" t="s">
        <v>144</v>
      </c>
      <c r="H54" s="20" t="s">
        <v>275</v>
      </c>
      <c r="I54">
        <v>44305</v>
      </c>
      <c r="J54" s="21">
        <v>5319306.6100000003</v>
      </c>
      <c r="K54" s="22">
        <v>0.66894025880962504</v>
      </c>
      <c r="L54" s="21">
        <v>7951841.0499999998</v>
      </c>
      <c r="M54" s="23">
        <v>4.0928644492643801E-2</v>
      </c>
      <c r="N54" s="21">
        <v>33.78</v>
      </c>
      <c r="O54">
        <v>1813</v>
      </c>
      <c r="P54" s="21">
        <v>38612.339999999997</v>
      </c>
      <c r="Q54" s="21">
        <v>149.08000000000001</v>
      </c>
      <c r="R54" s="21">
        <f t="shared" si="0"/>
        <v>38761.42</v>
      </c>
    </row>
    <row r="55" spans="1:18" x14ac:dyDescent="0.25">
      <c r="A55" s="20" t="s">
        <v>94</v>
      </c>
      <c r="B55" s="20" t="s">
        <v>196</v>
      </c>
      <c r="C55" s="20" t="s">
        <v>203</v>
      </c>
      <c r="D55" s="20" t="s">
        <v>141</v>
      </c>
      <c r="E55" s="20" t="s">
        <v>146</v>
      </c>
      <c r="F55" s="20" t="s">
        <v>202</v>
      </c>
      <c r="G55" s="20" t="s">
        <v>144</v>
      </c>
      <c r="H55" s="20" t="s">
        <v>275</v>
      </c>
      <c r="I55">
        <v>18023</v>
      </c>
      <c r="J55" s="21">
        <v>5319306.6100000003</v>
      </c>
      <c r="K55" s="22">
        <v>0.66894025880962504</v>
      </c>
      <c r="L55" s="21">
        <v>7951841.0499999998</v>
      </c>
      <c r="M55" s="23">
        <v>4.0928644492643801E-2</v>
      </c>
      <c r="N55" s="21">
        <v>135.6</v>
      </c>
      <c r="O55">
        <v>737</v>
      </c>
      <c r="P55" s="21">
        <v>62840.9</v>
      </c>
      <c r="Q55" s="21">
        <v>-85.26</v>
      </c>
      <c r="R55" s="21">
        <f t="shared" si="0"/>
        <v>62755.64</v>
      </c>
    </row>
    <row r="56" spans="1:18" x14ac:dyDescent="0.25">
      <c r="A56" s="20" t="s">
        <v>94</v>
      </c>
      <c r="B56" s="20" t="s">
        <v>196</v>
      </c>
      <c r="C56" s="20" t="s">
        <v>204</v>
      </c>
      <c r="D56" s="20" t="s">
        <v>150</v>
      </c>
      <c r="E56" s="20" t="s">
        <v>146</v>
      </c>
      <c r="F56" s="20" t="s">
        <v>202</v>
      </c>
      <c r="G56" s="20" t="s">
        <v>183</v>
      </c>
      <c r="H56" s="20" t="s">
        <v>275</v>
      </c>
      <c r="I56">
        <v>15777</v>
      </c>
      <c r="J56" s="21">
        <v>5319306.6100000003</v>
      </c>
      <c r="K56" s="22">
        <v>0.66894025880962504</v>
      </c>
      <c r="L56" s="21">
        <v>7951841.0499999998</v>
      </c>
      <c r="M56" s="23"/>
      <c r="N56" s="21">
        <v>30.27</v>
      </c>
      <c r="P56" s="21">
        <v>0</v>
      </c>
      <c r="Q56" s="21">
        <v>0</v>
      </c>
      <c r="R56" s="21">
        <f t="shared" si="0"/>
        <v>0</v>
      </c>
    </row>
    <row r="57" spans="1:18" x14ac:dyDescent="0.25">
      <c r="A57" s="20" t="s">
        <v>94</v>
      </c>
      <c r="B57" s="20" t="s">
        <v>196</v>
      </c>
      <c r="C57" s="20" t="s">
        <v>205</v>
      </c>
      <c r="D57" s="20" t="s">
        <v>148</v>
      </c>
      <c r="E57" s="20" t="s">
        <v>155</v>
      </c>
      <c r="F57" s="20" t="s">
        <v>198</v>
      </c>
      <c r="G57" s="20" t="s">
        <v>144</v>
      </c>
      <c r="H57" s="20" t="s">
        <v>275</v>
      </c>
      <c r="I57">
        <v>15530</v>
      </c>
      <c r="J57" s="21">
        <v>5319306.6100000003</v>
      </c>
      <c r="K57" s="22">
        <v>0.66894025880962504</v>
      </c>
      <c r="L57" s="21">
        <v>7951841.0499999998</v>
      </c>
      <c r="M57" s="23">
        <v>4.0934218574115999E-2</v>
      </c>
      <c r="N57" s="21">
        <v>90.79</v>
      </c>
      <c r="O57">
        <v>635</v>
      </c>
      <c r="P57" s="21">
        <v>36251.58</v>
      </c>
      <c r="Q57" s="21">
        <v>0</v>
      </c>
      <c r="R57" s="21">
        <f t="shared" si="0"/>
        <v>36251.58</v>
      </c>
    </row>
    <row r="58" spans="1:18" x14ac:dyDescent="0.25">
      <c r="A58" s="20" t="s">
        <v>94</v>
      </c>
      <c r="B58" s="20" t="s">
        <v>196</v>
      </c>
      <c r="C58" s="20" t="s">
        <v>206</v>
      </c>
      <c r="D58" s="20" t="s">
        <v>189</v>
      </c>
      <c r="E58" s="20" t="s">
        <v>155</v>
      </c>
      <c r="F58" s="20" t="s">
        <v>198</v>
      </c>
      <c r="G58" s="20" t="s">
        <v>144</v>
      </c>
      <c r="H58" s="20" t="s">
        <v>275</v>
      </c>
      <c r="I58">
        <v>7128</v>
      </c>
      <c r="J58" s="21">
        <v>5319306.6100000003</v>
      </c>
      <c r="K58" s="22">
        <v>0.66894025880962504</v>
      </c>
      <c r="L58" s="21">
        <v>7951841.0499999998</v>
      </c>
      <c r="M58" s="23">
        <v>4.3092277813548602E-2</v>
      </c>
      <c r="N58" s="21">
        <v>90.77</v>
      </c>
      <c r="O58">
        <v>307</v>
      </c>
      <c r="P58" s="21">
        <v>17522.490000000002</v>
      </c>
      <c r="Q58" s="21">
        <v>0</v>
      </c>
      <c r="R58" s="21">
        <f t="shared" si="0"/>
        <v>17522.490000000002</v>
      </c>
    </row>
    <row r="59" spans="1:18" x14ac:dyDescent="0.25">
      <c r="A59" s="20" t="s">
        <v>95</v>
      </c>
      <c r="B59" s="20" t="s">
        <v>13</v>
      </c>
      <c r="C59" s="20" t="s">
        <v>140</v>
      </c>
      <c r="D59" s="20" t="s">
        <v>141</v>
      </c>
      <c r="E59" s="20" t="s">
        <v>142</v>
      </c>
      <c r="F59" s="20" t="s">
        <v>143</v>
      </c>
      <c r="G59" s="20" t="s">
        <v>144</v>
      </c>
      <c r="H59" s="20" t="s">
        <v>275</v>
      </c>
      <c r="I59">
        <v>5490</v>
      </c>
      <c r="J59" s="21">
        <v>93300.96</v>
      </c>
      <c r="K59" s="22">
        <v>0.916796872428291</v>
      </c>
      <c r="L59" s="21">
        <v>101768.41</v>
      </c>
      <c r="M59" s="23">
        <v>6.7386218953834898E-3</v>
      </c>
      <c r="N59" s="21">
        <v>4.97</v>
      </c>
      <c r="O59">
        <v>36</v>
      </c>
      <c r="P59" s="21">
        <v>154.6</v>
      </c>
      <c r="Q59" s="21">
        <v>0</v>
      </c>
      <c r="R59" s="21">
        <f t="shared" si="0"/>
        <v>154.6</v>
      </c>
    </row>
    <row r="60" spans="1:18" x14ac:dyDescent="0.25">
      <c r="A60" s="20" t="s">
        <v>95</v>
      </c>
      <c r="B60" s="20" t="s">
        <v>13</v>
      </c>
      <c r="C60" s="20" t="s">
        <v>145</v>
      </c>
      <c r="D60" s="20" t="s">
        <v>141</v>
      </c>
      <c r="E60" s="20" t="s">
        <v>146</v>
      </c>
      <c r="F60" s="20" t="s">
        <v>143</v>
      </c>
      <c r="G60" s="20" t="s">
        <v>144</v>
      </c>
      <c r="H60" s="20" t="s">
        <v>275</v>
      </c>
      <c r="I60">
        <v>3363</v>
      </c>
      <c r="J60" s="21">
        <v>93300.96</v>
      </c>
      <c r="K60" s="22">
        <v>0.916796872428291</v>
      </c>
      <c r="L60" s="21">
        <v>101768.41</v>
      </c>
      <c r="M60" s="23">
        <v>6.7386218953834898E-3</v>
      </c>
      <c r="N60" s="21">
        <v>57.63</v>
      </c>
      <c r="O60">
        <v>22</v>
      </c>
      <c r="P60" s="21">
        <v>1092.6300000000001</v>
      </c>
      <c r="Q60" s="21">
        <v>0</v>
      </c>
      <c r="R60" s="21">
        <f t="shared" si="0"/>
        <v>1092.6300000000001</v>
      </c>
    </row>
    <row r="61" spans="1:18" x14ac:dyDescent="0.25">
      <c r="A61" s="20" t="s">
        <v>95</v>
      </c>
      <c r="B61" s="20" t="s">
        <v>13</v>
      </c>
      <c r="C61" s="20" t="s">
        <v>147</v>
      </c>
      <c r="D61" s="20" t="s">
        <v>148</v>
      </c>
      <c r="E61" s="20" t="s">
        <v>146</v>
      </c>
      <c r="F61" s="20" t="s">
        <v>143</v>
      </c>
      <c r="G61" s="20" t="s">
        <v>144</v>
      </c>
      <c r="H61" s="20" t="s">
        <v>275</v>
      </c>
      <c r="I61">
        <v>4437</v>
      </c>
      <c r="J61" s="21">
        <v>93300.96</v>
      </c>
      <c r="K61" s="22">
        <v>0.916796872428291</v>
      </c>
      <c r="L61" s="21">
        <v>101768.41</v>
      </c>
      <c r="M61" s="23">
        <v>6.7386218953834898E-3</v>
      </c>
      <c r="N61" s="21">
        <v>57.63</v>
      </c>
      <c r="O61">
        <v>29</v>
      </c>
      <c r="P61" s="21">
        <v>1440.28</v>
      </c>
      <c r="Q61" s="21">
        <v>0</v>
      </c>
      <c r="R61" s="21">
        <f t="shared" si="0"/>
        <v>1440.28</v>
      </c>
    </row>
    <row r="62" spans="1:18" x14ac:dyDescent="0.25">
      <c r="A62" s="20" t="s">
        <v>95</v>
      </c>
      <c r="B62" s="20" t="s">
        <v>13</v>
      </c>
      <c r="C62" s="20" t="s">
        <v>149</v>
      </c>
      <c r="D62" s="20" t="s">
        <v>150</v>
      </c>
      <c r="E62" s="20" t="s">
        <v>142</v>
      </c>
      <c r="F62" s="20" t="s">
        <v>151</v>
      </c>
      <c r="G62" s="20" t="s">
        <v>144</v>
      </c>
      <c r="H62" s="20" t="s">
        <v>275</v>
      </c>
      <c r="I62">
        <v>64479</v>
      </c>
      <c r="J62" s="21">
        <v>93300.96</v>
      </c>
      <c r="K62" s="22">
        <v>0.916796872428291</v>
      </c>
      <c r="L62" s="21">
        <v>101768.41</v>
      </c>
      <c r="M62" s="23">
        <v>6.7386218953834898E-3</v>
      </c>
      <c r="N62" s="21">
        <v>4.97</v>
      </c>
      <c r="O62">
        <v>434</v>
      </c>
      <c r="P62" s="21">
        <v>1863.81</v>
      </c>
      <c r="Q62" s="21">
        <v>4.3</v>
      </c>
      <c r="R62" s="21">
        <f t="shared" si="0"/>
        <v>1868.11</v>
      </c>
    </row>
    <row r="63" spans="1:18" x14ac:dyDescent="0.25">
      <c r="A63" s="20" t="s">
        <v>95</v>
      </c>
      <c r="B63" s="20" t="s">
        <v>13</v>
      </c>
      <c r="C63" s="20" t="s">
        <v>152</v>
      </c>
      <c r="D63" s="20" t="s">
        <v>153</v>
      </c>
      <c r="E63" s="20" t="s">
        <v>142</v>
      </c>
      <c r="F63" s="20" t="s">
        <v>151</v>
      </c>
      <c r="G63" s="20" t="s">
        <v>144</v>
      </c>
      <c r="H63" s="20" t="s">
        <v>275</v>
      </c>
      <c r="I63">
        <v>92485</v>
      </c>
      <c r="J63" s="21">
        <v>93300.96</v>
      </c>
      <c r="K63" s="22">
        <v>0.916796872428291</v>
      </c>
      <c r="L63" s="21">
        <v>101768.41</v>
      </c>
      <c r="M63" s="23">
        <v>6.7386218953834898E-3</v>
      </c>
      <c r="N63" s="21">
        <v>4.97</v>
      </c>
      <c r="O63">
        <v>623</v>
      </c>
      <c r="P63" s="21">
        <v>2675.46</v>
      </c>
      <c r="Q63" s="21">
        <v>8.59</v>
      </c>
      <c r="R63" s="21">
        <f t="shared" si="0"/>
        <v>2684.05</v>
      </c>
    </row>
    <row r="64" spans="1:18" x14ac:dyDescent="0.25">
      <c r="A64" s="20" t="s">
        <v>84</v>
      </c>
      <c r="B64" s="20" t="s">
        <v>4</v>
      </c>
      <c r="C64" s="20" t="s">
        <v>181</v>
      </c>
      <c r="D64" s="20" t="s">
        <v>170</v>
      </c>
      <c r="E64" s="20" t="s">
        <v>155</v>
      </c>
      <c r="F64" s="20" t="s">
        <v>168</v>
      </c>
      <c r="G64" s="20" t="s">
        <v>183</v>
      </c>
      <c r="H64" s="20" t="s">
        <v>276</v>
      </c>
      <c r="I64">
        <v>21876</v>
      </c>
      <c r="J64" s="21">
        <v>311579.13</v>
      </c>
      <c r="K64" s="22">
        <v>0.72644401142952997</v>
      </c>
      <c r="L64" s="21">
        <v>428910.04</v>
      </c>
      <c r="M64" s="23"/>
      <c r="N64" s="21">
        <v>23.79</v>
      </c>
      <c r="P64" s="21">
        <v>0</v>
      </c>
      <c r="Q64" s="21">
        <v>0</v>
      </c>
      <c r="R64" s="21">
        <f t="shared" si="0"/>
        <v>0</v>
      </c>
    </row>
    <row r="65" spans="1:18" x14ac:dyDescent="0.25">
      <c r="A65" s="20" t="s">
        <v>84</v>
      </c>
      <c r="B65" s="20" t="s">
        <v>4</v>
      </c>
      <c r="C65" s="20" t="s">
        <v>182</v>
      </c>
      <c r="D65" s="20" t="s">
        <v>175</v>
      </c>
      <c r="E65" s="20" t="s">
        <v>155</v>
      </c>
      <c r="F65" s="20" t="s">
        <v>168</v>
      </c>
      <c r="G65" s="20" t="s">
        <v>144</v>
      </c>
      <c r="H65" s="20" t="s">
        <v>276</v>
      </c>
      <c r="I65">
        <v>10091</v>
      </c>
      <c r="J65" s="21">
        <v>311579.13</v>
      </c>
      <c r="K65" s="22">
        <v>0.72644401142952997</v>
      </c>
      <c r="L65" s="21">
        <v>428910.04</v>
      </c>
      <c r="M65" s="23">
        <v>2.7856653943903399E-3</v>
      </c>
      <c r="N65" s="21">
        <v>23.86</v>
      </c>
      <c r="O65">
        <v>28</v>
      </c>
      <c r="P65" s="21">
        <v>456.2</v>
      </c>
      <c r="Q65" s="21">
        <v>0</v>
      </c>
      <c r="R65" s="21">
        <f t="shared" si="0"/>
        <v>456.2</v>
      </c>
    </row>
    <row r="66" spans="1:18" x14ac:dyDescent="0.25">
      <c r="A66" s="20" t="s">
        <v>85</v>
      </c>
      <c r="B66" s="20" t="s">
        <v>13</v>
      </c>
      <c r="C66" s="20" t="s">
        <v>140</v>
      </c>
      <c r="D66" s="20" t="s">
        <v>141</v>
      </c>
      <c r="E66" s="20" t="s">
        <v>142</v>
      </c>
      <c r="F66" s="20" t="s">
        <v>143</v>
      </c>
      <c r="G66" s="20" t="s">
        <v>144</v>
      </c>
      <c r="H66" s="20" t="s">
        <v>276</v>
      </c>
      <c r="I66">
        <v>5560</v>
      </c>
      <c r="J66" s="21">
        <v>893270.31</v>
      </c>
      <c r="K66" s="22">
        <v>0.80177313808791995</v>
      </c>
      <c r="L66" s="21">
        <v>1114118.53</v>
      </c>
      <c r="M66" s="23">
        <v>7.3771649967907194E-2</v>
      </c>
      <c r="N66" s="21">
        <v>4.97</v>
      </c>
      <c r="O66">
        <v>410</v>
      </c>
      <c r="P66" s="21">
        <v>1539.83</v>
      </c>
      <c r="Q66" s="21">
        <v>11.27</v>
      </c>
      <c r="R66" s="21">
        <f t="shared" ref="R66:R129" si="1">SUM(P66:Q66)</f>
        <v>1551.1</v>
      </c>
    </row>
    <row r="67" spans="1:18" x14ac:dyDescent="0.25">
      <c r="A67" s="20" t="s">
        <v>85</v>
      </c>
      <c r="B67" s="20" t="s">
        <v>13</v>
      </c>
      <c r="C67" s="20" t="s">
        <v>145</v>
      </c>
      <c r="D67" s="20" t="s">
        <v>141</v>
      </c>
      <c r="E67" s="20" t="s">
        <v>146</v>
      </c>
      <c r="F67" s="20" t="s">
        <v>143</v>
      </c>
      <c r="G67" s="20" t="s">
        <v>144</v>
      </c>
      <c r="H67" s="20" t="s">
        <v>276</v>
      </c>
      <c r="I67">
        <v>3370</v>
      </c>
      <c r="J67" s="21">
        <v>893270.31</v>
      </c>
      <c r="K67" s="22">
        <v>0.80177313808791995</v>
      </c>
      <c r="L67" s="21">
        <v>1114118.53</v>
      </c>
      <c r="M67" s="23">
        <v>7.3771649967907194E-2</v>
      </c>
      <c r="N67" s="21">
        <v>57.63</v>
      </c>
      <c r="O67">
        <v>248</v>
      </c>
      <c r="P67" s="21">
        <v>10771.59</v>
      </c>
      <c r="Q67" s="21">
        <v>43.44</v>
      </c>
      <c r="R67" s="21">
        <f t="shared" si="1"/>
        <v>10815.03</v>
      </c>
    </row>
    <row r="68" spans="1:18" x14ac:dyDescent="0.25">
      <c r="A68" s="20" t="s">
        <v>85</v>
      </c>
      <c r="B68" s="20" t="s">
        <v>13</v>
      </c>
      <c r="C68" s="20" t="s">
        <v>147</v>
      </c>
      <c r="D68" s="20" t="s">
        <v>148</v>
      </c>
      <c r="E68" s="20" t="s">
        <v>146</v>
      </c>
      <c r="F68" s="20" t="s">
        <v>143</v>
      </c>
      <c r="G68" s="20" t="s">
        <v>144</v>
      </c>
      <c r="H68" s="20" t="s">
        <v>276</v>
      </c>
      <c r="I68">
        <v>4468</v>
      </c>
      <c r="J68" s="21">
        <v>893270.31</v>
      </c>
      <c r="K68" s="22">
        <v>0.80177313808791995</v>
      </c>
      <c r="L68" s="21">
        <v>1114118.53</v>
      </c>
      <c r="M68" s="23">
        <v>7.3771649967907194E-2</v>
      </c>
      <c r="N68" s="21">
        <v>57.63</v>
      </c>
      <c r="O68">
        <v>329</v>
      </c>
      <c r="P68" s="21">
        <v>14289.73</v>
      </c>
      <c r="Q68" s="21">
        <v>43.44</v>
      </c>
      <c r="R68" s="21">
        <f t="shared" si="1"/>
        <v>14333.17</v>
      </c>
    </row>
    <row r="69" spans="1:18" x14ac:dyDescent="0.25">
      <c r="A69" s="20" t="s">
        <v>85</v>
      </c>
      <c r="B69" s="20" t="s">
        <v>13</v>
      </c>
      <c r="C69" s="20" t="s">
        <v>149</v>
      </c>
      <c r="D69" s="20" t="s">
        <v>150</v>
      </c>
      <c r="E69" s="20" t="s">
        <v>142</v>
      </c>
      <c r="F69" s="20" t="s">
        <v>151</v>
      </c>
      <c r="G69" s="20" t="s">
        <v>144</v>
      </c>
      <c r="H69" s="20" t="s">
        <v>276</v>
      </c>
      <c r="I69">
        <v>64834</v>
      </c>
      <c r="J69" s="21">
        <v>893270.31</v>
      </c>
      <c r="K69" s="22">
        <v>0.80177313808791995</v>
      </c>
      <c r="L69" s="21">
        <v>1114118.53</v>
      </c>
      <c r="M69" s="23">
        <v>7.3771649967907194E-2</v>
      </c>
      <c r="N69" s="21">
        <v>4.97</v>
      </c>
      <c r="O69">
        <v>4782</v>
      </c>
      <c r="P69" s="21">
        <v>17959.689999999999</v>
      </c>
      <c r="Q69" s="21">
        <v>86.38</v>
      </c>
      <c r="R69" s="21">
        <f t="shared" si="1"/>
        <v>18046.07</v>
      </c>
    </row>
    <row r="70" spans="1:18" x14ac:dyDescent="0.25">
      <c r="A70" s="20" t="s">
        <v>85</v>
      </c>
      <c r="B70" s="20" t="s">
        <v>13</v>
      </c>
      <c r="C70" s="20" t="s">
        <v>152</v>
      </c>
      <c r="D70" s="20" t="s">
        <v>153</v>
      </c>
      <c r="E70" s="20" t="s">
        <v>142</v>
      </c>
      <c r="F70" s="20" t="s">
        <v>151</v>
      </c>
      <c r="G70" s="20" t="s">
        <v>144</v>
      </c>
      <c r="H70" s="20" t="s">
        <v>276</v>
      </c>
      <c r="I70">
        <v>93109</v>
      </c>
      <c r="J70" s="21">
        <v>893270.31</v>
      </c>
      <c r="K70" s="22">
        <v>0.80177313808791995</v>
      </c>
      <c r="L70" s="21">
        <v>1114118.53</v>
      </c>
      <c r="M70" s="23">
        <v>7.3771649967907194E-2</v>
      </c>
      <c r="N70" s="21">
        <v>4.97</v>
      </c>
      <c r="O70">
        <v>6868</v>
      </c>
      <c r="P70" s="21">
        <v>25794.05</v>
      </c>
      <c r="Q70" s="21">
        <v>161.49</v>
      </c>
      <c r="R70" s="21">
        <f t="shared" si="1"/>
        <v>25955.54</v>
      </c>
    </row>
    <row r="71" spans="1:18" x14ac:dyDescent="0.25">
      <c r="A71" s="20" t="s">
        <v>85</v>
      </c>
      <c r="B71" s="20" t="s">
        <v>13</v>
      </c>
      <c r="C71" s="20" t="s">
        <v>154</v>
      </c>
      <c r="D71" s="20" t="s">
        <v>148</v>
      </c>
      <c r="E71" s="20" t="s">
        <v>155</v>
      </c>
      <c r="F71" s="20" t="s">
        <v>151</v>
      </c>
      <c r="G71" s="20" t="s">
        <v>144</v>
      </c>
      <c r="H71" s="20" t="s">
        <v>276</v>
      </c>
      <c r="I71">
        <v>1425</v>
      </c>
      <c r="J71" s="21">
        <v>893270.31</v>
      </c>
      <c r="K71" s="22">
        <v>0.80177313808791995</v>
      </c>
      <c r="L71" s="21">
        <v>1114118.53</v>
      </c>
      <c r="M71" s="23">
        <v>7.3771649967907194E-2</v>
      </c>
      <c r="N71" s="21">
        <v>27.46</v>
      </c>
      <c r="O71">
        <v>105</v>
      </c>
      <c r="P71" s="21">
        <v>2173.0500000000002</v>
      </c>
      <c r="Q71" s="21">
        <v>20.7</v>
      </c>
      <c r="R71" s="21">
        <f t="shared" si="1"/>
        <v>2193.75</v>
      </c>
    </row>
    <row r="72" spans="1:18" x14ac:dyDescent="0.25">
      <c r="A72" s="20" t="s">
        <v>85</v>
      </c>
      <c r="B72" s="20" t="s">
        <v>13</v>
      </c>
      <c r="C72" s="20" t="s">
        <v>156</v>
      </c>
      <c r="D72" s="20" t="s">
        <v>150</v>
      </c>
      <c r="E72" s="20" t="s">
        <v>155</v>
      </c>
      <c r="F72" s="20" t="s">
        <v>151</v>
      </c>
      <c r="G72" s="20" t="s">
        <v>144</v>
      </c>
      <c r="H72" s="20" t="s">
        <v>276</v>
      </c>
      <c r="I72">
        <v>3606</v>
      </c>
      <c r="J72" s="21">
        <v>893270.31</v>
      </c>
      <c r="K72" s="22">
        <v>0.80177313808791995</v>
      </c>
      <c r="L72" s="21">
        <v>1114118.53</v>
      </c>
      <c r="M72" s="23">
        <v>7.3771649967907194E-2</v>
      </c>
      <c r="N72" s="21">
        <v>27.46</v>
      </c>
      <c r="O72">
        <v>266</v>
      </c>
      <c r="P72" s="21">
        <v>5505.05</v>
      </c>
      <c r="Q72" s="21">
        <v>20.69</v>
      </c>
      <c r="R72" s="21">
        <f t="shared" si="1"/>
        <v>5525.74</v>
      </c>
    </row>
    <row r="73" spans="1:18" x14ac:dyDescent="0.25">
      <c r="A73" s="20" t="s">
        <v>86</v>
      </c>
      <c r="B73" s="20" t="s">
        <v>196</v>
      </c>
      <c r="C73" s="20" t="s">
        <v>197</v>
      </c>
      <c r="D73" s="20" t="s">
        <v>148</v>
      </c>
      <c r="E73" s="20" t="s">
        <v>142</v>
      </c>
      <c r="F73" s="20" t="s">
        <v>198</v>
      </c>
      <c r="G73" s="20" t="s">
        <v>144</v>
      </c>
      <c r="H73" s="20" t="s">
        <v>276</v>
      </c>
      <c r="I73">
        <v>311691</v>
      </c>
      <c r="J73" s="21">
        <v>8279596.3499999996</v>
      </c>
      <c r="K73" s="22">
        <v>0.82555248164405004</v>
      </c>
      <c r="L73" s="21">
        <v>10029158.09</v>
      </c>
      <c r="M73" s="23">
        <v>5.1627761016478597E-2</v>
      </c>
      <c r="N73" s="21">
        <v>33.78</v>
      </c>
      <c r="O73">
        <v>16091</v>
      </c>
      <c r="P73" s="21">
        <v>422930.23</v>
      </c>
      <c r="Q73" s="21">
        <v>2234.11</v>
      </c>
      <c r="R73" s="21">
        <f t="shared" si="1"/>
        <v>425164.33999999997</v>
      </c>
    </row>
    <row r="74" spans="1:18" x14ac:dyDescent="0.25">
      <c r="A74" s="20" t="s">
        <v>86</v>
      </c>
      <c r="B74" s="20" t="s">
        <v>196</v>
      </c>
      <c r="C74" s="20" t="s">
        <v>199</v>
      </c>
      <c r="D74" s="20" t="s">
        <v>200</v>
      </c>
      <c r="E74" s="20" t="s">
        <v>142</v>
      </c>
      <c r="F74" s="20" t="s">
        <v>198</v>
      </c>
      <c r="G74" s="20" t="s">
        <v>183</v>
      </c>
      <c r="H74" s="20" t="s">
        <v>276</v>
      </c>
      <c r="I74">
        <v>224013</v>
      </c>
      <c r="J74" s="21">
        <v>8279596.3499999996</v>
      </c>
      <c r="K74" s="22">
        <v>0.82555248164405004</v>
      </c>
      <c r="L74" s="21">
        <v>10029158.09</v>
      </c>
      <c r="M74" s="23"/>
      <c r="N74" s="21">
        <v>10.98</v>
      </c>
      <c r="P74" s="21">
        <v>0</v>
      </c>
      <c r="Q74" s="21">
        <v>0</v>
      </c>
      <c r="R74" s="21">
        <f t="shared" si="1"/>
        <v>0</v>
      </c>
    </row>
    <row r="75" spans="1:18" x14ac:dyDescent="0.25">
      <c r="A75" s="20" t="s">
        <v>86</v>
      </c>
      <c r="B75" s="20" t="s">
        <v>196</v>
      </c>
      <c r="C75" s="20" t="s">
        <v>201</v>
      </c>
      <c r="D75" s="20" t="s">
        <v>141</v>
      </c>
      <c r="E75" s="20" t="s">
        <v>142</v>
      </c>
      <c r="F75" s="20" t="s">
        <v>202</v>
      </c>
      <c r="G75" s="20" t="s">
        <v>144</v>
      </c>
      <c r="H75" s="20" t="s">
        <v>276</v>
      </c>
      <c r="I75">
        <v>44902</v>
      </c>
      <c r="J75" s="21">
        <v>8279596.3499999996</v>
      </c>
      <c r="K75" s="22">
        <v>0.82555248164405004</v>
      </c>
      <c r="L75" s="21">
        <v>10029158.09</v>
      </c>
      <c r="M75" s="23">
        <v>5.1620730777325201E-2</v>
      </c>
      <c r="N75" s="21">
        <v>33.78</v>
      </c>
      <c r="O75">
        <v>2317</v>
      </c>
      <c r="P75" s="21">
        <v>60899.22</v>
      </c>
      <c r="Q75" s="21">
        <v>420.54</v>
      </c>
      <c r="R75" s="21">
        <f t="shared" si="1"/>
        <v>61319.76</v>
      </c>
    </row>
    <row r="76" spans="1:18" x14ac:dyDescent="0.25">
      <c r="A76" s="20" t="s">
        <v>86</v>
      </c>
      <c r="B76" s="20" t="s">
        <v>196</v>
      </c>
      <c r="C76" s="20" t="s">
        <v>203</v>
      </c>
      <c r="D76" s="20" t="s">
        <v>141</v>
      </c>
      <c r="E76" s="20" t="s">
        <v>146</v>
      </c>
      <c r="F76" s="20" t="s">
        <v>202</v>
      </c>
      <c r="G76" s="20" t="s">
        <v>144</v>
      </c>
      <c r="H76" s="20" t="s">
        <v>276</v>
      </c>
      <c r="I76">
        <v>18092</v>
      </c>
      <c r="J76" s="21">
        <v>8279596.3499999996</v>
      </c>
      <c r="K76" s="22">
        <v>0.82555248164405004</v>
      </c>
      <c r="L76" s="21">
        <v>10029158.09</v>
      </c>
      <c r="M76" s="23">
        <v>5.1620730777325201E-2</v>
      </c>
      <c r="N76" s="21">
        <v>135.6</v>
      </c>
      <c r="O76">
        <v>933</v>
      </c>
      <c r="P76" s="21">
        <v>98177.93</v>
      </c>
      <c r="Q76" s="21">
        <v>105.23</v>
      </c>
      <c r="R76" s="21">
        <f t="shared" si="1"/>
        <v>98283.159999999989</v>
      </c>
    </row>
    <row r="77" spans="1:18" x14ac:dyDescent="0.25">
      <c r="A77" s="20" t="s">
        <v>86</v>
      </c>
      <c r="B77" s="20" t="s">
        <v>196</v>
      </c>
      <c r="C77" s="20" t="s">
        <v>204</v>
      </c>
      <c r="D77" s="20" t="s">
        <v>150</v>
      </c>
      <c r="E77" s="20" t="s">
        <v>146</v>
      </c>
      <c r="F77" s="20" t="s">
        <v>202</v>
      </c>
      <c r="G77" s="20" t="s">
        <v>183</v>
      </c>
      <c r="H77" s="20" t="s">
        <v>276</v>
      </c>
      <c r="I77">
        <v>15922</v>
      </c>
      <c r="J77" s="21">
        <v>8279596.3499999996</v>
      </c>
      <c r="K77" s="22">
        <v>0.82555248164405004</v>
      </c>
      <c r="L77" s="21">
        <v>10029158.09</v>
      </c>
      <c r="M77" s="23"/>
      <c r="N77" s="21">
        <v>30.27</v>
      </c>
      <c r="P77" s="21">
        <v>0</v>
      </c>
      <c r="Q77" s="21">
        <v>0</v>
      </c>
      <c r="R77" s="21">
        <f t="shared" si="1"/>
        <v>0</v>
      </c>
    </row>
    <row r="78" spans="1:18" x14ac:dyDescent="0.25">
      <c r="A78" s="20" t="s">
        <v>86</v>
      </c>
      <c r="B78" s="20" t="s">
        <v>196</v>
      </c>
      <c r="C78" s="20" t="s">
        <v>205</v>
      </c>
      <c r="D78" s="20" t="s">
        <v>148</v>
      </c>
      <c r="E78" s="20" t="s">
        <v>155</v>
      </c>
      <c r="F78" s="20" t="s">
        <v>198</v>
      </c>
      <c r="G78" s="20" t="s">
        <v>144</v>
      </c>
      <c r="H78" s="20" t="s">
        <v>276</v>
      </c>
      <c r="I78">
        <v>15543</v>
      </c>
      <c r="J78" s="21">
        <v>8279596.3499999996</v>
      </c>
      <c r="K78" s="22">
        <v>0.82555248164405004</v>
      </c>
      <c r="L78" s="21">
        <v>10029158.09</v>
      </c>
      <c r="M78" s="23">
        <v>5.1627761016478597E-2</v>
      </c>
      <c r="N78" s="21">
        <v>90.79</v>
      </c>
      <c r="O78">
        <v>802</v>
      </c>
      <c r="P78" s="21">
        <v>56504.75</v>
      </c>
      <c r="Q78" s="21">
        <v>70.459999999999994</v>
      </c>
      <c r="R78" s="21">
        <f t="shared" si="1"/>
        <v>56575.21</v>
      </c>
    </row>
    <row r="79" spans="1:18" x14ac:dyDescent="0.25">
      <c r="A79" s="20" t="s">
        <v>86</v>
      </c>
      <c r="B79" s="20" t="s">
        <v>196</v>
      </c>
      <c r="C79" s="20" t="s">
        <v>206</v>
      </c>
      <c r="D79" s="20" t="s">
        <v>189</v>
      </c>
      <c r="E79" s="20" t="s">
        <v>155</v>
      </c>
      <c r="F79" s="20" t="s">
        <v>198</v>
      </c>
      <c r="G79" s="20" t="s">
        <v>144</v>
      </c>
      <c r="H79" s="20" t="s">
        <v>276</v>
      </c>
      <c r="I79">
        <v>7112</v>
      </c>
      <c r="J79" s="21">
        <v>8279596.3499999996</v>
      </c>
      <c r="K79" s="22">
        <v>0.82555248164405004</v>
      </c>
      <c r="L79" s="21">
        <v>10029158.09</v>
      </c>
      <c r="M79" s="23">
        <v>5.4349585703838799E-2</v>
      </c>
      <c r="N79" s="21">
        <v>90.77</v>
      </c>
      <c r="O79">
        <v>386</v>
      </c>
      <c r="P79" s="21">
        <v>27189.56</v>
      </c>
      <c r="Q79" s="21">
        <v>0</v>
      </c>
      <c r="R79" s="21">
        <f t="shared" si="1"/>
        <v>27189.56</v>
      </c>
    </row>
    <row r="80" spans="1:18" x14ac:dyDescent="0.25">
      <c r="A80" s="20" t="s">
        <v>11</v>
      </c>
      <c r="B80" s="20" t="s">
        <v>10</v>
      </c>
      <c r="C80" s="20" t="s">
        <v>208</v>
      </c>
      <c r="D80" s="20" t="s">
        <v>170</v>
      </c>
      <c r="E80" s="20" t="s">
        <v>155</v>
      </c>
      <c r="F80" s="20" t="s">
        <v>209</v>
      </c>
      <c r="G80" s="20" t="s">
        <v>144</v>
      </c>
      <c r="H80" s="20" t="s">
        <v>276</v>
      </c>
      <c r="I80">
        <v>5594</v>
      </c>
      <c r="J80" s="21">
        <v>6613425.4900000002</v>
      </c>
      <c r="K80" s="22">
        <v>0.77347366240813098</v>
      </c>
      <c r="L80" s="21">
        <v>8550291.7699999996</v>
      </c>
      <c r="M80" s="23">
        <v>0.47813040371846799</v>
      </c>
      <c r="N80" s="21">
        <v>6.65</v>
      </c>
      <c r="O80">
        <v>2674</v>
      </c>
      <c r="P80" s="21">
        <v>12928.75</v>
      </c>
      <c r="Q80" s="21">
        <v>14.51</v>
      </c>
      <c r="R80" s="21">
        <f t="shared" si="1"/>
        <v>12943.26</v>
      </c>
    </row>
    <row r="81" spans="1:18" x14ac:dyDescent="0.25">
      <c r="A81" s="20" t="s">
        <v>11</v>
      </c>
      <c r="B81" s="20" t="s">
        <v>10</v>
      </c>
      <c r="C81" s="20" t="s">
        <v>210</v>
      </c>
      <c r="D81" s="20" t="s">
        <v>175</v>
      </c>
      <c r="E81" s="20" t="s">
        <v>155</v>
      </c>
      <c r="F81" s="20" t="s">
        <v>209</v>
      </c>
      <c r="G81" s="20" t="s">
        <v>144</v>
      </c>
      <c r="H81" s="20" t="s">
        <v>276</v>
      </c>
      <c r="I81">
        <v>5678</v>
      </c>
      <c r="J81" s="21">
        <v>6613425.4900000002</v>
      </c>
      <c r="K81" s="22">
        <v>0.77347366240813098</v>
      </c>
      <c r="L81" s="21">
        <v>8550291.7699999996</v>
      </c>
      <c r="M81" s="23">
        <v>0.47813040371846799</v>
      </c>
      <c r="N81" s="21">
        <v>6.65</v>
      </c>
      <c r="O81">
        <v>2714</v>
      </c>
      <c r="P81" s="21">
        <v>13122.15</v>
      </c>
      <c r="Q81" s="21">
        <v>14.51</v>
      </c>
      <c r="R81" s="21">
        <f t="shared" si="1"/>
        <v>13136.66</v>
      </c>
    </row>
    <row r="82" spans="1:18" x14ac:dyDescent="0.25">
      <c r="A82" s="20" t="s">
        <v>11</v>
      </c>
      <c r="B82" s="20" t="s">
        <v>10</v>
      </c>
      <c r="C82" s="20" t="s">
        <v>211</v>
      </c>
      <c r="D82" s="20" t="s">
        <v>148</v>
      </c>
      <c r="E82" s="20" t="s">
        <v>142</v>
      </c>
      <c r="F82" s="20" t="s">
        <v>209</v>
      </c>
      <c r="G82" s="20" t="s">
        <v>144</v>
      </c>
      <c r="H82" s="20" t="s">
        <v>276</v>
      </c>
      <c r="I82">
        <v>96518</v>
      </c>
      <c r="J82" s="21">
        <v>6613425.4900000002</v>
      </c>
      <c r="K82" s="22">
        <v>0.77347366240813098</v>
      </c>
      <c r="L82" s="21">
        <v>8550291.7699999996</v>
      </c>
      <c r="M82" s="23">
        <v>0.47814129740026801</v>
      </c>
      <c r="N82" s="21">
        <v>3.92</v>
      </c>
      <c r="O82">
        <v>46149</v>
      </c>
      <c r="P82" s="21">
        <v>131878.88</v>
      </c>
      <c r="Q82" s="21">
        <v>671.55</v>
      </c>
      <c r="R82" s="21">
        <f t="shared" si="1"/>
        <v>132550.43</v>
      </c>
    </row>
    <row r="83" spans="1:18" x14ac:dyDescent="0.25">
      <c r="A83" s="20" t="s">
        <v>11</v>
      </c>
      <c r="B83" s="20" t="s">
        <v>10</v>
      </c>
      <c r="C83" s="20" t="s">
        <v>212</v>
      </c>
      <c r="D83" s="20" t="s">
        <v>150</v>
      </c>
      <c r="E83" s="20" t="s">
        <v>142</v>
      </c>
      <c r="F83" s="20" t="s">
        <v>209</v>
      </c>
      <c r="G83" s="20" t="s">
        <v>144</v>
      </c>
      <c r="H83" s="20" t="s">
        <v>276</v>
      </c>
      <c r="I83">
        <v>158079</v>
      </c>
      <c r="J83" s="21">
        <v>6613425.4900000002</v>
      </c>
      <c r="K83" s="22">
        <v>0.77347366240813098</v>
      </c>
      <c r="L83" s="21">
        <v>8550291.7699999996</v>
      </c>
      <c r="M83" s="23">
        <v>0.47813040371846799</v>
      </c>
      <c r="N83" s="21">
        <v>3.92</v>
      </c>
      <c r="O83">
        <v>75582</v>
      </c>
      <c r="P83" s="21">
        <v>215988.85</v>
      </c>
      <c r="Q83" s="21">
        <v>1514.57</v>
      </c>
      <c r="R83" s="21">
        <f t="shared" si="1"/>
        <v>217503.42</v>
      </c>
    </row>
    <row r="84" spans="1:18" x14ac:dyDescent="0.25">
      <c r="A84" s="20" t="s">
        <v>95</v>
      </c>
      <c r="B84" s="20" t="s">
        <v>13</v>
      </c>
      <c r="C84" s="20" t="s">
        <v>154</v>
      </c>
      <c r="D84" s="20" t="s">
        <v>148</v>
      </c>
      <c r="E84" s="20" t="s">
        <v>155</v>
      </c>
      <c r="F84" s="20" t="s">
        <v>151</v>
      </c>
      <c r="G84" s="20" t="s">
        <v>144</v>
      </c>
      <c r="H84" s="20" t="s">
        <v>275</v>
      </c>
      <c r="I84">
        <v>1427</v>
      </c>
      <c r="J84" s="21">
        <v>93300.96</v>
      </c>
      <c r="K84" s="22">
        <v>0.916796872428291</v>
      </c>
      <c r="L84" s="21">
        <v>101768.41</v>
      </c>
      <c r="M84" s="23">
        <v>6.7386218953834898E-3</v>
      </c>
      <c r="N84" s="21">
        <v>27.46</v>
      </c>
      <c r="O84">
        <v>9</v>
      </c>
      <c r="P84" s="21">
        <v>212.98</v>
      </c>
      <c r="Q84" s="21">
        <v>0</v>
      </c>
      <c r="R84" s="21">
        <f t="shared" si="1"/>
        <v>212.98</v>
      </c>
    </row>
    <row r="85" spans="1:18" x14ac:dyDescent="0.25">
      <c r="A85" s="20" t="s">
        <v>95</v>
      </c>
      <c r="B85" s="20" t="s">
        <v>13</v>
      </c>
      <c r="C85" s="20" t="s">
        <v>156</v>
      </c>
      <c r="D85" s="20" t="s">
        <v>150</v>
      </c>
      <c r="E85" s="20" t="s">
        <v>155</v>
      </c>
      <c r="F85" s="20" t="s">
        <v>151</v>
      </c>
      <c r="G85" s="20" t="s">
        <v>144</v>
      </c>
      <c r="H85" s="20" t="s">
        <v>275</v>
      </c>
      <c r="I85">
        <v>3608</v>
      </c>
      <c r="J85" s="21">
        <v>93300.96</v>
      </c>
      <c r="K85" s="22">
        <v>0.916796872428291</v>
      </c>
      <c r="L85" s="21">
        <v>101768.41</v>
      </c>
      <c r="M85" s="23">
        <v>6.7386218953834898E-3</v>
      </c>
      <c r="N85" s="21">
        <v>27.46</v>
      </c>
      <c r="O85">
        <v>24</v>
      </c>
      <c r="P85" s="21">
        <v>567.95000000000005</v>
      </c>
      <c r="Q85" s="21">
        <v>0</v>
      </c>
      <c r="R85" s="21">
        <f t="shared" si="1"/>
        <v>567.95000000000005</v>
      </c>
    </row>
    <row r="86" spans="1:18" x14ac:dyDescent="0.25">
      <c r="A86" s="20" t="s">
        <v>3</v>
      </c>
      <c r="B86" s="20" t="s">
        <v>2</v>
      </c>
      <c r="C86" s="20" t="s">
        <v>229</v>
      </c>
      <c r="D86" s="20" t="s">
        <v>150</v>
      </c>
      <c r="E86" s="20" t="s">
        <v>142</v>
      </c>
      <c r="F86" s="20" t="s">
        <v>230</v>
      </c>
      <c r="G86" s="20" t="s">
        <v>144</v>
      </c>
      <c r="H86" s="20" t="s">
        <v>275</v>
      </c>
      <c r="I86">
        <v>171278</v>
      </c>
      <c r="J86" s="21">
        <v>19964101.82</v>
      </c>
      <c r="K86" s="22">
        <v>0.63770109788701401</v>
      </c>
      <c r="L86" s="21">
        <v>31306362.629999999</v>
      </c>
      <c r="M86" s="23">
        <v>0.46031021769182201</v>
      </c>
      <c r="N86" s="21">
        <v>12.15</v>
      </c>
      <c r="O86">
        <v>78841</v>
      </c>
      <c r="P86" s="21">
        <v>575740.68999999994</v>
      </c>
      <c r="Q86" s="21">
        <v>1862.15</v>
      </c>
      <c r="R86" s="21">
        <f t="shared" si="1"/>
        <v>577602.84</v>
      </c>
    </row>
    <row r="87" spans="1:18" x14ac:dyDescent="0.25">
      <c r="A87" s="20" t="s">
        <v>3</v>
      </c>
      <c r="B87" s="20" t="s">
        <v>2</v>
      </c>
      <c r="C87" s="20" t="s">
        <v>231</v>
      </c>
      <c r="D87" s="20" t="s">
        <v>232</v>
      </c>
      <c r="E87" s="20" t="s">
        <v>142</v>
      </c>
      <c r="F87" s="20" t="s">
        <v>230</v>
      </c>
      <c r="G87" s="20" t="s">
        <v>144</v>
      </c>
      <c r="H87" s="20" t="s">
        <v>275</v>
      </c>
      <c r="I87">
        <v>159880</v>
      </c>
      <c r="J87" s="21">
        <v>19964101.82</v>
      </c>
      <c r="K87" s="22">
        <v>0.63770109788701401</v>
      </c>
      <c r="L87" s="21">
        <v>31306362.629999999</v>
      </c>
      <c r="M87" s="23">
        <v>0.46031021769182201</v>
      </c>
      <c r="N87" s="21">
        <v>12.15</v>
      </c>
      <c r="O87">
        <v>73594</v>
      </c>
      <c r="P87" s="21">
        <v>537424.18999999994</v>
      </c>
      <c r="Q87" s="21">
        <v>1424</v>
      </c>
      <c r="R87" s="21">
        <f t="shared" si="1"/>
        <v>538848.18999999994</v>
      </c>
    </row>
    <row r="88" spans="1:18" x14ac:dyDescent="0.25">
      <c r="A88" s="20" t="s">
        <v>3</v>
      </c>
      <c r="B88" s="20" t="s">
        <v>2</v>
      </c>
      <c r="C88" s="20" t="s">
        <v>233</v>
      </c>
      <c r="D88" s="20" t="s">
        <v>189</v>
      </c>
      <c r="E88" s="20" t="s">
        <v>142</v>
      </c>
      <c r="F88" s="20" t="s">
        <v>230</v>
      </c>
      <c r="G88" s="20" t="s">
        <v>144</v>
      </c>
      <c r="H88" s="20" t="s">
        <v>275</v>
      </c>
      <c r="I88">
        <v>35547</v>
      </c>
      <c r="J88" s="21">
        <v>19964101.82</v>
      </c>
      <c r="K88" s="22">
        <v>0.63770109788701401</v>
      </c>
      <c r="L88" s="21">
        <v>31306362.629999999</v>
      </c>
      <c r="M88" s="23">
        <v>0.46031021769182201</v>
      </c>
      <c r="N88" s="21">
        <v>12.15</v>
      </c>
      <c r="O88">
        <v>16362</v>
      </c>
      <c r="P88" s="21">
        <v>119484.4</v>
      </c>
      <c r="Q88" s="21">
        <v>481.97</v>
      </c>
      <c r="R88" s="21">
        <f t="shared" si="1"/>
        <v>119966.37</v>
      </c>
    </row>
    <row r="89" spans="1:18" x14ac:dyDescent="0.25">
      <c r="A89" s="20" t="s">
        <v>3</v>
      </c>
      <c r="B89" s="20" t="s">
        <v>2</v>
      </c>
      <c r="C89" s="20" t="s">
        <v>234</v>
      </c>
      <c r="D89" s="20" t="s">
        <v>148</v>
      </c>
      <c r="E89" s="20" t="s">
        <v>142</v>
      </c>
      <c r="F89" s="20" t="s">
        <v>235</v>
      </c>
      <c r="G89" s="20" t="s">
        <v>144</v>
      </c>
      <c r="H89" s="20" t="s">
        <v>275</v>
      </c>
      <c r="I89">
        <v>15305</v>
      </c>
      <c r="J89" s="21">
        <v>19964101.82</v>
      </c>
      <c r="K89" s="22">
        <v>0.63770109788701401</v>
      </c>
      <c r="L89" s="21">
        <v>31306362.629999999</v>
      </c>
      <c r="M89" s="23">
        <v>0.48429282723096201</v>
      </c>
      <c r="N89" s="21">
        <v>11.3</v>
      </c>
      <c r="O89">
        <v>7412</v>
      </c>
      <c r="P89" s="21">
        <v>50339.9</v>
      </c>
      <c r="Q89" s="21">
        <v>122.25</v>
      </c>
      <c r="R89" s="21">
        <f t="shared" si="1"/>
        <v>50462.15</v>
      </c>
    </row>
    <row r="90" spans="1:18" x14ac:dyDescent="0.25">
      <c r="A90" s="20" t="s">
        <v>3</v>
      </c>
      <c r="B90" s="20" t="s">
        <v>2</v>
      </c>
      <c r="C90" s="20" t="s">
        <v>236</v>
      </c>
      <c r="D90" s="20" t="s">
        <v>148</v>
      </c>
      <c r="E90" s="20" t="s">
        <v>146</v>
      </c>
      <c r="F90" s="20" t="s">
        <v>230</v>
      </c>
      <c r="G90" s="20" t="s">
        <v>144</v>
      </c>
      <c r="H90" s="20" t="s">
        <v>275</v>
      </c>
      <c r="I90">
        <v>4895</v>
      </c>
      <c r="J90" s="21">
        <v>19964101.82</v>
      </c>
      <c r="K90" s="22">
        <v>0.63770109788701401</v>
      </c>
      <c r="L90" s="21">
        <v>31306362.629999999</v>
      </c>
      <c r="M90" s="23">
        <v>0.48429282723096201</v>
      </c>
      <c r="N90" s="21">
        <v>49.27</v>
      </c>
      <c r="O90">
        <v>2370</v>
      </c>
      <c r="P90" s="21">
        <v>69996.44</v>
      </c>
      <c r="Q90" s="21">
        <v>-88.6</v>
      </c>
      <c r="R90" s="21">
        <f t="shared" si="1"/>
        <v>69907.839999999997</v>
      </c>
    </row>
    <row r="91" spans="1:18" x14ac:dyDescent="0.25">
      <c r="A91" s="20" t="s">
        <v>3</v>
      </c>
      <c r="B91" s="20" t="s">
        <v>2</v>
      </c>
      <c r="C91" s="20" t="s">
        <v>237</v>
      </c>
      <c r="D91" s="20" t="s">
        <v>141</v>
      </c>
      <c r="E91" s="20" t="s">
        <v>146</v>
      </c>
      <c r="F91" s="20" t="s">
        <v>235</v>
      </c>
      <c r="G91" s="20" t="s">
        <v>144</v>
      </c>
      <c r="H91" s="20" t="s">
        <v>275</v>
      </c>
      <c r="I91">
        <v>3112</v>
      </c>
      <c r="J91" s="21">
        <v>19964101.82</v>
      </c>
      <c r="K91" s="22">
        <v>0.63770109788701401</v>
      </c>
      <c r="L91" s="21">
        <v>31306362.629999999</v>
      </c>
      <c r="M91" s="23">
        <v>0.46031021769182201</v>
      </c>
      <c r="N91" s="21">
        <v>50</v>
      </c>
      <c r="O91">
        <v>1432</v>
      </c>
      <c r="P91" s="21">
        <v>42919.83</v>
      </c>
      <c r="Q91" s="21">
        <v>0</v>
      </c>
      <c r="R91" s="21">
        <f t="shared" si="1"/>
        <v>42919.83</v>
      </c>
    </row>
    <row r="92" spans="1:18" x14ac:dyDescent="0.25">
      <c r="A92" s="20" t="s">
        <v>3</v>
      </c>
      <c r="B92" s="20" t="s">
        <v>2</v>
      </c>
      <c r="C92" s="20" t="s">
        <v>238</v>
      </c>
      <c r="D92" s="20" t="s">
        <v>150</v>
      </c>
      <c r="E92" s="20" t="s">
        <v>146</v>
      </c>
      <c r="F92" s="20" t="s">
        <v>235</v>
      </c>
      <c r="G92" s="20" t="s">
        <v>144</v>
      </c>
      <c r="H92" s="20" t="s">
        <v>275</v>
      </c>
      <c r="I92">
        <v>16684</v>
      </c>
      <c r="J92" s="21">
        <v>19964101.82</v>
      </c>
      <c r="K92" s="22">
        <v>0.63770109788701401</v>
      </c>
      <c r="L92" s="21">
        <v>31306362.629999999</v>
      </c>
      <c r="M92" s="23">
        <v>0.46031021769182201</v>
      </c>
      <c r="N92" s="21">
        <v>50</v>
      </c>
      <c r="O92">
        <v>7679</v>
      </c>
      <c r="P92" s="21">
        <v>230154.62</v>
      </c>
      <c r="Q92" s="21">
        <v>0</v>
      </c>
      <c r="R92" s="21">
        <f t="shared" si="1"/>
        <v>230154.62</v>
      </c>
    </row>
    <row r="93" spans="1:18" x14ac:dyDescent="0.25">
      <c r="A93" s="20" t="s">
        <v>3</v>
      </c>
      <c r="B93" s="20" t="s">
        <v>2</v>
      </c>
      <c r="C93" s="20" t="s">
        <v>239</v>
      </c>
      <c r="D93" s="20" t="s">
        <v>232</v>
      </c>
      <c r="E93" s="20" t="s">
        <v>155</v>
      </c>
      <c r="F93" s="20" t="s">
        <v>230</v>
      </c>
      <c r="G93" s="20" t="s">
        <v>144</v>
      </c>
      <c r="H93" s="20" t="s">
        <v>275</v>
      </c>
      <c r="I93">
        <v>7802</v>
      </c>
      <c r="J93" s="21">
        <v>19964101.82</v>
      </c>
      <c r="K93" s="22">
        <v>0.63770109788701401</v>
      </c>
      <c r="L93" s="21">
        <v>31306362.629999999</v>
      </c>
      <c r="M93" s="23">
        <v>0.46031021769182201</v>
      </c>
      <c r="N93" s="21">
        <v>51.02</v>
      </c>
      <c r="O93">
        <v>3591</v>
      </c>
      <c r="P93" s="21">
        <v>109824.92</v>
      </c>
      <c r="Q93" s="21">
        <v>61.17</v>
      </c>
      <c r="R93" s="21">
        <f t="shared" si="1"/>
        <v>109886.09</v>
      </c>
    </row>
    <row r="94" spans="1:18" x14ac:dyDescent="0.25">
      <c r="A94" s="20" t="s">
        <v>3</v>
      </c>
      <c r="B94" s="20" t="s">
        <v>2</v>
      </c>
      <c r="C94" s="20" t="s">
        <v>240</v>
      </c>
      <c r="D94" s="20" t="s">
        <v>150</v>
      </c>
      <c r="E94" s="20" t="s">
        <v>155</v>
      </c>
      <c r="F94" s="20" t="s">
        <v>230</v>
      </c>
      <c r="G94" s="20" t="s">
        <v>144</v>
      </c>
      <c r="H94" s="20" t="s">
        <v>275</v>
      </c>
      <c r="I94">
        <v>7091</v>
      </c>
      <c r="J94" s="21">
        <v>19964101.82</v>
      </c>
      <c r="K94" s="22">
        <v>0.63770109788701401</v>
      </c>
      <c r="L94" s="21">
        <v>31306362.629999999</v>
      </c>
      <c r="M94" s="23">
        <v>0.46031021769182201</v>
      </c>
      <c r="N94" s="21">
        <v>51.02</v>
      </c>
      <c r="O94">
        <v>3264</v>
      </c>
      <c r="P94" s="21">
        <v>99824.15</v>
      </c>
      <c r="Q94" s="21">
        <v>61.17</v>
      </c>
      <c r="R94" s="21">
        <f t="shared" si="1"/>
        <v>99885.319999999992</v>
      </c>
    </row>
    <row r="95" spans="1:18" x14ac:dyDescent="0.25">
      <c r="A95" s="20" t="s">
        <v>96</v>
      </c>
      <c r="B95" s="20" t="s">
        <v>196</v>
      </c>
      <c r="C95" s="20" t="s">
        <v>197</v>
      </c>
      <c r="D95" s="20" t="s">
        <v>148</v>
      </c>
      <c r="E95" s="20" t="s">
        <v>142</v>
      </c>
      <c r="F95" s="20" t="s">
        <v>198</v>
      </c>
      <c r="G95" s="20" t="s">
        <v>144</v>
      </c>
      <c r="H95" s="20" t="s">
        <v>275</v>
      </c>
      <c r="I95">
        <v>309175</v>
      </c>
      <c r="J95" s="21">
        <v>666353.16</v>
      </c>
      <c r="K95" s="22">
        <v>0.56161044721451103</v>
      </c>
      <c r="L95" s="21">
        <v>1186504.21</v>
      </c>
      <c r="M95" s="23">
        <v>6.1078462667772896E-3</v>
      </c>
      <c r="N95" s="21">
        <v>33.78</v>
      </c>
      <c r="O95">
        <v>1888</v>
      </c>
      <c r="P95" s="21">
        <v>33758.11</v>
      </c>
      <c r="Q95" s="21">
        <v>89.4</v>
      </c>
      <c r="R95" s="21">
        <f t="shared" si="1"/>
        <v>33847.51</v>
      </c>
    </row>
    <row r="96" spans="1:18" x14ac:dyDescent="0.25">
      <c r="A96" s="20" t="s">
        <v>96</v>
      </c>
      <c r="B96" s="20" t="s">
        <v>196</v>
      </c>
      <c r="C96" s="20" t="s">
        <v>199</v>
      </c>
      <c r="D96" s="20" t="s">
        <v>200</v>
      </c>
      <c r="E96" s="20" t="s">
        <v>142</v>
      </c>
      <c r="F96" s="20" t="s">
        <v>198</v>
      </c>
      <c r="G96" s="20" t="s">
        <v>183</v>
      </c>
      <c r="H96" s="20" t="s">
        <v>275</v>
      </c>
      <c r="I96">
        <v>222043</v>
      </c>
      <c r="J96" s="21">
        <v>666353.16</v>
      </c>
      <c r="K96" s="22">
        <v>0.56161044721451103</v>
      </c>
      <c r="L96" s="21">
        <v>1186504.21</v>
      </c>
      <c r="M96" s="23"/>
      <c r="N96" s="21">
        <v>10.98</v>
      </c>
      <c r="P96" s="21">
        <v>0</v>
      </c>
      <c r="Q96" s="21">
        <v>0</v>
      </c>
      <c r="R96" s="21">
        <f t="shared" si="1"/>
        <v>0</v>
      </c>
    </row>
    <row r="97" spans="1:18" x14ac:dyDescent="0.25">
      <c r="A97" s="20" t="s">
        <v>96</v>
      </c>
      <c r="B97" s="20" t="s">
        <v>196</v>
      </c>
      <c r="C97" s="20" t="s">
        <v>201</v>
      </c>
      <c r="D97" s="20" t="s">
        <v>141</v>
      </c>
      <c r="E97" s="20" t="s">
        <v>142</v>
      </c>
      <c r="F97" s="20" t="s">
        <v>202</v>
      </c>
      <c r="G97" s="20" t="s">
        <v>144</v>
      </c>
      <c r="H97" s="20" t="s">
        <v>275</v>
      </c>
      <c r="I97">
        <v>44305</v>
      </c>
      <c r="J97" s="21">
        <v>666353.16</v>
      </c>
      <c r="K97" s="22">
        <v>0.56161044721451103</v>
      </c>
      <c r="L97" s="21">
        <v>1186504.21</v>
      </c>
      <c r="M97" s="23">
        <v>6.1070145510661597E-3</v>
      </c>
      <c r="N97" s="21">
        <v>33.78</v>
      </c>
      <c r="O97">
        <v>270</v>
      </c>
      <c r="P97" s="21">
        <v>4827.7</v>
      </c>
      <c r="Q97" s="21">
        <v>17.88</v>
      </c>
      <c r="R97" s="21">
        <f t="shared" si="1"/>
        <v>4845.58</v>
      </c>
    </row>
    <row r="98" spans="1:18" x14ac:dyDescent="0.25">
      <c r="A98" s="20" t="s">
        <v>96</v>
      </c>
      <c r="B98" s="20" t="s">
        <v>196</v>
      </c>
      <c r="C98" s="20" t="s">
        <v>203</v>
      </c>
      <c r="D98" s="20" t="s">
        <v>141</v>
      </c>
      <c r="E98" s="20" t="s">
        <v>146</v>
      </c>
      <c r="F98" s="20" t="s">
        <v>202</v>
      </c>
      <c r="G98" s="20" t="s">
        <v>144</v>
      </c>
      <c r="H98" s="20" t="s">
        <v>275</v>
      </c>
      <c r="I98">
        <v>18023</v>
      </c>
      <c r="J98" s="21">
        <v>666353.16</v>
      </c>
      <c r="K98" s="22">
        <v>0.56161044721451103</v>
      </c>
      <c r="L98" s="21">
        <v>1186504.21</v>
      </c>
      <c r="M98" s="23">
        <v>6.1070145510661597E-3</v>
      </c>
      <c r="N98" s="21">
        <v>135.6</v>
      </c>
      <c r="O98">
        <v>110</v>
      </c>
      <c r="P98" s="21">
        <v>7874.36</v>
      </c>
      <c r="Q98" s="21">
        <v>0</v>
      </c>
      <c r="R98" s="21">
        <f t="shared" si="1"/>
        <v>7874.36</v>
      </c>
    </row>
    <row r="99" spans="1:18" x14ac:dyDescent="0.25">
      <c r="A99" s="20" t="s">
        <v>96</v>
      </c>
      <c r="B99" s="20" t="s">
        <v>196</v>
      </c>
      <c r="C99" s="20" t="s">
        <v>204</v>
      </c>
      <c r="D99" s="20" t="s">
        <v>150</v>
      </c>
      <c r="E99" s="20" t="s">
        <v>146</v>
      </c>
      <c r="F99" s="20" t="s">
        <v>202</v>
      </c>
      <c r="G99" s="20" t="s">
        <v>183</v>
      </c>
      <c r="H99" s="20" t="s">
        <v>275</v>
      </c>
      <c r="I99">
        <v>15777</v>
      </c>
      <c r="J99" s="21">
        <v>666353.16</v>
      </c>
      <c r="K99" s="22">
        <v>0.56161044721451103</v>
      </c>
      <c r="L99" s="21">
        <v>1186504.21</v>
      </c>
      <c r="M99" s="23"/>
      <c r="N99" s="21">
        <v>30.27</v>
      </c>
      <c r="P99" s="21">
        <v>0</v>
      </c>
      <c r="Q99" s="21">
        <v>0</v>
      </c>
      <c r="R99" s="21">
        <f t="shared" si="1"/>
        <v>0</v>
      </c>
    </row>
    <row r="100" spans="1:18" x14ac:dyDescent="0.25">
      <c r="A100" s="20" t="s">
        <v>96</v>
      </c>
      <c r="B100" s="20" t="s">
        <v>196</v>
      </c>
      <c r="C100" s="20" t="s">
        <v>205</v>
      </c>
      <c r="D100" s="20" t="s">
        <v>148</v>
      </c>
      <c r="E100" s="20" t="s">
        <v>155</v>
      </c>
      <c r="F100" s="20" t="s">
        <v>198</v>
      </c>
      <c r="G100" s="20" t="s">
        <v>144</v>
      </c>
      <c r="H100" s="20" t="s">
        <v>275</v>
      </c>
      <c r="I100">
        <v>15530</v>
      </c>
      <c r="J100" s="21">
        <v>666353.16</v>
      </c>
      <c r="K100" s="22">
        <v>0.56161044721451103</v>
      </c>
      <c r="L100" s="21">
        <v>1186504.21</v>
      </c>
      <c r="M100" s="23">
        <v>6.1078462667772896E-3</v>
      </c>
      <c r="N100" s="21">
        <v>90.79</v>
      </c>
      <c r="O100">
        <v>94</v>
      </c>
      <c r="P100" s="21">
        <v>4505.3500000000004</v>
      </c>
      <c r="Q100" s="21">
        <v>0</v>
      </c>
      <c r="R100" s="21">
        <f t="shared" si="1"/>
        <v>4505.3500000000004</v>
      </c>
    </row>
    <row r="101" spans="1:18" x14ac:dyDescent="0.25">
      <c r="A101" s="20" t="s">
        <v>96</v>
      </c>
      <c r="B101" s="20" t="s">
        <v>196</v>
      </c>
      <c r="C101" s="20" t="s">
        <v>206</v>
      </c>
      <c r="D101" s="20" t="s">
        <v>189</v>
      </c>
      <c r="E101" s="20" t="s">
        <v>155</v>
      </c>
      <c r="F101" s="20" t="s">
        <v>198</v>
      </c>
      <c r="G101" s="20" t="s">
        <v>144</v>
      </c>
      <c r="H101" s="20" t="s">
        <v>275</v>
      </c>
      <c r="I101">
        <v>7128</v>
      </c>
      <c r="J101" s="21">
        <v>666353.16</v>
      </c>
      <c r="K101" s="22">
        <v>0.56161044721451103</v>
      </c>
      <c r="L101" s="21">
        <v>1186504.21</v>
      </c>
      <c r="M101" s="23">
        <v>6.4298530016850602E-3</v>
      </c>
      <c r="N101" s="21">
        <v>90.77</v>
      </c>
      <c r="O101">
        <v>45</v>
      </c>
      <c r="P101" s="21">
        <v>2156.34</v>
      </c>
      <c r="Q101" s="21">
        <v>0</v>
      </c>
      <c r="R101" s="21">
        <f t="shared" si="1"/>
        <v>2156.34</v>
      </c>
    </row>
    <row r="102" spans="1:18" x14ac:dyDescent="0.25">
      <c r="A102" s="20" t="s">
        <v>97</v>
      </c>
      <c r="B102" s="20" t="s">
        <v>196</v>
      </c>
      <c r="C102" s="20" t="s">
        <v>197</v>
      </c>
      <c r="D102" s="20" t="s">
        <v>148</v>
      </c>
      <c r="E102" s="20" t="s">
        <v>142</v>
      </c>
      <c r="F102" s="20" t="s">
        <v>198</v>
      </c>
      <c r="G102" s="20" t="s">
        <v>144</v>
      </c>
      <c r="H102" s="20" t="s">
        <v>275</v>
      </c>
      <c r="I102">
        <v>309175</v>
      </c>
      <c r="J102" s="21">
        <v>32942477.73</v>
      </c>
      <c r="K102" s="22">
        <v>0.64171785770406597</v>
      </c>
      <c r="L102" s="21">
        <v>51334830.93</v>
      </c>
      <c r="M102" s="23">
        <v>0.26425970747414701</v>
      </c>
      <c r="N102" s="21">
        <v>33.78</v>
      </c>
      <c r="O102">
        <v>81702</v>
      </c>
      <c r="P102" s="21">
        <v>1669236.29</v>
      </c>
      <c r="Q102" s="21">
        <v>4699.09</v>
      </c>
      <c r="R102" s="21">
        <f t="shared" si="1"/>
        <v>1673935.3800000001</v>
      </c>
    </row>
    <row r="103" spans="1:18" x14ac:dyDescent="0.25">
      <c r="A103" s="20" t="s">
        <v>97</v>
      </c>
      <c r="B103" s="20" t="s">
        <v>196</v>
      </c>
      <c r="C103" s="20" t="s">
        <v>199</v>
      </c>
      <c r="D103" s="20" t="s">
        <v>200</v>
      </c>
      <c r="E103" s="20" t="s">
        <v>142</v>
      </c>
      <c r="F103" s="20" t="s">
        <v>198</v>
      </c>
      <c r="G103" s="20" t="s">
        <v>183</v>
      </c>
      <c r="H103" s="20" t="s">
        <v>275</v>
      </c>
      <c r="I103">
        <v>222043</v>
      </c>
      <c r="J103" s="21">
        <v>32942477.73</v>
      </c>
      <c r="K103" s="22">
        <v>0.64171785770406597</v>
      </c>
      <c r="L103" s="21">
        <v>51334830.93</v>
      </c>
      <c r="M103" s="23"/>
      <c r="N103" s="21">
        <v>10.98</v>
      </c>
      <c r="P103" s="21">
        <v>0</v>
      </c>
      <c r="Q103" s="21">
        <v>0</v>
      </c>
      <c r="R103" s="21">
        <f t="shared" si="1"/>
        <v>0</v>
      </c>
    </row>
    <row r="104" spans="1:18" x14ac:dyDescent="0.25">
      <c r="A104" s="20" t="s">
        <v>11</v>
      </c>
      <c r="B104" s="20" t="s">
        <v>10</v>
      </c>
      <c r="C104" s="20" t="s">
        <v>213</v>
      </c>
      <c r="D104" s="20" t="s">
        <v>193</v>
      </c>
      <c r="E104" s="20" t="s">
        <v>146</v>
      </c>
      <c r="F104" s="20" t="s">
        <v>209</v>
      </c>
      <c r="G104" s="20" t="s">
        <v>144</v>
      </c>
      <c r="H104" s="20" t="s">
        <v>276</v>
      </c>
      <c r="I104">
        <v>0</v>
      </c>
      <c r="J104" s="21">
        <v>6613425.4900000002</v>
      </c>
      <c r="K104" s="22">
        <v>0.77347366240813098</v>
      </c>
      <c r="L104" s="21">
        <v>8550291.7699999996</v>
      </c>
      <c r="M104" s="23">
        <v>0.47813040371846799</v>
      </c>
      <c r="N104" s="21">
        <v>30.45</v>
      </c>
      <c r="O104">
        <v>0</v>
      </c>
      <c r="P104" s="21">
        <v>0</v>
      </c>
      <c r="Q104" s="21">
        <v>0</v>
      </c>
      <c r="R104" s="21">
        <f t="shared" si="1"/>
        <v>0</v>
      </c>
    </row>
    <row r="105" spans="1:18" x14ac:dyDescent="0.25">
      <c r="A105" s="20" t="s">
        <v>11</v>
      </c>
      <c r="B105" s="20" t="s">
        <v>10</v>
      </c>
      <c r="C105" s="20" t="s">
        <v>214</v>
      </c>
      <c r="D105" s="20" t="s">
        <v>175</v>
      </c>
      <c r="E105" s="20" t="s">
        <v>146</v>
      </c>
      <c r="F105" s="20" t="s">
        <v>209</v>
      </c>
      <c r="G105" s="20" t="s">
        <v>144</v>
      </c>
      <c r="H105" s="20" t="s">
        <v>276</v>
      </c>
      <c r="I105">
        <v>13484</v>
      </c>
      <c r="J105" s="21">
        <v>6613425.4900000002</v>
      </c>
      <c r="K105" s="22">
        <v>0.77347366240813098</v>
      </c>
      <c r="L105" s="21">
        <v>8550291.7699999996</v>
      </c>
      <c r="M105" s="23">
        <v>0.47813040371846799</v>
      </c>
      <c r="N105" s="21">
        <v>30.45</v>
      </c>
      <c r="O105">
        <v>6447</v>
      </c>
      <c r="P105" s="21">
        <v>142731.01</v>
      </c>
      <c r="Q105" s="21">
        <v>-221.4</v>
      </c>
      <c r="R105" s="21">
        <f t="shared" si="1"/>
        <v>142509.61000000002</v>
      </c>
    </row>
    <row r="106" spans="1:18" x14ac:dyDescent="0.25">
      <c r="A106" s="20" t="s">
        <v>87</v>
      </c>
      <c r="B106" s="20" t="s">
        <v>196</v>
      </c>
      <c r="C106" s="20" t="s">
        <v>197</v>
      </c>
      <c r="D106" s="20" t="s">
        <v>148</v>
      </c>
      <c r="E106" s="20" t="s">
        <v>142</v>
      </c>
      <c r="F106" s="20" t="s">
        <v>198</v>
      </c>
      <c r="G106" s="20" t="s">
        <v>144</v>
      </c>
      <c r="H106" s="20" t="s">
        <v>276</v>
      </c>
      <c r="I106">
        <v>311691</v>
      </c>
      <c r="J106" s="21">
        <v>899029.63</v>
      </c>
      <c r="K106" s="22">
        <v>0.68376050376292397</v>
      </c>
      <c r="L106" s="21">
        <v>1314831.18</v>
      </c>
      <c r="M106" s="23">
        <v>6.7684435053166599E-3</v>
      </c>
      <c r="N106" s="21">
        <v>33.78</v>
      </c>
      <c r="O106">
        <v>2109</v>
      </c>
      <c r="P106" s="21">
        <v>45911.51</v>
      </c>
      <c r="Q106" s="21">
        <v>239.46</v>
      </c>
      <c r="R106" s="21">
        <f t="shared" si="1"/>
        <v>46150.97</v>
      </c>
    </row>
    <row r="107" spans="1:18" x14ac:dyDescent="0.25">
      <c r="A107" s="20" t="s">
        <v>87</v>
      </c>
      <c r="B107" s="20" t="s">
        <v>196</v>
      </c>
      <c r="C107" s="20" t="s">
        <v>199</v>
      </c>
      <c r="D107" s="20" t="s">
        <v>200</v>
      </c>
      <c r="E107" s="20" t="s">
        <v>142</v>
      </c>
      <c r="F107" s="20" t="s">
        <v>198</v>
      </c>
      <c r="G107" s="20" t="s">
        <v>144</v>
      </c>
      <c r="H107" s="20" t="s">
        <v>276</v>
      </c>
      <c r="I107">
        <v>224013</v>
      </c>
      <c r="J107" s="21">
        <v>899029.63</v>
      </c>
      <c r="K107" s="22">
        <v>0.68376050376292397</v>
      </c>
      <c r="L107" s="21">
        <v>1314831.18</v>
      </c>
      <c r="M107" s="23">
        <v>1.57514047452905E-2</v>
      </c>
      <c r="N107" s="21">
        <v>10.98</v>
      </c>
      <c r="O107">
        <v>3528</v>
      </c>
      <c r="P107" s="21">
        <v>24964.12</v>
      </c>
      <c r="Q107" s="21">
        <v>169.82</v>
      </c>
      <c r="R107" s="21">
        <f t="shared" si="1"/>
        <v>25133.94</v>
      </c>
    </row>
    <row r="108" spans="1:18" x14ac:dyDescent="0.25">
      <c r="A108" s="20" t="s">
        <v>87</v>
      </c>
      <c r="B108" s="20" t="s">
        <v>196</v>
      </c>
      <c r="C108" s="20" t="s">
        <v>201</v>
      </c>
      <c r="D108" s="20" t="s">
        <v>141</v>
      </c>
      <c r="E108" s="20" t="s">
        <v>142</v>
      </c>
      <c r="F108" s="20" t="s">
        <v>202</v>
      </c>
      <c r="G108" s="20" t="s">
        <v>144</v>
      </c>
      <c r="H108" s="20" t="s">
        <v>276</v>
      </c>
      <c r="I108">
        <v>44902</v>
      </c>
      <c r="J108" s="21">
        <v>899029.63</v>
      </c>
      <c r="K108" s="22">
        <v>0.68376050376292397</v>
      </c>
      <c r="L108" s="21">
        <v>1314831.18</v>
      </c>
      <c r="M108" s="23">
        <v>6.7675218349671903E-3</v>
      </c>
      <c r="N108" s="21">
        <v>33.78</v>
      </c>
      <c r="O108">
        <v>303</v>
      </c>
      <c r="P108" s="21">
        <v>6596.11</v>
      </c>
      <c r="Q108" s="21">
        <v>43.54</v>
      </c>
      <c r="R108" s="21">
        <f t="shared" si="1"/>
        <v>6639.65</v>
      </c>
    </row>
    <row r="109" spans="1:18" x14ac:dyDescent="0.25">
      <c r="A109" s="20" t="s">
        <v>87</v>
      </c>
      <c r="B109" s="20" t="s">
        <v>196</v>
      </c>
      <c r="C109" s="20" t="s">
        <v>203</v>
      </c>
      <c r="D109" s="20" t="s">
        <v>141</v>
      </c>
      <c r="E109" s="20" t="s">
        <v>146</v>
      </c>
      <c r="F109" s="20" t="s">
        <v>202</v>
      </c>
      <c r="G109" s="20" t="s">
        <v>144</v>
      </c>
      <c r="H109" s="20" t="s">
        <v>276</v>
      </c>
      <c r="I109">
        <v>18092</v>
      </c>
      <c r="J109" s="21">
        <v>899029.63</v>
      </c>
      <c r="K109" s="22">
        <v>0.68376050376292397</v>
      </c>
      <c r="L109" s="21">
        <v>1314831.18</v>
      </c>
      <c r="M109" s="23">
        <v>6.7675218349671903E-3</v>
      </c>
      <c r="N109" s="21">
        <v>135.6</v>
      </c>
      <c r="O109">
        <v>122</v>
      </c>
      <c r="P109" s="21">
        <v>10632.89</v>
      </c>
      <c r="Q109" s="21">
        <v>0</v>
      </c>
      <c r="R109" s="21">
        <f t="shared" si="1"/>
        <v>10632.89</v>
      </c>
    </row>
    <row r="110" spans="1:18" x14ac:dyDescent="0.25">
      <c r="A110" s="20" t="s">
        <v>87</v>
      </c>
      <c r="B110" s="20" t="s">
        <v>196</v>
      </c>
      <c r="C110" s="20" t="s">
        <v>204</v>
      </c>
      <c r="D110" s="20" t="s">
        <v>150</v>
      </c>
      <c r="E110" s="20" t="s">
        <v>146</v>
      </c>
      <c r="F110" s="20" t="s">
        <v>202</v>
      </c>
      <c r="G110" s="20" t="s">
        <v>183</v>
      </c>
      <c r="H110" s="20" t="s">
        <v>276</v>
      </c>
      <c r="I110">
        <v>15922</v>
      </c>
      <c r="J110" s="21">
        <v>899029.63</v>
      </c>
      <c r="K110" s="22">
        <v>0.68376050376292397</v>
      </c>
      <c r="L110" s="21">
        <v>1314831.18</v>
      </c>
      <c r="M110" s="23"/>
      <c r="N110" s="21">
        <v>30.27</v>
      </c>
      <c r="P110" s="21">
        <v>0</v>
      </c>
      <c r="Q110" s="21">
        <v>0</v>
      </c>
      <c r="R110" s="21">
        <f t="shared" si="1"/>
        <v>0</v>
      </c>
    </row>
    <row r="111" spans="1:18" x14ac:dyDescent="0.25">
      <c r="A111" s="20" t="s">
        <v>87</v>
      </c>
      <c r="B111" s="20" t="s">
        <v>196</v>
      </c>
      <c r="C111" s="20" t="s">
        <v>205</v>
      </c>
      <c r="D111" s="20" t="s">
        <v>148</v>
      </c>
      <c r="E111" s="20" t="s">
        <v>155</v>
      </c>
      <c r="F111" s="20" t="s">
        <v>198</v>
      </c>
      <c r="G111" s="20" t="s">
        <v>144</v>
      </c>
      <c r="H111" s="20" t="s">
        <v>276</v>
      </c>
      <c r="I111">
        <v>15543</v>
      </c>
      <c r="J111" s="21">
        <v>899029.63</v>
      </c>
      <c r="K111" s="22">
        <v>0.68376050376292397</v>
      </c>
      <c r="L111" s="21">
        <v>1314831.18</v>
      </c>
      <c r="M111" s="23">
        <v>6.7684435053166599E-3</v>
      </c>
      <c r="N111" s="21">
        <v>90.79</v>
      </c>
      <c r="O111">
        <v>105</v>
      </c>
      <c r="P111" s="21">
        <v>6127.16</v>
      </c>
      <c r="Q111" s="21">
        <v>0</v>
      </c>
      <c r="R111" s="21">
        <f t="shared" si="1"/>
        <v>6127.16</v>
      </c>
    </row>
    <row r="112" spans="1:18" x14ac:dyDescent="0.25">
      <c r="A112" s="20" t="s">
        <v>87</v>
      </c>
      <c r="B112" s="20" t="s">
        <v>196</v>
      </c>
      <c r="C112" s="20" t="s">
        <v>206</v>
      </c>
      <c r="D112" s="20" t="s">
        <v>189</v>
      </c>
      <c r="E112" s="20" t="s">
        <v>155</v>
      </c>
      <c r="F112" s="20" t="s">
        <v>198</v>
      </c>
      <c r="G112" s="20" t="s">
        <v>144</v>
      </c>
      <c r="H112" s="20" t="s">
        <v>276</v>
      </c>
      <c r="I112">
        <v>7112</v>
      </c>
      <c r="J112" s="21">
        <v>899029.63</v>
      </c>
      <c r="K112" s="22">
        <v>0.68376050376292397</v>
      </c>
      <c r="L112" s="21">
        <v>1314831.18</v>
      </c>
      <c r="M112" s="23">
        <v>7.1252770434182501E-3</v>
      </c>
      <c r="N112" s="21">
        <v>90.77</v>
      </c>
      <c r="O112">
        <v>50</v>
      </c>
      <c r="P112" s="21">
        <v>2917.05</v>
      </c>
      <c r="Q112" s="21">
        <v>0</v>
      </c>
      <c r="R112" s="21">
        <f t="shared" si="1"/>
        <v>2917.05</v>
      </c>
    </row>
    <row r="113" spans="1:18" x14ac:dyDescent="0.25">
      <c r="A113" s="20" t="s">
        <v>88</v>
      </c>
      <c r="B113" s="20" t="s">
        <v>1</v>
      </c>
      <c r="C113" s="20" t="s">
        <v>184</v>
      </c>
      <c r="D113" s="20" t="s">
        <v>148</v>
      </c>
      <c r="E113" s="20" t="s">
        <v>142</v>
      </c>
      <c r="F113" s="20" t="s">
        <v>185</v>
      </c>
      <c r="G113" s="20" t="s">
        <v>183</v>
      </c>
      <c r="H113" s="20" t="s">
        <v>276</v>
      </c>
      <c r="I113">
        <v>176268</v>
      </c>
      <c r="J113" s="21">
        <v>202728.01</v>
      </c>
      <c r="K113" s="22">
        <v>0.90488217133859705</v>
      </c>
      <c r="L113" s="21">
        <v>224038.02</v>
      </c>
      <c r="M113" s="23"/>
      <c r="N113" s="21">
        <v>0.97</v>
      </c>
      <c r="P113" s="21">
        <v>0</v>
      </c>
      <c r="Q113" s="21">
        <v>0</v>
      </c>
      <c r="R113" s="21">
        <f t="shared" si="1"/>
        <v>0</v>
      </c>
    </row>
    <row r="114" spans="1:18" x14ac:dyDescent="0.25">
      <c r="A114" s="20" t="s">
        <v>88</v>
      </c>
      <c r="B114" s="20" t="s">
        <v>1</v>
      </c>
      <c r="C114" s="20" t="s">
        <v>186</v>
      </c>
      <c r="D114" s="20" t="s">
        <v>187</v>
      </c>
      <c r="E114" s="20" t="s">
        <v>142</v>
      </c>
      <c r="F114" s="20" t="s">
        <v>185</v>
      </c>
      <c r="G114" s="20" t="s">
        <v>144</v>
      </c>
      <c r="H114" s="20" t="s">
        <v>276</v>
      </c>
      <c r="I114">
        <v>156735</v>
      </c>
      <c r="J114" s="21">
        <v>202728.01</v>
      </c>
      <c r="K114" s="22">
        <v>0.90488217133859705</v>
      </c>
      <c r="L114" s="21">
        <v>224038.02</v>
      </c>
      <c r="M114" s="23">
        <v>2.1321116574512099E-2</v>
      </c>
      <c r="N114" s="21">
        <v>2.06</v>
      </c>
      <c r="O114">
        <v>3341</v>
      </c>
      <c r="P114" s="21">
        <v>5869.72</v>
      </c>
      <c r="Q114" s="21">
        <v>29.87</v>
      </c>
      <c r="R114" s="21">
        <f t="shared" si="1"/>
        <v>5899.59</v>
      </c>
    </row>
    <row r="115" spans="1:18" x14ac:dyDescent="0.25">
      <c r="A115" s="20" t="s">
        <v>88</v>
      </c>
      <c r="B115" s="20" t="s">
        <v>1</v>
      </c>
      <c r="C115" s="20" t="s">
        <v>188</v>
      </c>
      <c r="D115" s="20" t="s">
        <v>189</v>
      </c>
      <c r="E115" s="20" t="s">
        <v>142</v>
      </c>
      <c r="F115" s="20" t="s">
        <v>185</v>
      </c>
      <c r="G115" s="20" t="s">
        <v>144</v>
      </c>
      <c r="H115" s="20" t="s">
        <v>276</v>
      </c>
      <c r="I115">
        <v>89202</v>
      </c>
      <c r="J115" s="21">
        <v>202728.01</v>
      </c>
      <c r="K115" s="22">
        <v>0.90488217133859705</v>
      </c>
      <c r="L115" s="21">
        <v>224038.02</v>
      </c>
      <c r="M115" s="23">
        <v>2.0358949591631301E-2</v>
      </c>
      <c r="N115" s="21">
        <v>2.09</v>
      </c>
      <c r="O115">
        <v>1816</v>
      </c>
      <c r="P115" s="21">
        <v>3236.95</v>
      </c>
      <c r="Q115" s="21">
        <v>35.65</v>
      </c>
      <c r="R115" s="21">
        <f t="shared" si="1"/>
        <v>3272.6</v>
      </c>
    </row>
    <row r="116" spans="1:18" x14ac:dyDescent="0.25">
      <c r="A116" s="20" t="s">
        <v>88</v>
      </c>
      <c r="B116" s="20" t="s">
        <v>1</v>
      </c>
      <c r="C116" s="20" t="s">
        <v>190</v>
      </c>
      <c r="D116" s="20" t="s">
        <v>148</v>
      </c>
      <c r="E116" s="20" t="s">
        <v>146</v>
      </c>
      <c r="F116" s="20" t="s">
        <v>191</v>
      </c>
      <c r="G116" s="20" t="s">
        <v>183</v>
      </c>
      <c r="H116" s="20" t="s">
        <v>276</v>
      </c>
      <c r="I116">
        <v>16922</v>
      </c>
      <c r="J116" s="21">
        <v>202728.01</v>
      </c>
      <c r="K116" s="22">
        <v>0.90488217133859705</v>
      </c>
      <c r="L116" s="21">
        <v>224038.02</v>
      </c>
      <c r="M116" s="23"/>
      <c r="N116" s="21">
        <v>22.13</v>
      </c>
      <c r="P116" s="21">
        <v>0</v>
      </c>
      <c r="Q116" s="21">
        <v>0</v>
      </c>
      <c r="R116" s="21">
        <f t="shared" si="1"/>
        <v>0</v>
      </c>
    </row>
    <row r="117" spans="1:18" x14ac:dyDescent="0.25">
      <c r="A117" s="20" t="s">
        <v>88</v>
      </c>
      <c r="B117" s="20" t="s">
        <v>1</v>
      </c>
      <c r="C117" s="20" t="s">
        <v>192</v>
      </c>
      <c r="D117" s="20" t="s">
        <v>193</v>
      </c>
      <c r="E117" s="20" t="s">
        <v>146</v>
      </c>
      <c r="F117" s="20" t="s">
        <v>185</v>
      </c>
      <c r="G117" s="20" t="s">
        <v>144</v>
      </c>
      <c r="H117" s="20" t="s">
        <v>276</v>
      </c>
      <c r="I117">
        <v>0</v>
      </c>
      <c r="J117" s="21">
        <v>202728.01</v>
      </c>
      <c r="K117" s="22">
        <v>0.90488217133859705</v>
      </c>
      <c r="L117" s="21">
        <v>224038.02</v>
      </c>
      <c r="M117" s="23">
        <v>5.0483028995349802E-2</v>
      </c>
      <c r="N117" s="21">
        <v>5.93</v>
      </c>
      <c r="O117">
        <v>0</v>
      </c>
      <c r="P117" s="21">
        <v>0</v>
      </c>
      <c r="Q117" s="21">
        <v>0</v>
      </c>
      <c r="R117" s="21">
        <f t="shared" si="1"/>
        <v>0</v>
      </c>
    </row>
    <row r="118" spans="1:18" x14ac:dyDescent="0.25">
      <c r="A118" s="20" t="s">
        <v>88</v>
      </c>
      <c r="B118" s="20" t="s">
        <v>1</v>
      </c>
      <c r="C118" s="20" t="s">
        <v>194</v>
      </c>
      <c r="D118" s="20" t="s">
        <v>189</v>
      </c>
      <c r="E118" s="20" t="s">
        <v>155</v>
      </c>
      <c r="F118" s="20" t="s">
        <v>185</v>
      </c>
      <c r="G118" s="20" t="s">
        <v>144</v>
      </c>
      <c r="H118" s="20" t="s">
        <v>276</v>
      </c>
      <c r="I118">
        <v>5705</v>
      </c>
      <c r="J118" s="21">
        <v>202728.01</v>
      </c>
      <c r="K118" s="22">
        <v>0.90488217133859705</v>
      </c>
      <c r="L118" s="21">
        <v>224038.02</v>
      </c>
      <c r="M118" s="23">
        <v>2.0358949591631301E-2</v>
      </c>
      <c r="N118" s="21">
        <v>2.58</v>
      </c>
      <c r="O118">
        <v>116</v>
      </c>
      <c r="P118" s="21">
        <v>254.56</v>
      </c>
      <c r="Q118" s="21">
        <v>0</v>
      </c>
      <c r="R118" s="21">
        <f t="shared" si="1"/>
        <v>254.56</v>
      </c>
    </row>
    <row r="119" spans="1:18" x14ac:dyDescent="0.25">
      <c r="A119" s="20" t="s">
        <v>88</v>
      </c>
      <c r="B119" s="20" t="s">
        <v>1</v>
      </c>
      <c r="C119" s="20" t="s">
        <v>195</v>
      </c>
      <c r="D119" s="20" t="s">
        <v>187</v>
      </c>
      <c r="E119" s="20" t="s">
        <v>155</v>
      </c>
      <c r="F119" s="20" t="s">
        <v>185</v>
      </c>
      <c r="G119" s="20" t="s">
        <v>144</v>
      </c>
      <c r="H119" s="20" t="s">
        <v>276</v>
      </c>
      <c r="I119">
        <v>9784</v>
      </c>
      <c r="J119" s="21">
        <v>202728.01</v>
      </c>
      <c r="K119" s="22">
        <v>0.90488217133859705</v>
      </c>
      <c r="L119" s="21">
        <v>224038.02</v>
      </c>
      <c r="M119" s="23">
        <v>2.1321116574512099E-2</v>
      </c>
      <c r="N119" s="21">
        <v>2.54</v>
      </c>
      <c r="O119">
        <v>208</v>
      </c>
      <c r="P119" s="21">
        <v>449.38</v>
      </c>
      <c r="Q119" s="21">
        <v>0</v>
      </c>
      <c r="R119" s="21">
        <f t="shared" si="1"/>
        <v>449.38</v>
      </c>
    </row>
    <row r="120" spans="1:18" x14ac:dyDescent="0.25">
      <c r="A120" s="20" t="s">
        <v>89</v>
      </c>
      <c r="B120" s="20" t="s">
        <v>196</v>
      </c>
      <c r="C120" s="20" t="s">
        <v>197</v>
      </c>
      <c r="D120" s="20" t="s">
        <v>148</v>
      </c>
      <c r="E120" s="20" t="s">
        <v>142</v>
      </c>
      <c r="F120" s="20" t="s">
        <v>198</v>
      </c>
      <c r="G120" s="20" t="s">
        <v>144</v>
      </c>
      <c r="H120" s="20" t="s">
        <v>276</v>
      </c>
      <c r="I120">
        <v>311691</v>
      </c>
      <c r="J120" s="21">
        <v>2107910.59</v>
      </c>
      <c r="K120" s="22">
        <v>0.92467003441273898</v>
      </c>
      <c r="L120" s="21">
        <v>2279635.4500000002</v>
      </c>
      <c r="M120" s="23">
        <v>1.1735030314722301E-2</v>
      </c>
      <c r="N120" s="21">
        <v>33.78</v>
      </c>
      <c r="O120">
        <v>3657</v>
      </c>
      <c r="P120" s="21">
        <v>107659.6</v>
      </c>
      <c r="Q120" s="21">
        <v>559.35</v>
      </c>
      <c r="R120" s="21">
        <f t="shared" si="1"/>
        <v>108218.95000000001</v>
      </c>
    </row>
    <row r="121" spans="1:18" x14ac:dyDescent="0.25">
      <c r="A121" s="20" t="s">
        <v>89</v>
      </c>
      <c r="B121" s="20" t="s">
        <v>196</v>
      </c>
      <c r="C121" s="20" t="s">
        <v>199</v>
      </c>
      <c r="D121" s="20" t="s">
        <v>200</v>
      </c>
      <c r="E121" s="20" t="s">
        <v>142</v>
      </c>
      <c r="F121" s="20" t="s">
        <v>198</v>
      </c>
      <c r="G121" s="20" t="s">
        <v>183</v>
      </c>
      <c r="H121" s="20" t="s">
        <v>276</v>
      </c>
      <c r="I121">
        <v>224013</v>
      </c>
      <c r="J121" s="21">
        <v>2107910.59</v>
      </c>
      <c r="K121" s="22">
        <v>0.92467003441273898</v>
      </c>
      <c r="L121" s="21">
        <v>2279635.4500000002</v>
      </c>
      <c r="M121" s="23"/>
      <c r="N121" s="21">
        <v>10.98</v>
      </c>
      <c r="P121" s="21">
        <v>0</v>
      </c>
      <c r="Q121" s="21">
        <v>0</v>
      </c>
      <c r="R121" s="21">
        <f t="shared" si="1"/>
        <v>0</v>
      </c>
    </row>
    <row r="122" spans="1:18" x14ac:dyDescent="0.25">
      <c r="A122" s="20" t="s">
        <v>89</v>
      </c>
      <c r="B122" s="20" t="s">
        <v>196</v>
      </c>
      <c r="C122" s="20" t="s">
        <v>201</v>
      </c>
      <c r="D122" s="20" t="s">
        <v>141</v>
      </c>
      <c r="E122" s="20" t="s">
        <v>142</v>
      </c>
      <c r="F122" s="20" t="s">
        <v>202</v>
      </c>
      <c r="G122" s="20" t="s">
        <v>144</v>
      </c>
      <c r="H122" s="20" t="s">
        <v>276</v>
      </c>
      <c r="I122">
        <v>44902</v>
      </c>
      <c r="J122" s="21">
        <v>2107910.59</v>
      </c>
      <c r="K122" s="22">
        <v>0.92467003441273898</v>
      </c>
      <c r="L122" s="21">
        <v>2279635.4500000002</v>
      </c>
      <c r="M122" s="23">
        <v>1.17334323358838E-2</v>
      </c>
      <c r="N122" s="21">
        <v>33.78</v>
      </c>
      <c r="O122">
        <v>526</v>
      </c>
      <c r="P122" s="21">
        <v>15485.08</v>
      </c>
      <c r="Q122" s="21">
        <v>88.32</v>
      </c>
      <c r="R122" s="21">
        <f t="shared" si="1"/>
        <v>15573.4</v>
      </c>
    </row>
    <row r="123" spans="1:18" x14ac:dyDescent="0.25">
      <c r="A123" s="20" t="s">
        <v>89</v>
      </c>
      <c r="B123" s="20" t="s">
        <v>196</v>
      </c>
      <c r="C123" s="20" t="s">
        <v>203</v>
      </c>
      <c r="D123" s="20" t="s">
        <v>141</v>
      </c>
      <c r="E123" s="20" t="s">
        <v>146</v>
      </c>
      <c r="F123" s="20" t="s">
        <v>202</v>
      </c>
      <c r="G123" s="20" t="s">
        <v>144</v>
      </c>
      <c r="H123" s="20" t="s">
        <v>276</v>
      </c>
      <c r="I123">
        <v>18092</v>
      </c>
      <c r="J123" s="21">
        <v>2107910.59</v>
      </c>
      <c r="K123" s="22">
        <v>0.92467003441273898</v>
      </c>
      <c r="L123" s="21">
        <v>2279635.4500000002</v>
      </c>
      <c r="M123" s="23">
        <v>1.17334323358838E-2</v>
      </c>
      <c r="N123" s="21">
        <v>135.6</v>
      </c>
      <c r="O123">
        <v>212</v>
      </c>
      <c r="P123" s="21">
        <v>24986.77</v>
      </c>
      <c r="Q123" s="21">
        <v>117.86</v>
      </c>
      <c r="R123" s="21">
        <f t="shared" si="1"/>
        <v>25104.63</v>
      </c>
    </row>
    <row r="124" spans="1:18" x14ac:dyDescent="0.25">
      <c r="A124" s="20" t="s">
        <v>89</v>
      </c>
      <c r="B124" s="20" t="s">
        <v>196</v>
      </c>
      <c r="C124" s="20" t="s">
        <v>204</v>
      </c>
      <c r="D124" s="20" t="s">
        <v>150</v>
      </c>
      <c r="E124" s="20" t="s">
        <v>146</v>
      </c>
      <c r="F124" s="20" t="s">
        <v>202</v>
      </c>
      <c r="G124" s="20" t="s">
        <v>183</v>
      </c>
      <c r="H124" s="20" t="s">
        <v>276</v>
      </c>
      <c r="I124">
        <v>15922</v>
      </c>
      <c r="J124" s="21">
        <v>2107910.59</v>
      </c>
      <c r="K124" s="22">
        <v>0.92467003441273898</v>
      </c>
      <c r="L124" s="21">
        <v>2279635.4500000002</v>
      </c>
      <c r="M124" s="23"/>
      <c r="N124" s="21">
        <v>30.27</v>
      </c>
      <c r="P124" s="21">
        <v>0</v>
      </c>
      <c r="Q124" s="21">
        <v>0</v>
      </c>
      <c r="R124" s="21">
        <f t="shared" si="1"/>
        <v>0</v>
      </c>
    </row>
    <row r="125" spans="1:18" x14ac:dyDescent="0.25">
      <c r="A125" s="20" t="s">
        <v>97</v>
      </c>
      <c r="B125" s="20" t="s">
        <v>196</v>
      </c>
      <c r="C125" s="20" t="s">
        <v>201</v>
      </c>
      <c r="D125" s="20" t="s">
        <v>141</v>
      </c>
      <c r="E125" s="20" t="s">
        <v>142</v>
      </c>
      <c r="F125" s="20" t="s">
        <v>202</v>
      </c>
      <c r="G125" s="20" t="s">
        <v>144</v>
      </c>
      <c r="H125" s="20" t="s">
        <v>275</v>
      </c>
      <c r="I125">
        <v>44305</v>
      </c>
      <c r="J125" s="21">
        <v>32942477.73</v>
      </c>
      <c r="K125" s="22">
        <v>0.64171785770406597</v>
      </c>
      <c r="L125" s="21">
        <v>51334830.93</v>
      </c>
      <c r="M125" s="23">
        <v>0.264223722784794</v>
      </c>
      <c r="N125" s="21">
        <v>33.78</v>
      </c>
      <c r="O125">
        <v>11706</v>
      </c>
      <c r="P125" s="21">
        <v>239162.81</v>
      </c>
      <c r="Q125" s="21">
        <v>858.09</v>
      </c>
      <c r="R125" s="21">
        <f t="shared" si="1"/>
        <v>240020.9</v>
      </c>
    </row>
    <row r="126" spans="1:18" x14ac:dyDescent="0.25">
      <c r="A126" s="20" t="s">
        <v>97</v>
      </c>
      <c r="B126" s="20" t="s">
        <v>196</v>
      </c>
      <c r="C126" s="20" t="s">
        <v>203</v>
      </c>
      <c r="D126" s="20" t="s">
        <v>141</v>
      </c>
      <c r="E126" s="20" t="s">
        <v>146</v>
      </c>
      <c r="F126" s="20" t="s">
        <v>202</v>
      </c>
      <c r="G126" s="20" t="s">
        <v>144</v>
      </c>
      <c r="H126" s="20" t="s">
        <v>275</v>
      </c>
      <c r="I126">
        <v>18023</v>
      </c>
      <c r="J126" s="21">
        <v>32942477.73</v>
      </c>
      <c r="K126" s="22">
        <v>0.64171785770406597</v>
      </c>
      <c r="L126" s="21">
        <v>51334830.93</v>
      </c>
      <c r="M126" s="23">
        <v>0.264223722784794</v>
      </c>
      <c r="N126" s="21">
        <v>135.6</v>
      </c>
      <c r="O126">
        <v>4762</v>
      </c>
      <c r="P126" s="21">
        <v>389512.19</v>
      </c>
      <c r="Q126" s="21">
        <v>-245.39</v>
      </c>
      <c r="R126" s="21">
        <f t="shared" si="1"/>
        <v>389266.8</v>
      </c>
    </row>
    <row r="127" spans="1:18" x14ac:dyDescent="0.25">
      <c r="A127" s="20" t="s">
        <v>97</v>
      </c>
      <c r="B127" s="20" t="s">
        <v>196</v>
      </c>
      <c r="C127" s="20" t="s">
        <v>204</v>
      </c>
      <c r="D127" s="20" t="s">
        <v>150</v>
      </c>
      <c r="E127" s="20" t="s">
        <v>146</v>
      </c>
      <c r="F127" s="20" t="s">
        <v>202</v>
      </c>
      <c r="G127" s="20" t="s">
        <v>183</v>
      </c>
      <c r="H127" s="20" t="s">
        <v>275</v>
      </c>
      <c r="I127">
        <v>15777</v>
      </c>
      <c r="J127" s="21">
        <v>32942477.73</v>
      </c>
      <c r="K127" s="22">
        <v>0.64171785770406597</v>
      </c>
      <c r="L127" s="21">
        <v>51334830.93</v>
      </c>
      <c r="M127" s="23"/>
      <c r="N127" s="21">
        <v>30.27</v>
      </c>
      <c r="P127" s="21">
        <v>0</v>
      </c>
      <c r="Q127" s="21">
        <v>0</v>
      </c>
      <c r="R127" s="21">
        <f t="shared" si="1"/>
        <v>0</v>
      </c>
    </row>
    <row r="128" spans="1:18" x14ac:dyDescent="0.25">
      <c r="A128" s="20" t="s">
        <v>97</v>
      </c>
      <c r="B128" s="20" t="s">
        <v>196</v>
      </c>
      <c r="C128" s="20" t="s">
        <v>205</v>
      </c>
      <c r="D128" s="20" t="s">
        <v>148</v>
      </c>
      <c r="E128" s="20" t="s">
        <v>155</v>
      </c>
      <c r="F128" s="20" t="s">
        <v>198</v>
      </c>
      <c r="G128" s="20" t="s">
        <v>144</v>
      </c>
      <c r="H128" s="20" t="s">
        <v>275</v>
      </c>
      <c r="I128">
        <v>15530</v>
      </c>
      <c r="J128" s="21">
        <v>32942477.73</v>
      </c>
      <c r="K128" s="22">
        <v>0.64171785770406597</v>
      </c>
      <c r="L128" s="21">
        <v>51334830.93</v>
      </c>
      <c r="M128" s="23">
        <v>0.26425970747414701</v>
      </c>
      <c r="N128" s="21">
        <v>90.79</v>
      </c>
      <c r="O128">
        <v>4103</v>
      </c>
      <c r="P128" s="21">
        <v>224704.37</v>
      </c>
      <c r="Q128" s="21">
        <v>54.77</v>
      </c>
      <c r="R128" s="21">
        <f t="shared" si="1"/>
        <v>224759.13999999998</v>
      </c>
    </row>
    <row r="129" spans="1:18" x14ac:dyDescent="0.25">
      <c r="A129" s="20" t="s">
        <v>97</v>
      </c>
      <c r="B129" s="20" t="s">
        <v>196</v>
      </c>
      <c r="C129" s="20" t="s">
        <v>206</v>
      </c>
      <c r="D129" s="20" t="s">
        <v>189</v>
      </c>
      <c r="E129" s="20" t="s">
        <v>155</v>
      </c>
      <c r="F129" s="20" t="s">
        <v>198</v>
      </c>
      <c r="G129" s="20" t="s">
        <v>144</v>
      </c>
      <c r="H129" s="20" t="s">
        <v>275</v>
      </c>
      <c r="I129">
        <v>7128</v>
      </c>
      <c r="J129" s="21">
        <v>32942477.73</v>
      </c>
      <c r="K129" s="22">
        <v>0.64171785770406597</v>
      </c>
      <c r="L129" s="21">
        <v>51334830.93</v>
      </c>
      <c r="M129" s="23">
        <v>0.27819152596707197</v>
      </c>
      <c r="N129" s="21">
        <v>90.77</v>
      </c>
      <c r="O129">
        <v>1982</v>
      </c>
      <c r="P129" s="21">
        <v>108522.04</v>
      </c>
      <c r="Q129" s="21">
        <v>0</v>
      </c>
      <c r="R129" s="21">
        <f t="shared" si="1"/>
        <v>108522.04</v>
      </c>
    </row>
    <row r="130" spans="1:18" x14ac:dyDescent="0.25">
      <c r="A130" s="20" t="s">
        <v>98</v>
      </c>
      <c r="B130" s="20" t="s">
        <v>196</v>
      </c>
      <c r="C130" s="20" t="s">
        <v>197</v>
      </c>
      <c r="D130" s="20" t="s">
        <v>148</v>
      </c>
      <c r="E130" s="20" t="s">
        <v>142</v>
      </c>
      <c r="F130" s="20" t="s">
        <v>198</v>
      </c>
      <c r="G130" s="20" t="s">
        <v>183</v>
      </c>
      <c r="H130" s="20" t="s">
        <v>275</v>
      </c>
      <c r="I130">
        <v>309175</v>
      </c>
      <c r="J130" s="21">
        <v>24189.14</v>
      </c>
      <c r="K130" s="22">
        <v>0.92168205525259295</v>
      </c>
      <c r="L130" s="21">
        <v>26244.560000000001</v>
      </c>
      <c r="M130" s="23"/>
      <c r="N130" s="21">
        <v>33.78</v>
      </c>
      <c r="P130" s="21">
        <v>0</v>
      </c>
      <c r="Q130" s="21">
        <v>0</v>
      </c>
      <c r="R130" s="21">
        <f t="shared" ref="R130:R193" si="2">SUM(P130:Q130)</f>
        <v>0</v>
      </c>
    </row>
    <row r="131" spans="1:18" x14ac:dyDescent="0.25">
      <c r="A131" s="20" t="s">
        <v>98</v>
      </c>
      <c r="B131" s="20" t="s">
        <v>196</v>
      </c>
      <c r="C131" s="20" t="s">
        <v>199</v>
      </c>
      <c r="D131" s="20" t="s">
        <v>200</v>
      </c>
      <c r="E131" s="20" t="s">
        <v>142</v>
      </c>
      <c r="F131" s="20" t="s">
        <v>198</v>
      </c>
      <c r="G131" s="20" t="s">
        <v>144</v>
      </c>
      <c r="H131" s="20" t="s">
        <v>275</v>
      </c>
      <c r="I131">
        <v>222043</v>
      </c>
      <c r="J131" s="21">
        <v>24189.14</v>
      </c>
      <c r="K131" s="22">
        <v>0.92168205525259295</v>
      </c>
      <c r="L131" s="21">
        <v>26244.560000000001</v>
      </c>
      <c r="M131" s="23">
        <v>3.1440438377956797E-4</v>
      </c>
      <c r="N131" s="21">
        <v>10.98</v>
      </c>
      <c r="O131">
        <v>69</v>
      </c>
      <c r="P131" s="21">
        <v>658.13</v>
      </c>
      <c r="Q131" s="21">
        <v>0</v>
      </c>
      <c r="R131" s="21">
        <f t="shared" si="2"/>
        <v>658.13</v>
      </c>
    </row>
    <row r="132" spans="1:18" x14ac:dyDescent="0.25">
      <c r="A132" s="20" t="s">
        <v>98</v>
      </c>
      <c r="B132" s="20" t="s">
        <v>196</v>
      </c>
      <c r="C132" s="20" t="s">
        <v>201</v>
      </c>
      <c r="D132" s="20" t="s">
        <v>141</v>
      </c>
      <c r="E132" s="20" t="s">
        <v>142</v>
      </c>
      <c r="F132" s="20" t="s">
        <v>202</v>
      </c>
      <c r="G132" s="20" t="s">
        <v>183</v>
      </c>
      <c r="H132" s="20" t="s">
        <v>275</v>
      </c>
      <c r="I132">
        <v>44305</v>
      </c>
      <c r="J132" s="21">
        <v>24189.14</v>
      </c>
      <c r="K132" s="22">
        <v>0.92168205525259295</v>
      </c>
      <c r="L132" s="21">
        <v>26244.560000000001</v>
      </c>
      <c r="M132" s="23"/>
      <c r="N132" s="21">
        <v>33.78</v>
      </c>
      <c r="P132" s="21">
        <v>0</v>
      </c>
      <c r="Q132" s="21">
        <v>0</v>
      </c>
      <c r="R132" s="21">
        <f t="shared" si="2"/>
        <v>0</v>
      </c>
    </row>
    <row r="133" spans="1:18" x14ac:dyDescent="0.25">
      <c r="A133" s="20" t="s">
        <v>98</v>
      </c>
      <c r="B133" s="20" t="s">
        <v>196</v>
      </c>
      <c r="C133" s="20" t="s">
        <v>203</v>
      </c>
      <c r="D133" s="20" t="s">
        <v>141</v>
      </c>
      <c r="E133" s="20" t="s">
        <v>146</v>
      </c>
      <c r="F133" s="20" t="s">
        <v>202</v>
      </c>
      <c r="G133" s="20" t="s">
        <v>183</v>
      </c>
      <c r="H133" s="20" t="s">
        <v>275</v>
      </c>
      <c r="I133">
        <v>18023</v>
      </c>
      <c r="J133" s="21">
        <v>24189.14</v>
      </c>
      <c r="K133" s="22">
        <v>0.92168205525259295</v>
      </c>
      <c r="L133" s="21">
        <v>26244.560000000001</v>
      </c>
      <c r="M133" s="23"/>
      <c r="N133" s="21">
        <v>135.6</v>
      </c>
      <c r="P133" s="21">
        <v>0</v>
      </c>
      <c r="Q133" s="21">
        <v>0</v>
      </c>
      <c r="R133" s="21">
        <f t="shared" si="2"/>
        <v>0</v>
      </c>
    </row>
    <row r="134" spans="1:18" x14ac:dyDescent="0.25">
      <c r="A134" s="20" t="s">
        <v>98</v>
      </c>
      <c r="B134" s="20" t="s">
        <v>196</v>
      </c>
      <c r="C134" s="20" t="s">
        <v>204</v>
      </c>
      <c r="D134" s="20" t="s">
        <v>150</v>
      </c>
      <c r="E134" s="20" t="s">
        <v>146</v>
      </c>
      <c r="F134" s="20" t="s">
        <v>202</v>
      </c>
      <c r="G134" s="20" t="s">
        <v>183</v>
      </c>
      <c r="H134" s="20" t="s">
        <v>275</v>
      </c>
      <c r="I134">
        <v>15777</v>
      </c>
      <c r="J134" s="21">
        <v>24189.14</v>
      </c>
      <c r="K134" s="22">
        <v>0.92168205525259295</v>
      </c>
      <c r="L134" s="21">
        <v>26244.560000000001</v>
      </c>
      <c r="M134" s="23"/>
      <c r="N134" s="21">
        <v>30.27</v>
      </c>
      <c r="P134" s="21">
        <v>0</v>
      </c>
      <c r="Q134" s="21">
        <v>0</v>
      </c>
      <c r="R134" s="21">
        <f t="shared" si="2"/>
        <v>0</v>
      </c>
    </row>
    <row r="135" spans="1:18" x14ac:dyDescent="0.25">
      <c r="A135" s="20" t="s">
        <v>98</v>
      </c>
      <c r="B135" s="20" t="s">
        <v>196</v>
      </c>
      <c r="C135" s="20" t="s">
        <v>205</v>
      </c>
      <c r="D135" s="20" t="s">
        <v>148</v>
      </c>
      <c r="E135" s="20" t="s">
        <v>155</v>
      </c>
      <c r="F135" s="20" t="s">
        <v>198</v>
      </c>
      <c r="G135" s="20" t="s">
        <v>183</v>
      </c>
      <c r="H135" s="20" t="s">
        <v>275</v>
      </c>
      <c r="I135">
        <v>15530</v>
      </c>
      <c r="J135" s="21">
        <v>24189.14</v>
      </c>
      <c r="K135" s="22">
        <v>0.92168205525259295</v>
      </c>
      <c r="L135" s="21">
        <v>26244.560000000001</v>
      </c>
      <c r="M135" s="23"/>
      <c r="N135" s="21">
        <v>90.79</v>
      </c>
      <c r="P135" s="21">
        <v>0</v>
      </c>
      <c r="Q135" s="21">
        <v>0</v>
      </c>
      <c r="R135" s="21">
        <f t="shared" si="2"/>
        <v>0</v>
      </c>
    </row>
    <row r="136" spans="1:18" x14ac:dyDescent="0.25">
      <c r="A136" s="20" t="s">
        <v>98</v>
      </c>
      <c r="B136" s="20" t="s">
        <v>196</v>
      </c>
      <c r="C136" s="20" t="s">
        <v>206</v>
      </c>
      <c r="D136" s="20" t="s">
        <v>189</v>
      </c>
      <c r="E136" s="20" t="s">
        <v>155</v>
      </c>
      <c r="F136" s="20" t="s">
        <v>198</v>
      </c>
      <c r="G136" s="20" t="s">
        <v>144</v>
      </c>
      <c r="H136" s="20" t="s">
        <v>275</v>
      </c>
      <c r="I136">
        <v>7128</v>
      </c>
      <c r="J136" s="21">
        <v>24189.14</v>
      </c>
      <c r="K136" s="22">
        <v>0.92168205525259295</v>
      </c>
      <c r="L136" s="21">
        <v>26244.560000000001</v>
      </c>
      <c r="M136" s="23">
        <v>1.4222340002814101E-4</v>
      </c>
      <c r="N136" s="21">
        <v>90.77</v>
      </c>
      <c r="O136">
        <v>1</v>
      </c>
      <c r="P136" s="21">
        <v>78.64</v>
      </c>
      <c r="Q136" s="21">
        <v>0</v>
      </c>
      <c r="R136" s="21">
        <f t="shared" si="2"/>
        <v>78.64</v>
      </c>
    </row>
    <row r="137" spans="1:18" x14ac:dyDescent="0.25">
      <c r="A137" s="20" t="s">
        <v>99</v>
      </c>
      <c r="B137" s="20" t="s">
        <v>196</v>
      </c>
      <c r="C137" s="20" t="s">
        <v>197</v>
      </c>
      <c r="D137" s="20" t="s">
        <v>148</v>
      </c>
      <c r="E137" s="20" t="s">
        <v>142</v>
      </c>
      <c r="F137" s="20" t="s">
        <v>198</v>
      </c>
      <c r="G137" s="20" t="s">
        <v>144</v>
      </c>
      <c r="H137" s="20" t="s">
        <v>275</v>
      </c>
      <c r="I137">
        <v>309175</v>
      </c>
      <c r="J137" s="21">
        <v>1239981.28</v>
      </c>
      <c r="K137" s="22">
        <v>0.84471823265655699</v>
      </c>
      <c r="L137" s="21">
        <v>1467922.95</v>
      </c>
      <c r="M137" s="23">
        <v>7.5565241442120097E-3</v>
      </c>
      <c r="N137" s="21">
        <v>33.78</v>
      </c>
      <c r="O137">
        <v>2336</v>
      </c>
      <c r="P137" s="21">
        <v>62824.02</v>
      </c>
      <c r="Q137" s="21">
        <v>188.26</v>
      </c>
      <c r="R137" s="21">
        <f t="shared" si="2"/>
        <v>63012.28</v>
      </c>
    </row>
    <row r="138" spans="1:18" x14ac:dyDescent="0.25">
      <c r="A138" s="20" t="s">
        <v>99</v>
      </c>
      <c r="B138" s="20" t="s">
        <v>196</v>
      </c>
      <c r="C138" s="20" t="s">
        <v>199</v>
      </c>
      <c r="D138" s="20" t="s">
        <v>200</v>
      </c>
      <c r="E138" s="20" t="s">
        <v>142</v>
      </c>
      <c r="F138" s="20" t="s">
        <v>198</v>
      </c>
      <c r="G138" s="20" t="s">
        <v>183</v>
      </c>
      <c r="H138" s="20" t="s">
        <v>275</v>
      </c>
      <c r="I138">
        <v>222043</v>
      </c>
      <c r="J138" s="21">
        <v>1239981.28</v>
      </c>
      <c r="K138" s="22">
        <v>0.84471823265655699</v>
      </c>
      <c r="L138" s="21">
        <v>1467922.95</v>
      </c>
      <c r="M138" s="23"/>
      <c r="N138" s="21">
        <v>10.98</v>
      </c>
      <c r="P138" s="21">
        <v>0</v>
      </c>
      <c r="Q138" s="21">
        <v>0</v>
      </c>
      <c r="R138" s="21">
        <f t="shared" si="2"/>
        <v>0</v>
      </c>
    </row>
    <row r="139" spans="1:18" x14ac:dyDescent="0.25">
      <c r="A139" s="20" t="s">
        <v>99</v>
      </c>
      <c r="B139" s="20" t="s">
        <v>196</v>
      </c>
      <c r="C139" s="20" t="s">
        <v>201</v>
      </c>
      <c r="D139" s="20" t="s">
        <v>141</v>
      </c>
      <c r="E139" s="20" t="s">
        <v>142</v>
      </c>
      <c r="F139" s="20" t="s">
        <v>202</v>
      </c>
      <c r="G139" s="20" t="s">
        <v>144</v>
      </c>
      <c r="H139" s="20" t="s">
        <v>275</v>
      </c>
      <c r="I139">
        <v>44305</v>
      </c>
      <c r="J139" s="21">
        <v>1239981.28</v>
      </c>
      <c r="K139" s="22">
        <v>0.84471823265655699</v>
      </c>
      <c r="L139" s="21">
        <v>1467922.95</v>
      </c>
      <c r="M139" s="23">
        <v>7.5554951595949004E-3</v>
      </c>
      <c r="N139" s="21">
        <v>33.78</v>
      </c>
      <c r="O139">
        <v>334</v>
      </c>
      <c r="P139" s="21">
        <v>8982.5400000000009</v>
      </c>
      <c r="Q139" s="21">
        <v>26.89</v>
      </c>
      <c r="R139" s="21">
        <f t="shared" si="2"/>
        <v>9009.43</v>
      </c>
    </row>
    <row r="140" spans="1:18" x14ac:dyDescent="0.25">
      <c r="A140" s="20" t="s">
        <v>99</v>
      </c>
      <c r="B140" s="20" t="s">
        <v>196</v>
      </c>
      <c r="C140" s="20" t="s">
        <v>203</v>
      </c>
      <c r="D140" s="20" t="s">
        <v>141</v>
      </c>
      <c r="E140" s="20" t="s">
        <v>146</v>
      </c>
      <c r="F140" s="20" t="s">
        <v>202</v>
      </c>
      <c r="G140" s="20" t="s">
        <v>144</v>
      </c>
      <c r="H140" s="20" t="s">
        <v>275</v>
      </c>
      <c r="I140">
        <v>18023</v>
      </c>
      <c r="J140" s="21">
        <v>1239981.28</v>
      </c>
      <c r="K140" s="22">
        <v>0.84471823265655699</v>
      </c>
      <c r="L140" s="21">
        <v>1467922.95</v>
      </c>
      <c r="M140" s="23">
        <v>7.55549515959489E-3</v>
      </c>
      <c r="N140" s="21">
        <v>135.6</v>
      </c>
      <c r="O140">
        <v>136</v>
      </c>
      <c r="P140" s="21">
        <v>14643.28</v>
      </c>
      <c r="Q140" s="21">
        <v>0</v>
      </c>
      <c r="R140" s="21">
        <f t="shared" si="2"/>
        <v>14643.28</v>
      </c>
    </row>
    <row r="141" spans="1:18" x14ac:dyDescent="0.25">
      <c r="A141" s="20" t="s">
        <v>99</v>
      </c>
      <c r="B141" s="20" t="s">
        <v>196</v>
      </c>
      <c r="C141" s="20" t="s">
        <v>204</v>
      </c>
      <c r="D141" s="20" t="s">
        <v>150</v>
      </c>
      <c r="E141" s="20" t="s">
        <v>146</v>
      </c>
      <c r="F141" s="20" t="s">
        <v>202</v>
      </c>
      <c r="G141" s="20" t="s">
        <v>183</v>
      </c>
      <c r="H141" s="20" t="s">
        <v>275</v>
      </c>
      <c r="I141">
        <v>15777</v>
      </c>
      <c r="J141" s="21">
        <v>1239981.28</v>
      </c>
      <c r="K141" s="22">
        <v>0.84471823265655699</v>
      </c>
      <c r="L141" s="21">
        <v>1467922.95</v>
      </c>
      <c r="M141" s="23"/>
      <c r="N141" s="21">
        <v>30.27</v>
      </c>
      <c r="P141" s="21">
        <v>0</v>
      </c>
      <c r="Q141" s="21">
        <v>0</v>
      </c>
      <c r="R141" s="21">
        <f t="shared" si="2"/>
        <v>0</v>
      </c>
    </row>
    <row r="142" spans="1:18" x14ac:dyDescent="0.25">
      <c r="A142" s="20" t="s">
        <v>99</v>
      </c>
      <c r="B142" s="20" t="s">
        <v>196</v>
      </c>
      <c r="C142" s="20" t="s">
        <v>205</v>
      </c>
      <c r="D142" s="20" t="s">
        <v>148</v>
      </c>
      <c r="E142" s="20" t="s">
        <v>155</v>
      </c>
      <c r="F142" s="20" t="s">
        <v>198</v>
      </c>
      <c r="G142" s="20" t="s">
        <v>144</v>
      </c>
      <c r="H142" s="20" t="s">
        <v>275</v>
      </c>
      <c r="I142">
        <v>15530</v>
      </c>
      <c r="J142" s="21">
        <v>1239981.28</v>
      </c>
      <c r="K142" s="22">
        <v>0.84471823265655699</v>
      </c>
      <c r="L142" s="21">
        <v>1467922.95</v>
      </c>
      <c r="M142" s="23">
        <v>7.5565241442120097E-3</v>
      </c>
      <c r="N142" s="21">
        <v>90.79</v>
      </c>
      <c r="O142">
        <v>117</v>
      </c>
      <c r="P142" s="21">
        <v>8434.58</v>
      </c>
      <c r="Q142" s="21">
        <v>0</v>
      </c>
      <c r="R142" s="21">
        <f t="shared" si="2"/>
        <v>8434.58</v>
      </c>
    </row>
    <row r="143" spans="1:18" x14ac:dyDescent="0.25">
      <c r="A143" s="20" t="s">
        <v>99</v>
      </c>
      <c r="B143" s="20" t="s">
        <v>196</v>
      </c>
      <c r="C143" s="20" t="s">
        <v>206</v>
      </c>
      <c r="D143" s="20" t="s">
        <v>189</v>
      </c>
      <c r="E143" s="20" t="s">
        <v>155</v>
      </c>
      <c r="F143" s="20" t="s">
        <v>198</v>
      </c>
      <c r="G143" s="20" t="s">
        <v>144</v>
      </c>
      <c r="H143" s="20" t="s">
        <v>275</v>
      </c>
      <c r="I143">
        <v>7128</v>
      </c>
      <c r="J143" s="21">
        <v>1239981.28</v>
      </c>
      <c r="K143" s="22">
        <v>0.84471823265655699</v>
      </c>
      <c r="L143" s="21">
        <v>1467922.95</v>
      </c>
      <c r="M143" s="23">
        <v>7.9549054329102493E-3</v>
      </c>
      <c r="N143" s="21">
        <v>90.77</v>
      </c>
      <c r="O143">
        <v>56</v>
      </c>
      <c r="P143" s="21">
        <v>4036.18</v>
      </c>
      <c r="Q143" s="21">
        <v>0</v>
      </c>
      <c r="R143" s="21">
        <f t="shared" si="2"/>
        <v>4036.18</v>
      </c>
    </row>
    <row r="144" spans="1:18" x14ac:dyDescent="0.25">
      <c r="A144" s="20" t="s">
        <v>100</v>
      </c>
      <c r="B144" s="20" t="s">
        <v>196</v>
      </c>
      <c r="C144" s="20" t="s">
        <v>197</v>
      </c>
      <c r="D144" s="20" t="s">
        <v>148</v>
      </c>
      <c r="E144" s="20" t="s">
        <v>142</v>
      </c>
      <c r="F144" s="20" t="s">
        <v>198</v>
      </c>
      <c r="G144" s="20" t="s">
        <v>144</v>
      </c>
      <c r="H144" s="20" t="s">
        <v>275</v>
      </c>
      <c r="I144">
        <v>309175</v>
      </c>
      <c r="J144" s="21">
        <v>4827460.8099999996</v>
      </c>
      <c r="K144" s="22">
        <v>0.75254614617304105</v>
      </c>
      <c r="L144" s="21">
        <v>6414836.9299999997</v>
      </c>
      <c r="M144" s="23">
        <v>3.3022080718015802E-2</v>
      </c>
      <c r="N144" s="21">
        <v>33.78</v>
      </c>
      <c r="O144">
        <v>10209</v>
      </c>
      <c r="P144" s="21">
        <v>244600.5</v>
      </c>
      <c r="Q144" s="21">
        <v>694.82</v>
      </c>
      <c r="R144" s="21">
        <f t="shared" si="2"/>
        <v>245295.32</v>
      </c>
    </row>
    <row r="145" spans="1:18" x14ac:dyDescent="0.25">
      <c r="A145" s="20" t="s">
        <v>100</v>
      </c>
      <c r="B145" s="20" t="s">
        <v>196</v>
      </c>
      <c r="C145" s="20" t="s">
        <v>199</v>
      </c>
      <c r="D145" s="20" t="s">
        <v>200</v>
      </c>
      <c r="E145" s="20" t="s">
        <v>142</v>
      </c>
      <c r="F145" s="20" t="s">
        <v>198</v>
      </c>
      <c r="G145" s="20" t="s">
        <v>144</v>
      </c>
      <c r="H145" s="20" t="s">
        <v>275</v>
      </c>
      <c r="I145">
        <v>222043</v>
      </c>
      <c r="J145" s="21">
        <v>4827460.8099999996</v>
      </c>
      <c r="K145" s="22">
        <v>0.75254614617304105</v>
      </c>
      <c r="L145" s="21">
        <v>6414836.9299999997</v>
      </c>
      <c r="M145" s="23">
        <v>7.6848415520133107E-2</v>
      </c>
      <c r="N145" s="21">
        <v>10.98</v>
      </c>
      <c r="O145">
        <v>17063</v>
      </c>
      <c r="P145" s="21">
        <v>132883.85999999999</v>
      </c>
      <c r="Q145" s="21">
        <v>443.91</v>
      </c>
      <c r="R145" s="21">
        <f t="shared" si="2"/>
        <v>133327.76999999999</v>
      </c>
    </row>
    <row r="146" spans="1:18" x14ac:dyDescent="0.25">
      <c r="A146" s="20" t="s">
        <v>89</v>
      </c>
      <c r="B146" s="20" t="s">
        <v>196</v>
      </c>
      <c r="C146" s="20" t="s">
        <v>205</v>
      </c>
      <c r="D146" s="20" t="s">
        <v>148</v>
      </c>
      <c r="E146" s="20" t="s">
        <v>155</v>
      </c>
      <c r="F146" s="20" t="s">
        <v>198</v>
      </c>
      <c r="G146" s="20" t="s">
        <v>144</v>
      </c>
      <c r="H146" s="20" t="s">
        <v>276</v>
      </c>
      <c r="I146">
        <v>15543</v>
      </c>
      <c r="J146" s="21">
        <v>2107910.59</v>
      </c>
      <c r="K146" s="22">
        <v>0.92467003441273898</v>
      </c>
      <c r="L146" s="21">
        <v>2279635.4500000002</v>
      </c>
      <c r="M146" s="23">
        <v>1.1735030314722301E-2</v>
      </c>
      <c r="N146" s="21">
        <v>90.79</v>
      </c>
      <c r="O146">
        <v>182</v>
      </c>
      <c r="P146" s="21">
        <v>14362.3</v>
      </c>
      <c r="Q146" s="21">
        <v>0</v>
      </c>
      <c r="R146" s="21">
        <f t="shared" si="2"/>
        <v>14362.3</v>
      </c>
    </row>
    <row r="147" spans="1:18" x14ac:dyDescent="0.25">
      <c r="A147" s="20" t="s">
        <v>89</v>
      </c>
      <c r="B147" s="20" t="s">
        <v>196</v>
      </c>
      <c r="C147" s="20" t="s">
        <v>206</v>
      </c>
      <c r="D147" s="20" t="s">
        <v>189</v>
      </c>
      <c r="E147" s="20" t="s">
        <v>155</v>
      </c>
      <c r="F147" s="20" t="s">
        <v>198</v>
      </c>
      <c r="G147" s="20" t="s">
        <v>144</v>
      </c>
      <c r="H147" s="20" t="s">
        <v>276</v>
      </c>
      <c r="I147">
        <v>7112</v>
      </c>
      <c r="J147" s="21">
        <v>2107910.59</v>
      </c>
      <c r="K147" s="22">
        <v>0.92467003441273898</v>
      </c>
      <c r="L147" s="21">
        <v>2279635.4500000002</v>
      </c>
      <c r="M147" s="23">
        <v>1.2353703187391299E-2</v>
      </c>
      <c r="N147" s="21">
        <v>90.77</v>
      </c>
      <c r="O147">
        <v>87</v>
      </c>
      <c r="P147" s="21">
        <v>6863.98</v>
      </c>
      <c r="Q147" s="21">
        <v>0</v>
      </c>
      <c r="R147" s="21">
        <f t="shared" si="2"/>
        <v>6863.98</v>
      </c>
    </row>
    <row r="148" spans="1:18" x14ac:dyDescent="0.25">
      <c r="A148" s="20" t="s">
        <v>90</v>
      </c>
      <c r="B148" s="20" t="s">
        <v>20</v>
      </c>
      <c r="C148" s="20" t="s">
        <v>208</v>
      </c>
      <c r="D148" s="20" t="s">
        <v>170</v>
      </c>
      <c r="E148" s="20" t="s">
        <v>155</v>
      </c>
      <c r="F148" s="20" t="s">
        <v>209</v>
      </c>
      <c r="G148" s="20" t="s">
        <v>144</v>
      </c>
      <c r="H148" s="20" t="s">
        <v>276</v>
      </c>
      <c r="I148">
        <v>5594</v>
      </c>
      <c r="J148" s="21">
        <v>4477754.67</v>
      </c>
      <c r="K148" s="22">
        <v>0.90927817752864903</v>
      </c>
      <c r="L148" s="21">
        <v>4924515.71</v>
      </c>
      <c r="M148" s="23">
        <v>0.275377817257836</v>
      </c>
      <c r="N148" s="21">
        <v>6.65</v>
      </c>
      <c r="O148">
        <v>1540</v>
      </c>
      <c r="P148" s="21">
        <v>8753.2000000000007</v>
      </c>
      <c r="Q148" s="21">
        <v>11.37</v>
      </c>
      <c r="R148" s="21">
        <f t="shared" si="2"/>
        <v>8764.5700000000015</v>
      </c>
    </row>
    <row r="149" spans="1:18" x14ac:dyDescent="0.25">
      <c r="A149" s="20" t="s">
        <v>90</v>
      </c>
      <c r="B149" s="20" t="s">
        <v>20</v>
      </c>
      <c r="C149" s="20" t="s">
        <v>210</v>
      </c>
      <c r="D149" s="20" t="s">
        <v>175</v>
      </c>
      <c r="E149" s="20" t="s">
        <v>155</v>
      </c>
      <c r="F149" s="20" t="s">
        <v>209</v>
      </c>
      <c r="G149" s="20" t="s">
        <v>144</v>
      </c>
      <c r="H149" s="20" t="s">
        <v>276</v>
      </c>
      <c r="I149">
        <v>5678</v>
      </c>
      <c r="J149" s="21">
        <v>4477754.67</v>
      </c>
      <c r="K149" s="22">
        <v>0.90927817752864903</v>
      </c>
      <c r="L149" s="21">
        <v>4924515.71</v>
      </c>
      <c r="M149" s="23">
        <v>0.275377817257836</v>
      </c>
      <c r="N149" s="21">
        <v>6.65</v>
      </c>
      <c r="O149">
        <v>1563</v>
      </c>
      <c r="P149" s="21">
        <v>8883.93</v>
      </c>
      <c r="Q149" s="21">
        <v>11.37</v>
      </c>
      <c r="R149" s="21">
        <f t="shared" si="2"/>
        <v>8895.3000000000011</v>
      </c>
    </row>
    <row r="150" spans="1:18" x14ac:dyDescent="0.25">
      <c r="A150" s="20" t="s">
        <v>90</v>
      </c>
      <c r="B150" s="20" t="s">
        <v>20</v>
      </c>
      <c r="C150" s="20" t="s">
        <v>211</v>
      </c>
      <c r="D150" s="20" t="s">
        <v>148</v>
      </c>
      <c r="E150" s="20" t="s">
        <v>142</v>
      </c>
      <c r="F150" s="20" t="s">
        <v>209</v>
      </c>
      <c r="G150" s="20" t="s">
        <v>144</v>
      </c>
      <c r="H150" s="20" t="s">
        <v>276</v>
      </c>
      <c r="I150">
        <v>96518</v>
      </c>
      <c r="J150" s="21">
        <v>4477754.67</v>
      </c>
      <c r="K150" s="22">
        <v>0.90927817752864903</v>
      </c>
      <c r="L150" s="21">
        <v>4924515.71</v>
      </c>
      <c r="M150" s="23">
        <v>0.27538409144222697</v>
      </c>
      <c r="N150" s="21">
        <v>3.92</v>
      </c>
      <c r="O150">
        <v>26579</v>
      </c>
      <c r="P150" s="21">
        <v>89290</v>
      </c>
      <c r="Q150" s="21">
        <v>453.52</v>
      </c>
      <c r="R150" s="21">
        <f t="shared" si="2"/>
        <v>89743.52</v>
      </c>
    </row>
    <row r="151" spans="1:18" x14ac:dyDescent="0.25">
      <c r="A151" s="20" t="s">
        <v>90</v>
      </c>
      <c r="B151" s="20" t="s">
        <v>20</v>
      </c>
      <c r="C151" s="20" t="s">
        <v>212</v>
      </c>
      <c r="D151" s="20" t="s">
        <v>150</v>
      </c>
      <c r="E151" s="20" t="s">
        <v>142</v>
      </c>
      <c r="F151" s="20" t="s">
        <v>209</v>
      </c>
      <c r="G151" s="20" t="s">
        <v>144</v>
      </c>
      <c r="H151" s="20" t="s">
        <v>276</v>
      </c>
      <c r="I151">
        <v>158079</v>
      </c>
      <c r="J151" s="21">
        <v>4477754.67</v>
      </c>
      <c r="K151" s="22">
        <v>0.90927817752864903</v>
      </c>
      <c r="L151" s="21">
        <v>4924515.71</v>
      </c>
      <c r="M151" s="23">
        <v>0.275377817257836</v>
      </c>
      <c r="N151" s="21">
        <v>3.92</v>
      </c>
      <c r="O151">
        <v>43531</v>
      </c>
      <c r="P151" s="21">
        <v>146238.88</v>
      </c>
      <c r="Q151" s="21">
        <v>1024.6300000000001</v>
      </c>
      <c r="R151" s="21">
        <f t="shared" si="2"/>
        <v>147263.51</v>
      </c>
    </row>
    <row r="152" spans="1:18" x14ac:dyDescent="0.25">
      <c r="A152" s="20" t="s">
        <v>90</v>
      </c>
      <c r="B152" s="20" t="s">
        <v>20</v>
      </c>
      <c r="C152" s="20" t="s">
        <v>213</v>
      </c>
      <c r="D152" s="20" t="s">
        <v>193</v>
      </c>
      <c r="E152" s="20" t="s">
        <v>146</v>
      </c>
      <c r="F152" s="20" t="s">
        <v>209</v>
      </c>
      <c r="G152" s="20" t="s">
        <v>144</v>
      </c>
      <c r="H152" s="20" t="s">
        <v>276</v>
      </c>
      <c r="I152">
        <v>0</v>
      </c>
      <c r="J152" s="21">
        <v>4477754.67</v>
      </c>
      <c r="K152" s="22">
        <v>0.90927817752864903</v>
      </c>
      <c r="L152" s="21">
        <v>4924515.71</v>
      </c>
      <c r="M152" s="23">
        <v>0.275377817257836</v>
      </c>
      <c r="N152" s="21">
        <v>30.45</v>
      </c>
      <c r="O152">
        <v>0</v>
      </c>
      <c r="P152" s="21">
        <v>0</v>
      </c>
      <c r="Q152" s="21">
        <v>0</v>
      </c>
      <c r="R152" s="21">
        <f t="shared" si="2"/>
        <v>0</v>
      </c>
    </row>
    <row r="153" spans="1:18" x14ac:dyDescent="0.25">
      <c r="A153" s="20" t="s">
        <v>90</v>
      </c>
      <c r="B153" s="20" t="s">
        <v>20</v>
      </c>
      <c r="C153" s="20" t="s">
        <v>214</v>
      </c>
      <c r="D153" s="20" t="s">
        <v>175</v>
      </c>
      <c r="E153" s="20" t="s">
        <v>146</v>
      </c>
      <c r="F153" s="20" t="s">
        <v>209</v>
      </c>
      <c r="G153" s="20" t="s">
        <v>144</v>
      </c>
      <c r="H153" s="20" t="s">
        <v>276</v>
      </c>
      <c r="I153">
        <v>13484</v>
      </c>
      <c r="J153" s="21">
        <v>4477754.67</v>
      </c>
      <c r="K153" s="22">
        <v>0.90927817752864903</v>
      </c>
      <c r="L153" s="21">
        <v>4924515.71</v>
      </c>
      <c r="M153" s="23">
        <v>0.275377817257836</v>
      </c>
      <c r="N153" s="21">
        <v>30.45</v>
      </c>
      <c r="O153">
        <v>3713</v>
      </c>
      <c r="P153" s="21">
        <v>96635.54</v>
      </c>
      <c r="Q153" s="21">
        <v>-156.16</v>
      </c>
      <c r="R153" s="21">
        <f t="shared" si="2"/>
        <v>96479.37999999999</v>
      </c>
    </row>
    <row r="154" spans="1:18" x14ac:dyDescent="0.25">
      <c r="A154" s="20" t="s">
        <v>91</v>
      </c>
      <c r="B154" s="20" t="s">
        <v>228</v>
      </c>
      <c r="C154" s="20" t="s">
        <v>262</v>
      </c>
      <c r="D154" s="20" t="s">
        <v>255</v>
      </c>
      <c r="E154" s="20" t="s">
        <v>142</v>
      </c>
      <c r="F154" s="20" t="s">
        <v>263</v>
      </c>
      <c r="G154" s="20" t="s">
        <v>144</v>
      </c>
      <c r="H154" s="20" t="s">
        <v>276</v>
      </c>
      <c r="I154">
        <v>92643</v>
      </c>
      <c r="J154" s="21">
        <v>1748.71</v>
      </c>
      <c r="K154" s="22">
        <v>0.66846968069449797</v>
      </c>
      <c r="L154" s="21">
        <v>2615.9899999999998</v>
      </c>
      <c r="M154" s="23">
        <v>1</v>
      </c>
      <c r="N154" s="21">
        <v>0</v>
      </c>
      <c r="O154">
        <v>92643</v>
      </c>
      <c r="P154" s="21">
        <v>0</v>
      </c>
      <c r="Q154" s="21">
        <v>0</v>
      </c>
      <c r="R154" s="21">
        <f t="shared" si="2"/>
        <v>0</v>
      </c>
    </row>
    <row r="155" spans="1:18" x14ac:dyDescent="0.25">
      <c r="A155" s="20" t="s">
        <v>91</v>
      </c>
      <c r="B155" s="20" t="s">
        <v>228</v>
      </c>
      <c r="C155" s="20" t="s">
        <v>264</v>
      </c>
      <c r="D155" s="20" t="s">
        <v>150</v>
      </c>
      <c r="E155" s="20" t="s">
        <v>142</v>
      </c>
      <c r="F155" s="20" t="s">
        <v>263</v>
      </c>
      <c r="G155" s="20" t="s">
        <v>144</v>
      </c>
      <c r="H155" s="20" t="s">
        <v>276</v>
      </c>
      <c r="I155">
        <v>28541</v>
      </c>
      <c r="J155" s="21">
        <v>1748.71</v>
      </c>
      <c r="K155" s="22">
        <v>0.66846968069449797</v>
      </c>
      <c r="L155" s="21">
        <v>2615.9899999999998</v>
      </c>
      <c r="M155" s="23">
        <v>1</v>
      </c>
      <c r="N155" s="21">
        <v>0</v>
      </c>
      <c r="O155">
        <v>28541</v>
      </c>
      <c r="P155" s="21">
        <v>0</v>
      </c>
      <c r="Q155" s="21">
        <v>0</v>
      </c>
      <c r="R155" s="21">
        <f t="shared" si="2"/>
        <v>0</v>
      </c>
    </row>
    <row r="156" spans="1:18" x14ac:dyDescent="0.25">
      <c r="A156" s="20" t="s">
        <v>91</v>
      </c>
      <c r="B156" s="20" t="s">
        <v>228</v>
      </c>
      <c r="C156" s="20" t="s">
        <v>265</v>
      </c>
      <c r="D156" s="20" t="s">
        <v>175</v>
      </c>
      <c r="E156" s="20" t="s">
        <v>146</v>
      </c>
      <c r="F156" s="20" t="s">
        <v>263</v>
      </c>
      <c r="G156" s="20" t="s">
        <v>144</v>
      </c>
      <c r="H156" s="20" t="s">
        <v>276</v>
      </c>
      <c r="I156">
        <v>4456</v>
      </c>
      <c r="J156" s="21">
        <v>1748.71</v>
      </c>
      <c r="K156" s="22">
        <v>0.66846968069449797</v>
      </c>
      <c r="L156" s="21">
        <v>2615.9899999999998</v>
      </c>
      <c r="M156" s="23">
        <v>1</v>
      </c>
      <c r="N156" s="21">
        <v>0</v>
      </c>
      <c r="O156">
        <v>4456</v>
      </c>
      <c r="P156" s="21">
        <v>0</v>
      </c>
      <c r="Q156" s="21">
        <v>0</v>
      </c>
      <c r="R156" s="21">
        <f t="shared" si="2"/>
        <v>0</v>
      </c>
    </row>
    <row r="157" spans="1:18" x14ac:dyDescent="0.25">
      <c r="A157" s="20" t="s">
        <v>91</v>
      </c>
      <c r="B157" s="20" t="s">
        <v>228</v>
      </c>
      <c r="C157" s="20" t="s">
        <v>266</v>
      </c>
      <c r="D157" s="20" t="s">
        <v>150</v>
      </c>
      <c r="E157" s="20" t="s">
        <v>146</v>
      </c>
      <c r="F157" s="20" t="s">
        <v>267</v>
      </c>
      <c r="G157" s="20" t="s">
        <v>144</v>
      </c>
      <c r="H157" s="20" t="s">
        <v>276</v>
      </c>
      <c r="I157">
        <v>4646</v>
      </c>
      <c r="J157" s="21">
        <v>1748.71</v>
      </c>
      <c r="K157" s="22">
        <v>0.66846968069449797</v>
      </c>
      <c r="L157" s="21">
        <v>2615.9899999999998</v>
      </c>
      <c r="M157" s="23">
        <v>1</v>
      </c>
      <c r="N157" s="21">
        <v>0</v>
      </c>
      <c r="O157">
        <v>4646</v>
      </c>
      <c r="P157" s="21">
        <v>0</v>
      </c>
      <c r="Q157" s="21">
        <v>0</v>
      </c>
      <c r="R157" s="21">
        <f t="shared" si="2"/>
        <v>0</v>
      </c>
    </row>
    <row r="158" spans="1:18" x14ac:dyDescent="0.25">
      <c r="A158" s="20" t="s">
        <v>91</v>
      </c>
      <c r="B158" s="20" t="s">
        <v>228</v>
      </c>
      <c r="C158" s="20" t="s">
        <v>268</v>
      </c>
      <c r="D158" s="20" t="s">
        <v>175</v>
      </c>
      <c r="E158" s="20" t="s">
        <v>142</v>
      </c>
      <c r="F158" s="20" t="s">
        <v>263</v>
      </c>
      <c r="G158" s="20" t="s">
        <v>144</v>
      </c>
      <c r="H158" s="20" t="s">
        <v>276</v>
      </c>
      <c r="I158">
        <v>4387</v>
      </c>
      <c r="J158" s="21">
        <v>1748.71</v>
      </c>
      <c r="K158" s="22">
        <v>0.66846968069449797</v>
      </c>
      <c r="L158" s="21">
        <v>2615.9899999999998</v>
      </c>
      <c r="M158" s="23">
        <v>1</v>
      </c>
      <c r="N158" s="21">
        <v>0</v>
      </c>
      <c r="O158">
        <v>4387</v>
      </c>
      <c r="P158" s="21">
        <v>0</v>
      </c>
      <c r="Q158" s="21">
        <v>0</v>
      </c>
      <c r="R158" s="21">
        <f t="shared" si="2"/>
        <v>0</v>
      </c>
    </row>
    <row r="159" spans="1:18" x14ac:dyDescent="0.25">
      <c r="A159" s="20" t="s">
        <v>91</v>
      </c>
      <c r="B159" s="20" t="s">
        <v>228</v>
      </c>
      <c r="C159" s="20" t="s">
        <v>269</v>
      </c>
      <c r="D159" s="20" t="s">
        <v>255</v>
      </c>
      <c r="E159" s="20" t="s">
        <v>155</v>
      </c>
      <c r="F159" s="20" t="s">
        <v>263</v>
      </c>
      <c r="G159" s="20" t="s">
        <v>144</v>
      </c>
      <c r="H159" s="20" t="s">
        <v>276</v>
      </c>
      <c r="I159">
        <v>4101</v>
      </c>
      <c r="J159" s="21">
        <v>1748.71</v>
      </c>
      <c r="K159" s="22">
        <v>0.66846968069449797</v>
      </c>
      <c r="L159" s="21">
        <v>2615.9899999999998</v>
      </c>
      <c r="M159" s="23">
        <v>1</v>
      </c>
      <c r="N159" s="21">
        <v>0</v>
      </c>
      <c r="O159">
        <v>4101</v>
      </c>
      <c r="P159" s="21">
        <v>0</v>
      </c>
      <c r="Q159" s="21">
        <v>0</v>
      </c>
      <c r="R159" s="21">
        <f t="shared" si="2"/>
        <v>0</v>
      </c>
    </row>
    <row r="160" spans="1:18" x14ac:dyDescent="0.25">
      <c r="A160" s="20" t="s">
        <v>91</v>
      </c>
      <c r="B160" s="20" t="s">
        <v>228</v>
      </c>
      <c r="C160" s="20" t="s">
        <v>270</v>
      </c>
      <c r="D160" s="20" t="s">
        <v>150</v>
      </c>
      <c r="E160" s="20" t="s">
        <v>155</v>
      </c>
      <c r="F160" s="20" t="s">
        <v>263</v>
      </c>
      <c r="G160" s="20" t="s">
        <v>144</v>
      </c>
      <c r="H160" s="20" t="s">
        <v>276</v>
      </c>
      <c r="I160">
        <v>1266</v>
      </c>
      <c r="J160" s="21">
        <v>1748.71</v>
      </c>
      <c r="K160" s="22">
        <v>0.66846968069449797</v>
      </c>
      <c r="L160" s="21">
        <v>2615.9899999999998</v>
      </c>
      <c r="M160" s="23">
        <v>1</v>
      </c>
      <c r="N160" s="21">
        <v>0</v>
      </c>
      <c r="O160">
        <v>1266</v>
      </c>
      <c r="P160" s="21">
        <v>0</v>
      </c>
      <c r="Q160" s="21">
        <v>0</v>
      </c>
      <c r="R160" s="21">
        <f t="shared" si="2"/>
        <v>0</v>
      </c>
    </row>
    <row r="161" spans="1:18" x14ac:dyDescent="0.25">
      <c r="A161" s="20" t="s">
        <v>92</v>
      </c>
      <c r="B161" s="20" t="s">
        <v>1</v>
      </c>
      <c r="C161" s="20" t="s">
        <v>184</v>
      </c>
      <c r="D161" s="20" t="s">
        <v>148</v>
      </c>
      <c r="E161" s="20" t="s">
        <v>142</v>
      </c>
      <c r="F161" s="20" t="s">
        <v>185</v>
      </c>
      <c r="G161" s="20" t="s">
        <v>144</v>
      </c>
      <c r="H161" s="20" t="s">
        <v>276</v>
      </c>
      <c r="I161">
        <v>176268</v>
      </c>
      <c r="J161" s="21">
        <v>1499726.55</v>
      </c>
      <c r="K161" s="22">
        <v>0.85295977689328695</v>
      </c>
      <c r="L161" s="21">
        <v>1758261.75</v>
      </c>
      <c r="M161" s="23">
        <v>0.21077953188519499</v>
      </c>
      <c r="N161" s="21">
        <v>0.97</v>
      </c>
      <c r="O161">
        <v>37153</v>
      </c>
      <c r="P161" s="21">
        <v>28971.8</v>
      </c>
      <c r="Q161" s="21">
        <v>161.41</v>
      </c>
      <c r="R161" s="21">
        <f t="shared" si="2"/>
        <v>29133.21</v>
      </c>
    </row>
    <row r="162" spans="1:18" x14ac:dyDescent="0.25">
      <c r="A162" s="20" t="s">
        <v>92</v>
      </c>
      <c r="B162" s="20" t="s">
        <v>1</v>
      </c>
      <c r="C162" s="20" t="s">
        <v>186</v>
      </c>
      <c r="D162" s="20" t="s">
        <v>187</v>
      </c>
      <c r="E162" s="20" t="s">
        <v>142</v>
      </c>
      <c r="F162" s="20" t="s">
        <v>185</v>
      </c>
      <c r="G162" s="20" t="s">
        <v>144</v>
      </c>
      <c r="H162" s="20" t="s">
        <v>276</v>
      </c>
      <c r="I162">
        <v>156735</v>
      </c>
      <c r="J162" s="21">
        <v>1499726.55</v>
      </c>
      <c r="K162" s="22">
        <v>0.85295977689328695</v>
      </c>
      <c r="L162" s="21">
        <v>1758261.75</v>
      </c>
      <c r="M162" s="23">
        <v>0.167329204838784</v>
      </c>
      <c r="N162" s="21">
        <v>2.06</v>
      </c>
      <c r="O162">
        <v>26226</v>
      </c>
      <c r="P162" s="21">
        <v>43431.94</v>
      </c>
      <c r="Q162" s="21">
        <v>230.2</v>
      </c>
      <c r="R162" s="21">
        <f t="shared" si="2"/>
        <v>43662.14</v>
      </c>
    </row>
    <row r="163" spans="1:18" x14ac:dyDescent="0.25">
      <c r="A163" s="20" t="s">
        <v>92</v>
      </c>
      <c r="B163" s="20" t="s">
        <v>1</v>
      </c>
      <c r="C163" s="20" t="s">
        <v>188</v>
      </c>
      <c r="D163" s="20" t="s">
        <v>189</v>
      </c>
      <c r="E163" s="20" t="s">
        <v>142</v>
      </c>
      <c r="F163" s="20" t="s">
        <v>185</v>
      </c>
      <c r="G163" s="20" t="s">
        <v>144</v>
      </c>
      <c r="H163" s="20" t="s">
        <v>276</v>
      </c>
      <c r="I163">
        <v>89202</v>
      </c>
      <c r="J163" s="21">
        <v>1499726.55</v>
      </c>
      <c r="K163" s="22">
        <v>0.85295977689328695</v>
      </c>
      <c r="L163" s="21">
        <v>1758261.75</v>
      </c>
      <c r="M163" s="23">
        <v>0.159778069530982</v>
      </c>
      <c r="N163" s="21">
        <v>2.09</v>
      </c>
      <c r="O163">
        <v>14252</v>
      </c>
      <c r="P163" s="21">
        <v>23945.95</v>
      </c>
      <c r="Q163" s="21">
        <v>260.43</v>
      </c>
      <c r="R163" s="21">
        <f t="shared" si="2"/>
        <v>24206.38</v>
      </c>
    </row>
    <row r="164" spans="1:18" x14ac:dyDescent="0.25">
      <c r="A164" s="20" t="s">
        <v>92</v>
      </c>
      <c r="B164" s="20" t="s">
        <v>1</v>
      </c>
      <c r="C164" s="20" t="s">
        <v>190</v>
      </c>
      <c r="D164" s="20" t="s">
        <v>148</v>
      </c>
      <c r="E164" s="20" t="s">
        <v>146</v>
      </c>
      <c r="F164" s="20" t="s">
        <v>191</v>
      </c>
      <c r="G164" s="20" t="s">
        <v>144</v>
      </c>
      <c r="H164" s="20" t="s">
        <v>276</v>
      </c>
      <c r="I164">
        <v>16922</v>
      </c>
      <c r="J164" s="21">
        <v>1499726.55</v>
      </c>
      <c r="K164" s="22">
        <v>0.85295977689328695</v>
      </c>
      <c r="L164" s="21">
        <v>1758261.75</v>
      </c>
      <c r="M164" s="23">
        <v>0.21077953188519499</v>
      </c>
      <c r="N164" s="21">
        <v>22.13</v>
      </c>
      <c r="O164">
        <v>3566</v>
      </c>
      <c r="P164" s="21">
        <v>63273.11</v>
      </c>
      <c r="Q164" s="21">
        <v>88.72</v>
      </c>
      <c r="R164" s="21">
        <f t="shared" si="2"/>
        <v>63361.83</v>
      </c>
    </row>
    <row r="165" spans="1:18" x14ac:dyDescent="0.25">
      <c r="A165" s="20" t="s">
        <v>92</v>
      </c>
      <c r="B165" s="20" t="s">
        <v>1</v>
      </c>
      <c r="C165" s="20" t="s">
        <v>192</v>
      </c>
      <c r="D165" s="20" t="s">
        <v>193</v>
      </c>
      <c r="E165" s="20" t="s">
        <v>146</v>
      </c>
      <c r="F165" s="20" t="s">
        <v>185</v>
      </c>
      <c r="G165" s="20" t="s">
        <v>144</v>
      </c>
      <c r="H165" s="20" t="s">
        <v>276</v>
      </c>
      <c r="I165">
        <v>0</v>
      </c>
      <c r="J165" s="21">
        <v>1499726.55</v>
      </c>
      <c r="K165" s="22">
        <v>0.85295977689328695</v>
      </c>
      <c r="L165" s="21">
        <v>1758261.75</v>
      </c>
      <c r="M165" s="23">
        <v>0.39619337336879001</v>
      </c>
      <c r="N165" s="21">
        <v>5.93</v>
      </c>
      <c r="O165">
        <v>0</v>
      </c>
      <c r="P165" s="21">
        <v>0</v>
      </c>
      <c r="Q165" s="21">
        <v>0</v>
      </c>
      <c r="R165" s="21">
        <f t="shared" si="2"/>
        <v>0</v>
      </c>
    </row>
    <row r="166" spans="1:18" x14ac:dyDescent="0.25">
      <c r="A166" s="20" t="s">
        <v>92</v>
      </c>
      <c r="B166" s="20" t="s">
        <v>1</v>
      </c>
      <c r="C166" s="20" t="s">
        <v>194</v>
      </c>
      <c r="D166" s="20" t="s">
        <v>189</v>
      </c>
      <c r="E166" s="20" t="s">
        <v>155</v>
      </c>
      <c r="F166" s="20" t="s">
        <v>185</v>
      </c>
      <c r="G166" s="20" t="s">
        <v>144</v>
      </c>
      <c r="H166" s="20" t="s">
        <v>276</v>
      </c>
      <c r="I166">
        <v>5705</v>
      </c>
      <c r="J166" s="21">
        <v>1499726.55</v>
      </c>
      <c r="K166" s="22">
        <v>0.85295977689328695</v>
      </c>
      <c r="L166" s="21">
        <v>1758261.75</v>
      </c>
      <c r="M166" s="23">
        <v>0.159778069530982</v>
      </c>
      <c r="N166" s="21">
        <v>2.58</v>
      </c>
      <c r="O166">
        <v>911</v>
      </c>
      <c r="P166" s="21">
        <v>1884.49</v>
      </c>
      <c r="Q166" s="21">
        <v>2.0699999999999998</v>
      </c>
      <c r="R166" s="21">
        <f t="shared" si="2"/>
        <v>1886.56</v>
      </c>
    </row>
    <row r="167" spans="1:18" x14ac:dyDescent="0.25">
      <c r="A167" s="20" t="s">
        <v>100</v>
      </c>
      <c r="B167" s="20" t="s">
        <v>196</v>
      </c>
      <c r="C167" s="20" t="s">
        <v>201</v>
      </c>
      <c r="D167" s="20" t="s">
        <v>141</v>
      </c>
      <c r="E167" s="20" t="s">
        <v>142</v>
      </c>
      <c r="F167" s="20" t="s">
        <v>202</v>
      </c>
      <c r="G167" s="20" t="s">
        <v>144</v>
      </c>
      <c r="H167" s="20" t="s">
        <v>275</v>
      </c>
      <c r="I167">
        <v>44305</v>
      </c>
      <c r="J167" s="21">
        <v>4827460.8099999996</v>
      </c>
      <c r="K167" s="22">
        <v>0.75254614617304105</v>
      </c>
      <c r="L167" s="21">
        <v>6414836.9299999997</v>
      </c>
      <c r="M167" s="23">
        <v>3.30175840456787E-2</v>
      </c>
      <c r="N167" s="21">
        <v>33.78</v>
      </c>
      <c r="O167">
        <v>1462</v>
      </c>
      <c r="P167" s="21">
        <v>35028.5</v>
      </c>
      <c r="Q167" s="21">
        <v>119.8</v>
      </c>
      <c r="R167" s="21">
        <f t="shared" si="2"/>
        <v>35148.300000000003</v>
      </c>
    </row>
    <row r="168" spans="1:18" x14ac:dyDescent="0.25">
      <c r="A168" s="20" t="s">
        <v>100</v>
      </c>
      <c r="B168" s="20" t="s">
        <v>196</v>
      </c>
      <c r="C168" s="20" t="s">
        <v>203</v>
      </c>
      <c r="D168" s="20" t="s">
        <v>141</v>
      </c>
      <c r="E168" s="20" t="s">
        <v>146</v>
      </c>
      <c r="F168" s="20" t="s">
        <v>202</v>
      </c>
      <c r="G168" s="20" t="s">
        <v>144</v>
      </c>
      <c r="H168" s="20" t="s">
        <v>275</v>
      </c>
      <c r="I168">
        <v>18023</v>
      </c>
      <c r="J168" s="21">
        <v>4827460.8099999996</v>
      </c>
      <c r="K168" s="22">
        <v>0.75254614617304105</v>
      </c>
      <c r="L168" s="21">
        <v>6414836.9299999997</v>
      </c>
      <c r="M168" s="23">
        <v>3.30175840456787E-2</v>
      </c>
      <c r="N168" s="21">
        <v>135.6</v>
      </c>
      <c r="O168">
        <v>595</v>
      </c>
      <c r="P168" s="21">
        <v>57073.91</v>
      </c>
      <c r="Q168" s="21">
        <v>0</v>
      </c>
      <c r="R168" s="21">
        <f t="shared" si="2"/>
        <v>57073.91</v>
      </c>
    </row>
    <row r="169" spans="1:18" x14ac:dyDescent="0.25">
      <c r="A169" s="20" t="s">
        <v>100</v>
      </c>
      <c r="B169" s="20" t="s">
        <v>196</v>
      </c>
      <c r="C169" s="20" t="s">
        <v>204</v>
      </c>
      <c r="D169" s="20" t="s">
        <v>150</v>
      </c>
      <c r="E169" s="20" t="s">
        <v>146</v>
      </c>
      <c r="F169" s="20" t="s">
        <v>202</v>
      </c>
      <c r="G169" s="20" t="s">
        <v>183</v>
      </c>
      <c r="H169" s="20" t="s">
        <v>275</v>
      </c>
      <c r="I169">
        <v>15777</v>
      </c>
      <c r="J169" s="21">
        <v>4827460.8099999996</v>
      </c>
      <c r="K169" s="22">
        <v>0.75254614617304105</v>
      </c>
      <c r="L169" s="21">
        <v>6414836.9299999997</v>
      </c>
      <c r="M169" s="23"/>
      <c r="N169" s="21">
        <v>30.27</v>
      </c>
      <c r="P169" s="21">
        <v>0</v>
      </c>
      <c r="Q169" s="21">
        <v>0</v>
      </c>
      <c r="R169" s="21">
        <f t="shared" si="2"/>
        <v>0</v>
      </c>
    </row>
    <row r="170" spans="1:18" x14ac:dyDescent="0.25">
      <c r="A170" s="20" t="s">
        <v>100</v>
      </c>
      <c r="B170" s="20" t="s">
        <v>196</v>
      </c>
      <c r="C170" s="20" t="s">
        <v>205</v>
      </c>
      <c r="D170" s="20" t="s">
        <v>148</v>
      </c>
      <c r="E170" s="20" t="s">
        <v>155</v>
      </c>
      <c r="F170" s="20" t="s">
        <v>198</v>
      </c>
      <c r="G170" s="20" t="s">
        <v>144</v>
      </c>
      <c r="H170" s="20" t="s">
        <v>275</v>
      </c>
      <c r="I170">
        <v>15530</v>
      </c>
      <c r="J170" s="21">
        <v>4827460.8099999996</v>
      </c>
      <c r="K170" s="22">
        <v>0.75254614617304105</v>
      </c>
      <c r="L170" s="21">
        <v>6414836.9299999997</v>
      </c>
      <c r="M170" s="23">
        <v>3.3022080718015802E-2</v>
      </c>
      <c r="N170" s="21">
        <v>90.79</v>
      </c>
      <c r="O170">
        <v>512</v>
      </c>
      <c r="P170" s="21">
        <v>32882.81</v>
      </c>
      <c r="Q170" s="21">
        <v>0</v>
      </c>
      <c r="R170" s="21">
        <f t="shared" si="2"/>
        <v>32882.81</v>
      </c>
    </row>
    <row r="171" spans="1:18" x14ac:dyDescent="0.25">
      <c r="A171" s="20" t="s">
        <v>100</v>
      </c>
      <c r="B171" s="20" t="s">
        <v>196</v>
      </c>
      <c r="C171" s="20" t="s">
        <v>206</v>
      </c>
      <c r="D171" s="20" t="s">
        <v>189</v>
      </c>
      <c r="E171" s="20" t="s">
        <v>155</v>
      </c>
      <c r="F171" s="20" t="s">
        <v>198</v>
      </c>
      <c r="G171" s="20" t="s">
        <v>144</v>
      </c>
      <c r="H171" s="20" t="s">
        <v>275</v>
      </c>
      <c r="I171">
        <v>7128</v>
      </c>
      <c r="J171" s="21">
        <v>4827460.8099999996</v>
      </c>
      <c r="K171" s="22">
        <v>0.75254614617304105</v>
      </c>
      <c r="L171" s="21">
        <v>6414836.9299999997</v>
      </c>
      <c r="M171" s="23">
        <v>3.4763010650995199E-2</v>
      </c>
      <c r="N171" s="21">
        <v>90.77</v>
      </c>
      <c r="O171">
        <v>247</v>
      </c>
      <c r="P171" s="21">
        <v>15859.89</v>
      </c>
      <c r="Q171" s="21">
        <v>0</v>
      </c>
      <c r="R171" s="21">
        <f t="shared" si="2"/>
        <v>15859.89</v>
      </c>
    </row>
    <row r="172" spans="1:18" x14ac:dyDescent="0.25">
      <c r="A172" s="20" t="s">
        <v>101</v>
      </c>
      <c r="B172" s="20" t="s">
        <v>196</v>
      </c>
      <c r="C172" s="20" t="s">
        <v>197</v>
      </c>
      <c r="D172" s="20" t="s">
        <v>148</v>
      </c>
      <c r="E172" s="20" t="s">
        <v>142</v>
      </c>
      <c r="F172" s="20" t="s">
        <v>198</v>
      </c>
      <c r="G172" s="20" t="s">
        <v>144</v>
      </c>
      <c r="H172" s="20" t="s">
        <v>275</v>
      </c>
      <c r="I172">
        <v>309175</v>
      </c>
      <c r="J172" s="21">
        <v>251106.29</v>
      </c>
      <c r="K172" s="22">
        <v>0.72272761679990205</v>
      </c>
      <c r="L172" s="21">
        <v>347442.5</v>
      </c>
      <c r="M172" s="23">
        <v>1.78855275746958E-3</v>
      </c>
      <c r="N172" s="21">
        <v>33.78</v>
      </c>
      <c r="O172">
        <v>552</v>
      </c>
      <c r="P172" s="21">
        <v>12701.49</v>
      </c>
      <c r="Q172" s="21">
        <v>23.01</v>
      </c>
      <c r="R172" s="21">
        <f t="shared" si="2"/>
        <v>12724.5</v>
      </c>
    </row>
    <row r="173" spans="1:18" x14ac:dyDescent="0.25">
      <c r="A173" s="20" t="s">
        <v>101</v>
      </c>
      <c r="B173" s="20" t="s">
        <v>196</v>
      </c>
      <c r="C173" s="20" t="s">
        <v>199</v>
      </c>
      <c r="D173" s="20" t="s">
        <v>200</v>
      </c>
      <c r="E173" s="20" t="s">
        <v>142</v>
      </c>
      <c r="F173" s="20" t="s">
        <v>198</v>
      </c>
      <c r="G173" s="20" t="s">
        <v>183</v>
      </c>
      <c r="H173" s="20" t="s">
        <v>275</v>
      </c>
      <c r="I173">
        <v>222043</v>
      </c>
      <c r="J173" s="21">
        <v>251106.29</v>
      </c>
      <c r="K173" s="22">
        <v>0.72272761679990205</v>
      </c>
      <c r="L173" s="21">
        <v>347442.5</v>
      </c>
      <c r="M173" s="23"/>
      <c r="N173" s="21">
        <v>10.98</v>
      </c>
      <c r="P173" s="21">
        <v>0</v>
      </c>
      <c r="Q173" s="21">
        <v>0</v>
      </c>
      <c r="R173" s="21">
        <f t="shared" si="2"/>
        <v>0</v>
      </c>
    </row>
    <row r="174" spans="1:18" x14ac:dyDescent="0.25">
      <c r="A174" s="20" t="s">
        <v>101</v>
      </c>
      <c r="B174" s="20" t="s">
        <v>196</v>
      </c>
      <c r="C174" s="20" t="s">
        <v>201</v>
      </c>
      <c r="D174" s="20" t="s">
        <v>141</v>
      </c>
      <c r="E174" s="20" t="s">
        <v>142</v>
      </c>
      <c r="F174" s="20" t="s">
        <v>202</v>
      </c>
      <c r="G174" s="20" t="s">
        <v>144</v>
      </c>
      <c r="H174" s="20" t="s">
        <v>275</v>
      </c>
      <c r="I174">
        <v>44305</v>
      </c>
      <c r="J174" s="21">
        <v>251106.29</v>
      </c>
      <c r="K174" s="22">
        <v>0.72272761679990205</v>
      </c>
      <c r="L174" s="21">
        <v>347442.5</v>
      </c>
      <c r="M174" s="23">
        <v>1.78830920722886E-3</v>
      </c>
      <c r="N174" s="21">
        <v>33.78</v>
      </c>
      <c r="O174">
        <v>79</v>
      </c>
      <c r="P174" s="21">
        <v>1817.79</v>
      </c>
      <c r="Q174" s="21">
        <v>23.01</v>
      </c>
      <c r="R174" s="21">
        <f t="shared" si="2"/>
        <v>1840.8</v>
      </c>
    </row>
    <row r="175" spans="1:18" x14ac:dyDescent="0.25">
      <c r="A175" s="20" t="s">
        <v>101</v>
      </c>
      <c r="B175" s="20" t="s">
        <v>196</v>
      </c>
      <c r="C175" s="20" t="s">
        <v>203</v>
      </c>
      <c r="D175" s="20" t="s">
        <v>141</v>
      </c>
      <c r="E175" s="20" t="s">
        <v>146</v>
      </c>
      <c r="F175" s="20" t="s">
        <v>202</v>
      </c>
      <c r="G175" s="20" t="s">
        <v>144</v>
      </c>
      <c r="H175" s="20" t="s">
        <v>275</v>
      </c>
      <c r="I175">
        <v>18023</v>
      </c>
      <c r="J175" s="21">
        <v>251106.29</v>
      </c>
      <c r="K175" s="22">
        <v>0.72272761679990205</v>
      </c>
      <c r="L175" s="21">
        <v>347442.5</v>
      </c>
      <c r="M175" s="23">
        <v>1.78830920722886E-3</v>
      </c>
      <c r="N175" s="21">
        <v>135.6</v>
      </c>
      <c r="O175">
        <v>32</v>
      </c>
      <c r="P175" s="21">
        <v>2947.9</v>
      </c>
      <c r="Q175" s="21">
        <v>0</v>
      </c>
      <c r="R175" s="21">
        <f t="shared" si="2"/>
        <v>2947.9</v>
      </c>
    </row>
    <row r="176" spans="1:18" x14ac:dyDescent="0.25">
      <c r="A176" s="20" t="s">
        <v>101</v>
      </c>
      <c r="B176" s="20" t="s">
        <v>196</v>
      </c>
      <c r="C176" s="20" t="s">
        <v>204</v>
      </c>
      <c r="D176" s="20" t="s">
        <v>150</v>
      </c>
      <c r="E176" s="20" t="s">
        <v>146</v>
      </c>
      <c r="F176" s="20" t="s">
        <v>202</v>
      </c>
      <c r="G176" s="20" t="s">
        <v>183</v>
      </c>
      <c r="H176" s="20" t="s">
        <v>275</v>
      </c>
      <c r="I176">
        <v>15777</v>
      </c>
      <c r="J176" s="21">
        <v>251106.29</v>
      </c>
      <c r="K176" s="22">
        <v>0.72272761679990205</v>
      </c>
      <c r="L176" s="21">
        <v>347442.5</v>
      </c>
      <c r="M176" s="23"/>
      <c r="N176" s="21">
        <v>30.27</v>
      </c>
      <c r="P176" s="21">
        <v>0</v>
      </c>
      <c r="Q176" s="21">
        <v>0</v>
      </c>
      <c r="R176" s="21">
        <f t="shared" si="2"/>
        <v>0</v>
      </c>
    </row>
    <row r="177" spans="1:18" x14ac:dyDescent="0.25">
      <c r="A177" s="20" t="s">
        <v>101</v>
      </c>
      <c r="B177" s="20" t="s">
        <v>196</v>
      </c>
      <c r="C177" s="20" t="s">
        <v>205</v>
      </c>
      <c r="D177" s="20" t="s">
        <v>148</v>
      </c>
      <c r="E177" s="20" t="s">
        <v>155</v>
      </c>
      <c r="F177" s="20" t="s">
        <v>198</v>
      </c>
      <c r="G177" s="20" t="s">
        <v>144</v>
      </c>
      <c r="H177" s="20" t="s">
        <v>275</v>
      </c>
      <c r="I177">
        <v>15530</v>
      </c>
      <c r="J177" s="21">
        <v>251106.29</v>
      </c>
      <c r="K177" s="22">
        <v>0.72272761679990205</v>
      </c>
      <c r="L177" s="21">
        <v>347442.5</v>
      </c>
      <c r="M177" s="23">
        <v>1.78855275746958E-3</v>
      </c>
      <c r="N177" s="21">
        <v>90.79</v>
      </c>
      <c r="O177">
        <v>27</v>
      </c>
      <c r="P177" s="21">
        <v>1665.35</v>
      </c>
      <c r="Q177" s="21">
        <v>0</v>
      </c>
      <c r="R177" s="21">
        <f t="shared" si="2"/>
        <v>1665.35</v>
      </c>
    </row>
    <row r="178" spans="1:18" x14ac:dyDescent="0.25">
      <c r="A178" s="20" t="s">
        <v>101</v>
      </c>
      <c r="B178" s="20" t="s">
        <v>196</v>
      </c>
      <c r="C178" s="20" t="s">
        <v>206</v>
      </c>
      <c r="D178" s="20" t="s">
        <v>189</v>
      </c>
      <c r="E178" s="20" t="s">
        <v>155</v>
      </c>
      <c r="F178" s="20" t="s">
        <v>198</v>
      </c>
      <c r="G178" s="20" t="s">
        <v>144</v>
      </c>
      <c r="H178" s="20" t="s">
        <v>275</v>
      </c>
      <c r="I178">
        <v>7128</v>
      </c>
      <c r="J178" s="21">
        <v>251106.29</v>
      </c>
      <c r="K178" s="22">
        <v>0.72272761679990205</v>
      </c>
      <c r="L178" s="21">
        <v>347442.5</v>
      </c>
      <c r="M178" s="23">
        <v>1.8828455750173501E-3</v>
      </c>
      <c r="N178" s="21">
        <v>90.77</v>
      </c>
      <c r="O178">
        <v>13</v>
      </c>
      <c r="P178" s="21">
        <v>801.66</v>
      </c>
      <c r="Q178" s="21">
        <v>0</v>
      </c>
      <c r="R178" s="21">
        <f t="shared" si="2"/>
        <v>801.66</v>
      </c>
    </row>
    <row r="179" spans="1:18" x14ac:dyDescent="0.25">
      <c r="A179" s="20" t="s">
        <v>102</v>
      </c>
      <c r="B179" s="20" t="s">
        <v>196</v>
      </c>
      <c r="C179" s="20" t="s">
        <v>197</v>
      </c>
      <c r="D179" s="20" t="s">
        <v>148</v>
      </c>
      <c r="E179" s="20" t="s">
        <v>142</v>
      </c>
      <c r="F179" s="20" t="s">
        <v>198</v>
      </c>
      <c r="G179" s="20" t="s">
        <v>144</v>
      </c>
      <c r="H179" s="20" t="s">
        <v>275</v>
      </c>
      <c r="I179">
        <v>309175</v>
      </c>
      <c r="J179" s="21">
        <v>1151.8599999999999</v>
      </c>
      <c r="K179" s="22">
        <v>0.83670015326839398</v>
      </c>
      <c r="L179" s="21">
        <v>1376.67</v>
      </c>
      <c r="M179" s="23">
        <v>7.0867752926762002E-6</v>
      </c>
      <c r="N179" s="21">
        <v>33.78</v>
      </c>
      <c r="O179">
        <v>2</v>
      </c>
      <c r="P179" s="21">
        <v>53.28</v>
      </c>
      <c r="Q179" s="21">
        <v>0</v>
      </c>
      <c r="R179" s="21">
        <f t="shared" si="2"/>
        <v>53.28</v>
      </c>
    </row>
    <row r="180" spans="1:18" x14ac:dyDescent="0.25">
      <c r="A180" s="20" t="s">
        <v>102</v>
      </c>
      <c r="B180" s="20" t="s">
        <v>196</v>
      </c>
      <c r="C180" s="20" t="s">
        <v>199</v>
      </c>
      <c r="D180" s="20" t="s">
        <v>200</v>
      </c>
      <c r="E180" s="20" t="s">
        <v>142</v>
      </c>
      <c r="F180" s="20" t="s">
        <v>198</v>
      </c>
      <c r="G180" s="20" t="s">
        <v>183</v>
      </c>
      <c r="H180" s="20" t="s">
        <v>275</v>
      </c>
      <c r="I180">
        <v>222043</v>
      </c>
      <c r="J180" s="21">
        <v>1151.8599999999999</v>
      </c>
      <c r="K180" s="22">
        <v>0.83670015326839398</v>
      </c>
      <c r="L180" s="21">
        <v>1376.67</v>
      </c>
      <c r="M180" s="23"/>
      <c r="N180" s="21">
        <v>10.98</v>
      </c>
      <c r="P180" s="21">
        <v>0</v>
      </c>
      <c r="Q180" s="21">
        <v>0</v>
      </c>
      <c r="R180" s="21">
        <f t="shared" si="2"/>
        <v>0</v>
      </c>
    </row>
    <row r="181" spans="1:18" x14ac:dyDescent="0.25">
      <c r="A181" s="20" t="s">
        <v>102</v>
      </c>
      <c r="B181" s="20" t="s">
        <v>196</v>
      </c>
      <c r="C181" s="20" t="s">
        <v>201</v>
      </c>
      <c r="D181" s="20" t="s">
        <v>141</v>
      </c>
      <c r="E181" s="20" t="s">
        <v>142</v>
      </c>
      <c r="F181" s="20" t="s">
        <v>202</v>
      </c>
      <c r="G181" s="20" t="s">
        <v>144</v>
      </c>
      <c r="H181" s="20" t="s">
        <v>275</v>
      </c>
      <c r="I181">
        <v>44305</v>
      </c>
      <c r="J181" s="21">
        <v>1151.8599999999999</v>
      </c>
      <c r="K181" s="22">
        <v>0.83670015326839398</v>
      </c>
      <c r="L181" s="21">
        <v>1376.67</v>
      </c>
      <c r="M181" s="23">
        <v>7.0858102745511997E-6</v>
      </c>
      <c r="N181" s="21">
        <v>33.78</v>
      </c>
      <c r="O181">
        <v>0</v>
      </c>
      <c r="P181" s="21">
        <v>0</v>
      </c>
      <c r="Q181" s="21">
        <v>0</v>
      </c>
      <c r="R181" s="21">
        <f t="shared" si="2"/>
        <v>0</v>
      </c>
    </row>
    <row r="182" spans="1:18" x14ac:dyDescent="0.25">
      <c r="A182" s="20" t="s">
        <v>102</v>
      </c>
      <c r="B182" s="20" t="s">
        <v>196</v>
      </c>
      <c r="C182" s="20" t="s">
        <v>203</v>
      </c>
      <c r="D182" s="20" t="s">
        <v>141</v>
      </c>
      <c r="E182" s="20" t="s">
        <v>146</v>
      </c>
      <c r="F182" s="20" t="s">
        <v>202</v>
      </c>
      <c r="G182" s="20" t="s">
        <v>144</v>
      </c>
      <c r="H182" s="20" t="s">
        <v>275</v>
      </c>
      <c r="I182">
        <v>18023</v>
      </c>
      <c r="J182" s="21">
        <v>1151.8599999999999</v>
      </c>
      <c r="K182" s="22">
        <v>0.83670015326839398</v>
      </c>
      <c r="L182" s="21">
        <v>1376.67</v>
      </c>
      <c r="M182" s="23">
        <v>7.0858102745511997E-6</v>
      </c>
      <c r="N182" s="21">
        <v>135.6</v>
      </c>
      <c r="O182">
        <v>0</v>
      </c>
      <c r="P182" s="21">
        <v>0</v>
      </c>
      <c r="Q182" s="21">
        <v>0</v>
      </c>
      <c r="R182" s="21">
        <f t="shared" si="2"/>
        <v>0</v>
      </c>
    </row>
    <row r="183" spans="1:18" x14ac:dyDescent="0.25">
      <c r="A183" s="20" t="s">
        <v>102</v>
      </c>
      <c r="B183" s="20" t="s">
        <v>196</v>
      </c>
      <c r="C183" s="20" t="s">
        <v>204</v>
      </c>
      <c r="D183" s="20" t="s">
        <v>150</v>
      </c>
      <c r="E183" s="20" t="s">
        <v>146</v>
      </c>
      <c r="F183" s="20" t="s">
        <v>202</v>
      </c>
      <c r="G183" s="20" t="s">
        <v>183</v>
      </c>
      <c r="H183" s="20" t="s">
        <v>275</v>
      </c>
      <c r="I183">
        <v>15777</v>
      </c>
      <c r="J183" s="21">
        <v>1151.8599999999999</v>
      </c>
      <c r="K183" s="22">
        <v>0.83670015326839398</v>
      </c>
      <c r="L183" s="21">
        <v>1376.67</v>
      </c>
      <c r="M183" s="23"/>
      <c r="N183" s="21">
        <v>30.27</v>
      </c>
      <c r="P183" s="21">
        <v>0</v>
      </c>
      <c r="Q183" s="21">
        <v>0</v>
      </c>
      <c r="R183" s="21">
        <f t="shared" si="2"/>
        <v>0</v>
      </c>
    </row>
    <row r="184" spans="1:18" x14ac:dyDescent="0.25">
      <c r="A184" s="20" t="s">
        <v>102</v>
      </c>
      <c r="B184" s="20" t="s">
        <v>196</v>
      </c>
      <c r="C184" s="20" t="s">
        <v>205</v>
      </c>
      <c r="D184" s="20" t="s">
        <v>148</v>
      </c>
      <c r="E184" s="20" t="s">
        <v>155</v>
      </c>
      <c r="F184" s="20" t="s">
        <v>198</v>
      </c>
      <c r="G184" s="20" t="s">
        <v>144</v>
      </c>
      <c r="H184" s="20" t="s">
        <v>275</v>
      </c>
      <c r="I184">
        <v>15530</v>
      </c>
      <c r="J184" s="21">
        <v>1151.8599999999999</v>
      </c>
      <c r="K184" s="22">
        <v>0.83670015326839398</v>
      </c>
      <c r="L184" s="21">
        <v>1376.67</v>
      </c>
      <c r="M184" s="23">
        <v>7.08677529267619E-6</v>
      </c>
      <c r="N184" s="21">
        <v>90.79</v>
      </c>
      <c r="O184">
        <v>0</v>
      </c>
      <c r="P184" s="21">
        <v>0</v>
      </c>
      <c r="Q184" s="21">
        <v>0</v>
      </c>
      <c r="R184" s="21">
        <f t="shared" si="2"/>
        <v>0</v>
      </c>
    </row>
    <row r="185" spans="1:18" x14ac:dyDescent="0.25">
      <c r="A185" s="20" t="s">
        <v>102</v>
      </c>
      <c r="B185" s="20" t="s">
        <v>196</v>
      </c>
      <c r="C185" s="20" t="s">
        <v>206</v>
      </c>
      <c r="D185" s="20" t="s">
        <v>189</v>
      </c>
      <c r="E185" s="20" t="s">
        <v>155</v>
      </c>
      <c r="F185" s="20" t="s">
        <v>198</v>
      </c>
      <c r="G185" s="20" t="s">
        <v>144</v>
      </c>
      <c r="H185" s="20" t="s">
        <v>275</v>
      </c>
      <c r="I185">
        <v>7128</v>
      </c>
      <c r="J185" s="21">
        <v>1151.8599999999999</v>
      </c>
      <c r="K185" s="22">
        <v>0.83670015326839398</v>
      </c>
      <c r="L185" s="21">
        <v>1376.67</v>
      </c>
      <c r="M185" s="23">
        <v>7.46039133888094E-6</v>
      </c>
      <c r="N185" s="21">
        <v>90.77</v>
      </c>
      <c r="O185">
        <v>0</v>
      </c>
      <c r="P185" s="21">
        <v>0</v>
      </c>
      <c r="Q185" s="21">
        <v>0</v>
      </c>
      <c r="R185" s="21">
        <f t="shared" si="2"/>
        <v>0</v>
      </c>
    </row>
    <row r="186" spans="1:18" x14ac:dyDescent="0.25">
      <c r="A186" s="20" t="s">
        <v>103</v>
      </c>
      <c r="B186" s="20" t="s">
        <v>196</v>
      </c>
      <c r="C186" s="20" t="s">
        <v>197</v>
      </c>
      <c r="D186" s="20" t="s">
        <v>148</v>
      </c>
      <c r="E186" s="20" t="s">
        <v>142</v>
      </c>
      <c r="F186" s="20" t="s">
        <v>198</v>
      </c>
      <c r="G186" s="20" t="s">
        <v>144</v>
      </c>
      <c r="H186" s="20" t="s">
        <v>275</v>
      </c>
      <c r="I186">
        <v>309175</v>
      </c>
      <c r="J186" s="21">
        <v>199848.35</v>
      </c>
      <c r="K186" s="22">
        <v>0.49418482952065201</v>
      </c>
      <c r="L186" s="21">
        <v>404400.01</v>
      </c>
      <c r="M186" s="23">
        <v>2.08175670220605E-3</v>
      </c>
      <c r="N186" s="21">
        <v>33.78</v>
      </c>
      <c r="O186">
        <v>643</v>
      </c>
      <c r="P186" s="21">
        <v>10116.76</v>
      </c>
      <c r="Q186" s="21">
        <v>31.47</v>
      </c>
      <c r="R186" s="21">
        <f t="shared" si="2"/>
        <v>10148.23</v>
      </c>
    </row>
    <row r="187" spans="1:18" x14ac:dyDescent="0.25">
      <c r="A187" s="20" t="s">
        <v>103</v>
      </c>
      <c r="B187" s="20" t="s">
        <v>196</v>
      </c>
      <c r="C187" s="20" t="s">
        <v>199</v>
      </c>
      <c r="D187" s="20" t="s">
        <v>200</v>
      </c>
      <c r="E187" s="20" t="s">
        <v>142</v>
      </c>
      <c r="F187" s="20" t="s">
        <v>198</v>
      </c>
      <c r="G187" s="20" t="s">
        <v>183</v>
      </c>
      <c r="H187" s="20" t="s">
        <v>275</v>
      </c>
      <c r="I187">
        <v>222043</v>
      </c>
      <c r="J187" s="21">
        <v>199848.35</v>
      </c>
      <c r="K187" s="22">
        <v>0.49418482952065201</v>
      </c>
      <c r="L187" s="21">
        <v>404400.01</v>
      </c>
      <c r="M187" s="23"/>
      <c r="N187" s="21">
        <v>10.98</v>
      </c>
      <c r="P187" s="21">
        <v>0</v>
      </c>
      <c r="Q187" s="21">
        <v>0</v>
      </c>
      <c r="R187" s="21">
        <f t="shared" si="2"/>
        <v>0</v>
      </c>
    </row>
    <row r="188" spans="1:18" x14ac:dyDescent="0.25">
      <c r="A188" s="20" t="s">
        <v>92</v>
      </c>
      <c r="B188" s="20" t="s">
        <v>1</v>
      </c>
      <c r="C188" s="20" t="s">
        <v>195</v>
      </c>
      <c r="D188" s="20" t="s">
        <v>187</v>
      </c>
      <c r="E188" s="20" t="s">
        <v>155</v>
      </c>
      <c r="F188" s="20" t="s">
        <v>185</v>
      </c>
      <c r="G188" s="20" t="s">
        <v>144</v>
      </c>
      <c r="H188" s="20" t="s">
        <v>276</v>
      </c>
      <c r="I188">
        <v>9784</v>
      </c>
      <c r="J188" s="21">
        <v>1499726.55</v>
      </c>
      <c r="K188" s="22">
        <v>0.85295977689328695</v>
      </c>
      <c r="L188" s="21">
        <v>1758261.75</v>
      </c>
      <c r="M188" s="23">
        <v>0.167329204838784</v>
      </c>
      <c r="N188" s="21">
        <v>2.54</v>
      </c>
      <c r="O188">
        <v>1637</v>
      </c>
      <c r="P188" s="21">
        <v>3333.79</v>
      </c>
      <c r="Q188" s="21">
        <v>4.07</v>
      </c>
      <c r="R188" s="21">
        <f t="shared" si="2"/>
        <v>3337.86</v>
      </c>
    </row>
    <row r="189" spans="1:18" x14ac:dyDescent="0.25">
      <c r="A189" s="20" t="s">
        <v>93</v>
      </c>
      <c r="B189" s="20" t="s">
        <v>196</v>
      </c>
      <c r="C189" s="20" t="s">
        <v>197</v>
      </c>
      <c r="D189" s="20" t="s">
        <v>148</v>
      </c>
      <c r="E189" s="20" t="s">
        <v>142</v>
      </c>
      <c r="F189" s="20" t="s">
        <v>198</v>
      </c>
      <c r="G189" s="20" t="s">
        <v>144</v>
      </c>
      <c r="H189" s="20" t="s">
        <v>276</v>
      </c>
      <c r="I189">
        <v>311691</v>
      </c>
      <c r="J189" s="21">
        <v>2546194.73</v>
      </c>
      <c r="K189" s="22">
        <v>0.82377795569574996</v>
      </c>
      <c r="L189" s="21">
        <v>3090875.05</v>
      </c>
      <c r="M189" s="23">
        <v>1.59111021065973E-2</v>
      </c>
      <c r="N189" s="21">
        <v>33.78</v>
      </c>
      <c r="O189">
        <v>4959</v>
      </c>
      <c r="P189" s="21">
        <v>130060.46</v>
      </c>
      <c r="Q189" s="21">
        <v>681.91</v>
      </c>
      <c r="R189" s="21">
        <f t="shared" si="2"/>
        <v>130742.37000000001</v>
      </c>
    </row>
    <row r="190" spans="1:18" x14ac:dyDescent="0.25">
      <c r="A190" s="20" t="s">
        <v>93</v>
      </c>
      <c r="B190" s="20" t="s">
        <v>196</v>
      </c>
      <c r="C190" s="20" t="s">
        <v>199</v>
      </c>
      <c r="D190" s="20" t="s">
        <v>200</v>
      </c>
      <c r="E190" s="20" t="s">
        <v>142</v>
      </c>
      <c r="F190" s="20" t="s">
        <v>198</v>
      </c>
      <c r="G190" s="20" t="s">
        <v>183</v>
      </c>
      <c r="H190" s="20" t="s">
        <v>276</v>
      </c>
      <c r="I190">
        <v>224013</v>
      </c>
      <c r="J190" s="21">
        <v>2546194.73</v>
      </c>
      <c r="K190" s="22">
        <v>0.82377795569574996</v>
      </c>
      <c r="L190" s="21">
        <v>3090875.05</v>
      </c>
      <c r="M190" s="23"/>
      <c r="N190" s="21">
        <v>10.98</v>
      </c>
      <c r="P190" s="21">
        <v>0</v>
      </c>
      <c r="Q190" s="21">
        <v>0</v>
      </c>
      <c r="R190" s="21">
        <f t="shared" si="2"/>
        <v>0</v>
      </c>
    </row>
    <row r="191" spans="1:18" x14ac:dyDescent="0.25">
      <c r="A191" s="20" t="s">
        <v>93</v>
      </c>
      <c r="B191" s="20" t="s">
        <v>196</v>
      </c>
      <c r="C191" s="20" t="s">
        <v>201</v>
      </c>
      <c r="D191" s="20" t="s">
        <v>141</v>
      </c>
      <c r="E191" s="20" t="s">
        <v>142</v>
      </c>
      <c r="F191" s="20" t="s">
        <v>202</v>
      </c>
      <c r="G191" s="20" t="s">
        <v>144</v>
      </c>
      <c r="H191" s="20" t="s">
        <v>276</v>
      </c>
      <c r="I191">
        <v>44902</v>
      </c>
      <c r="J191" s="21">
        <v>2546194.73</v>
      </c>
      <c r="K191" s="22">
        <v>0.82377795569574996</v>
      </c>
      <c r="L191" s="21">
        <v>3090875.05</v>
      </c>
      <c r="M191" s="23">
        <v>1.5908935465030801E-2</v>
      </c>
      <c r="N191" s="21">
        <v>33.78</v>
      </c>
      <c r="O191">
        <v>714</v>
      </c>
      <c r="P191" s="21">
        <v>18726.189999999999</v>
      </c>
      <c r="Q191" s="21">
        <v>131.13999999999999</v>
      </c>
      <c r="R191" s="21">
        <f t="shared" si="2"/>
        <v>18857.329999999998</v>
      </c>
    </row>
    <row r="192" spans="1:18" x14ac:dyDescent="0.25">
      <c r="A192" s="20" t="s">
        <v>93</v>
      </c>
      <c r="B192" s="20" t="s">
        <v>196</v>
      </c>
      <c r="C192" s="20" t="s">
        <v>203</v>
      </c>
      <c r="D192" s="20" t="s">
        <v>141</v>
      </c>
      <c r="E192" s="20" t="s">
        <v>146</v>
      </c>
      <c r="F192" s="20" t="s">
        <v>202</v>
      </c>
      <c r="G192" s="20" t="s">
        <v>144</v>
      </c>
      <c r="H192" s="20" t="s">
        <v>276</v>
      </c>
      <c r="I192">
        <v>18092</v>
      </c>
      <c r="J192" s="21">
        <v>2546194.73</v>
      </c>
      <c r="K192" s="22">
        <v>0.82377795569574996</v>
      </c>
      <c r="L192" s="21">
        <v>3090875.05</v>
      </c>
      <c r="M192" s="23">
        <v>1.5908935465030801E-2</v>
      </c>
      <c r="N192" s="21">
        <v>135.6</v>
      </c>
      <c r="O192">
        <v>287</v>
      </c>
      <c r="P192" s="21">
        <v>30135.58</v>
      </c>
      <c r="Q192" s="21">
        <v>0</v>
      </c>
      <c r="R192" s="21">
        <f t="shared" si="2"/>
        <v>30135.58</v>
      </c>
    </row>
    <row r="193" spans="1:18" x14ac:dyDescent="0.25">
      <c r="A193" s="20" t="s">
        <v>93</v>
      </c>
      <c r="B193" s="20" t="s">
        <v>196</v>
      </c>
      <c r="C193" s="20" t="s">
        <v>204</v>
      </c>
      <c r="D193" s="20" t="s">
        <v>150</v>
      </c>
      <c r="E193" s="20" t="s">
        <v>146</v>
      </c>
      <c r="F193" s="20" t="s">
        <v>202</v>
      </c>
      <c r="G193" s="20" t="s">
        <v>183</v>
      </c>
      <c r="H193" s="20" t="s">
        <v>276</v>
      </c>
      <c r="I193">
        <v>15922</v>
      </c>
      <c r="J193" s="21">
        <v>2546194.73</v>
      </c>
      <c r="K193" s="22">
        <v>0.82377795569574996</v>
      </c>
      <c r="L193" s="21">
        <v>3090875.05</v>
      </c>
      <c r="M193" s="23"/>
      <c r="N193" s="21">
        <v>30.27</v>
      </c>
      <c r="P193" s="21">
        <v>0</v>
      </c>
      <c r="Q193" s="21">
        <v>0</v>
      </c>
      <c r="R193" s="21">
        <f t="shared" si="2"/>
        <v>0</v>
      </c>
    </row>
    <row r="194" spans="1:18" x14ac:dyDescent="0.25">
      <c r="A194" s="20" t="s">
        <v>93</v>
      </c>
      <c r="B194" s="20" t="s">
        <v>196</v>
      </c>
      <c r="C194" s="20" t="s">
        <v>205</v>
      </c>
      <c r="D194" s="20" t="s">
        <v>148</v>
      </c>
      <c r="E194" s="20" t="s">
        <v>155</v>
      </c>
      <c r="F194" s="20" t="s">
        <v>198</v>
      </c>
      <c r="G194" s="20" t="s">
        <v>144</v>
      </c>
      <c r="H194" s="20" t="s">
        <v>276</v>
      </c>
      <c r="I194">
        <v>15543</v>
      </c>
      <c r="J194" s="21">
        <v>2546194.73</v>
      </c>
      <c r="K194" s="22">
        <v>0.82377795569574996</v>
      </c>
      <c r="L194" s="21">
        <v>3090875.05</v>
      </c>
      <c r="M194" s="23">
        <v>1.59111021065973E-2</v>
      </c>
      <c r="N194" s="21">
        <v>90.79</v>
      </c>
      <c r="O194">
        <v>247</v>
      </c>
      <c r="P194" s="21">
        <v>17364.93</v>
      </c>
      <c r="Q194" s="21">
        <v>70.31</v>
      </c>
      <c r="R194" s="21">
        <f t="shared" ref="R194:R257" si="3">SUM(P194:Q194)</f>
        <v>17435.240000000002</v>
      </c>
    </row>
    <row r="195" spans="1:18" x14ac:dyDescent="0.25">
      <c r="A195" s="20" t="s">
        <v>93</v>
      </c>
      <c r="B195" s="20" t="s">
        <v>196</v>
      </c>
      <c r="C195" s="20" t="s">
        <v>206</v>
      </c>
      <c r="D195" s="20" t="s">
        <v>189</v>
      </c>
      <c r="E195" s="20" t="s">
        <v>155</v>
      </c>
      <c r="F195" s="20" t="s">
        <v>198</v>
      </c>
      <c r="G195" s="20" t="s">
        <v>144</v>
      </c>
      <c r="H195" s="20" t="s">
        <v>276</v>
      </c>
      <c r="I195">
        <v>7112</v>
      </c>
      <c r="J195" s="21">
        <v>2546194.73</v>
      </c>
      <c r="K195" s="22">
        <v>0.82377795569574996</v>
      </c>
      <c r="L195" s="21">
        <v>3090875.05</v>
      </c>
      <c r="M195" s="23">
        <v>1.6749938222365E-2</v>
      </c>
      <c r="N195" s="21">
        <v>90.77</v>
      </c>
      <c r="O195">
        <v>119</v>
      </c>
      <c r="P195" s="21">
        <v>8364.26</v>
      </c>
      <c r="Q195" s="21">
        <v>0</v>
      </c>
      <c r="R195" s="21">
        <f t="shared" si="3"/>
        <v>8364.26</v>
      </c>
    </row>
    <row r="196" spans="1:18" x14ac:dyDescent="0.25">
      <c r="A196" s="20" t="s">
        <v>94</v>
      </c>
      <c r="B196" s="20" t="s">
        <v>196</v>
      </c>
      <c r="C196" s="20" t="s">
        <v>197</v>
      </c>
      <c r="D196" s="20" t="s">
        <v>148</v>
      </c>
      <c r="E196" s="20" t="s">
        <v>142</v>
      </c>
      <c r="F196" s="20" t="s">
        <v>198</v>
      </c>
      <c r="G196" s="20" t="s">
        <v>144</v>
      </c>
      <c r="H196" s="20" t="s">
        <v>276</v>
      </c>
      <c r="I196">
        <v>311691</v>
      </c>
      <c r="J196" s="21">
        <v>5319306.6100000003</v>
      </c>
      <c r="K196" s="22">
        <v>0.66894025880962504</v>
      </c>
      <c r="L196" s="21">
        <v>7951841.0499999998</v>
      </c>
      <c r="M196" s="23">
        <v>4.0934218574115999E-2</v>
      </c>
      <c r="N196" s="21">
        <v>33.78</v>
      </c>
      <c r="O196">
        <v>12758</v>
      </c>
      <c r="P196" s="21">
        <v>271713.32</v>
      </c>
      <c r="Q196" s="21">
        <v>1426.93</v>
      </c>
      <c r="R196" s="21">
        <f t="shared" si="3"/>
        <v>273140.25</v>
      </c>
    </row>
    <row r="197" spans="1:18" x14ac:dyDescent="0.25">
      <c r="A197" s="20" t="s">
        <v>94</v>
      </c>
      <c r="B197" s="20" t="s">
        <v>196</v>
      </c>
      <c r="C197" s="20" t="s">
        <v>199</v>
      </c>
      <c r="D197" s="20" t="s">
        <v>200</v>
      </c>
      <c r="E197" s="20" t="s">
        <v>142</v>
      </c>
      <c r="F197" s="20" t="s">
        <v>198</v>
      </c>
      <c r="G197" s="20" t="s">
        <v>144</v>
      </c>
      <c r="H197" s="20" t="s">
        <v>276</v>
      </c>
      <c r="I197">
        <v>224013</v>
      </c>
      <c r="J197" s="21">
        <v>5319306.6100000003</v>
      </c>
      <c r="K197" s="22">
        <v>0.66894025880962504</v>
      </c>
      <c r="L197" s="21">
        <v>7951841.0499999998</v>
      </c>
      <c r="M197" s="23">
        <v>9.5261405991882597E-2</v>
      </c>
      <c r="N197" s="21">
        <v>10.98</v>
      </c>
      <c r="O197">
        <v>21339</v>
      </c>
      <c r="P197" s="21">
        <v>147721.97</v>
      </c>
      <c r="Q197" s="21">
        <v>996.86</v>
      </c>
      <c r="R197" s="21">
        <f t="shared" si="3"/>
        <v>148718.82999999999</v>
      </c>
    </row>
    <row r="198" spans="1:18" x14ac:dyDescent="0.25">
      <c r="A198" s="20" t="s">
        <v>94</v>
      </c>
      <c r="B198" s="20" t="s">
        <v>196</v>
      </c>
      <c r="C198" s="20" t="s">
        <v>201</v>
      </c>
      <c r="D198" s="20" t="s">
        <v>141</v>
      </c>
      <c r="E198" s="20" t="s">
        <v>142</v>
      </c>
      <c r="F198" s="20" t="s">
        <v>202</v>
      </c>
      <c r="G198" s="20" t="s">
        <v>144</v>
      </c>
      <c r="H198" s="20" t="s">
        <v>276</v>
      </c>
      <c r="I198">
        <v>44902</v>
      </c>
      <c r="J198" s="21">
        <v>5319306.6100000003</v>
      </c>
      <c r="K198" s="22">
        <v>0.66894025880962504</v>
      </c>
      <c r="L198" s="21">
        <v>7951841.0499999998</v>
      </c>
      <c r="M198" s="23">
        <v>4.0928644492643801E-2</v>
      </c>
      <c r="N198" s="21">
        <v>33.78</v>
      </c>
      <c r="O198">
        <v>1837</v>
      </c>
      <c r="P198" s="21">
        <v>39123.480000000003</v>
      </c>
      <c r="Q198" s="21">
        <v>276.87</v>
      </c>
      <c r="R198" s="21">
        <f t="shared" si="3"/>
        <v>39400.350000000006</v>
      </c>
    </row>
    <row r="199" spans="1:18" x14ac:dyDescent="0.25">
      <c r="A199" s="20" t="s">
        <v>94</v>
      </c>
      <c r="B199" s="20" t="s">
        <v>196</v>
      </c>
      <c r="C199" s="20" t="s">
        <v>203</v>
      </c>
      <c r="D199" s="20" t="s">
        <v>141</v>
      </c>
      <c r="E199" s="20" t="s">
        <v>146</v>
      </c>
      <c r="F199" s="20" t="s">
        <v>202</v>
      </c>
      <c r="G199" s="20" t="s">
        <v>144</v>
      </c>
      <c r="H199" s="20" t="s">
        <v>276</v>
      </c>
      <c r="I199">
        <v>18092</v>
      </c>
      <c r="J199" s="21">
        <v>5319306.6100000003</v>
      </c>
      <c r="K199" s="22">
        <v>0.66894025880962504</v>
      </c>
      <c r="L199" s="21">
        <v>7951841.0499999998</v>
      </c>
      <c r="M199" s="23">
        <v>4.0928644492643801E-2</v>
      </c>
      <c r="N199" s="21">
        <v>135.6</v>
      </c>
      <c r="O199">
        <v>740</v>
      </c>
      <c r="P199" s="21">
        <v>63096.69</v>
      </c>
      <c r="Q199" s="21">
        <v>85.26</v>
      </c>
      <c r="R199" s="21">
        <f t="shared" si="3"/>
        <v>63181.950000000004</v>
      </c>
    </row>
    <row r="200" spans="1:18" x14ac:dyDescent="0.25">
      <c r="A200" s="20" t="s">
        <v>94</v>
      </c>
      <c r="B200" s="20" t="s">
        <v>196</v>
      </c>
      <c r="C200" s="20" t="s">
        <v>204</v>
      </c>
      <c r="D200" s="20" t="s">
        <v>150</v>
      </c>
      <c r="E200" s="20" t="s">
        <v>146</v>
      </c>
      <c r="F200" s="20" t="s">
        <v>202</v>
      </c>
      <c r="G200" s="20" t="s">
        <v>183</v>
      </c>
      <c r="H200" s="20" t="s">
        <v>276</v>
      </c>
      <c r="I200">
        <v>15922</v>
      </c>
      <c r="J200" s="21">
        <v>5319306.6100000003</v>
      </c>
      <c r="K200" s="22">
        <v>0.66894025880962504</v>
      </c>
      <c r="L200" s="21">
        <v>7951841.0499999998</v>
      </c>
      <c r="M200" s="23"/>
      <c r="N200" s="21">
        <v>30.27</v>
      </c>
      <c r="P200" s="21">
        <v>0</v>
      </c>
      <c r="Q200" s="21">
        <v>0</v>
      </c>
      <c r="R200" s="21">
        <f t="shared" si="3"/>
        <v>0</v>
      </c>
    </row>
    <row r="201" spans="1:18" x14ac:dyDescent="0.25">
      <c r="A201" s="20" t="s">
        <v>94</v>
      </c>
      <c r="B201" s="20" t="s">
        <v>196</v>
      </c>
      <c r="C201" s="20" t="s">
        <v>205</v>
      </c>
      <c r="D201" s="20" t="s">
        <v>148</v>
      </c>
      <c r="E201" s="20" t="s">
        <v>155</v>
      </c>
      <c r="F201" s="20" t="s">
        <v>198</v>
      </c>
      <c r="G201" s="20" t="s">
        <v>144</v>
      </c>
      <c r="H201" s="20" t="s">
        <v>276</v>
      </c>
      <c r="I201">
        <v>15543</v>
      </c>
      <c r="J201" s="21">
        <v>5319306.6100000003</v>
      </c>
      <c r="K201" s="22">
        <v>0.66894025880962504</v>
      </c>
      <c r="L201" s="21">
        <v>7951841.0499999998</v>
      </c>
      <c r="M201" s="23">
        <v>4.0934218574116103E-2</v>
      </c>
      <c r="N201" s="21">
        <v>90.79</v>
      </c>
      <c r="O201">
        <v>636</v>
      </c>
      <c r="P201" s="21">
        <v>36308.67</v>
      </c>
      <c r="Q201" s="21">
        <v>57.09</v>
      </c>
      <c r="R201" s="21">
        <f t="shared" si="3"/>
        <v>36365.759999999995</v>
      </c>
    </row>
    <row r="202" spans="1:18" x14ac:dyDescent="0.25">
      <c r="A202" s="20" t="s">
        <v>94</v>
      </c>
      <c r="B202" s="20" t="s">
        <v>196</v>
      </c>
      <c r="C202" s="20" t="s">
        <v>206</v>
      </c>
      <c r="D202" s="20" t="s">
        <v>189</v>
      </c>
      <c r="E202" s="20" t="s">
        <v>155</v>
      </c>
      <c r="F202" s="20" t="s">
        <v>198</v>
      </c>
      <c r="G202" s="20" t="s">
        <v>144</v>
      </c>
      <c r="H202" s="20" t="s">
        <v>276</v>
      </c>
      <c r="I202">
        <v>7112</v>
      </c>
      <c r="J202" s="21">
        <v>5319306.6100000003</v>
      </c>
      <c r="K202" s="22">
        <v>0.66894025880962504</v>
      </c>
      <c r="L202" s="21">
        <v>7951841.0499999998</v>
      </c>
      <c r="M202" s="23">
        <v>4.3092277813548602E-2</v>
      </c>
      <c r="N202" s="21">
        <v>90.77</v>
      </c>
      <c r="O202">
        <v>306</v>
      </c>
      <c r="P202" s="21">
        <v>17465.419999999998</v>
      </c>
      <c r="Q202" s="21">
        <v>0</v>
      </c>
      <c r="R202" s="21">
        <f t="shared" si="3"/>
        <v>17465.419999999998</v>
      </c>
    </row>
    <row r="203" spans="1:18" x14ac:dyDescent="0.25">
      <c r="A203" s="20" t="s">
        <v>95</v>
      </c>
      <c r="B203" s="20" t="s">
        <v>13</v>
      </c>
      <c r="C203" s="20" t="s">
        <v>140</v>
      </c>
      <c r="D203" s="20" t="s">
        <v>141</v>
      </c>
      <c r="E203" s="20" t="s">
        <v>142</v>
      </c>
      <c r="F203" s="20" t="s">
        <v>143</v>
      </c>
      <c r="G203" s="20" t="s">
        <v>144</v>
      </c>
      <c r="H203" s="20" t="s">
        <v>276</v>
      </c>
      <c r="I203">
        <v>5560</v>
      </c>
      <c r="J203" s="21">
        <v>93300.96</v>
      </c>
      <c r="K203" s="22">
        <v>0.916796872428291</v>
      </c>
      <c r="L203" s="21">
        <v>101768.41</v>
      </c>
      <c r="M203" s="23">
        <v>6.7386218953834898E-3</v>
      </c>
      <c r="N203" s="21">
        <v>4.97</v>
      </c>
      <c r="O203">
        <v>37</v>
      </c>
      <c r="P203" s="21">
        <v>158.9</v>
      </c>
      <c r="Q203" s="21">
        <v>0</v>
      </c>
      <c r="R203" s="21">
        <f t="shared" si="3"/>
        <v>158.9</v>
      </c>
    </row>
    <row r="204" spans="1:18" x14ac:dyDescent="0.25">
      <c r="A204" s="20" t="s">
        <v>95</v>
      </c>
      <c r="B204" s="20" t="s">
        <v>13</v>
      </c>
      <c r="C204" s="20" t="s">
        <v>145</v>
      </c>
      <c r="D204" s="20" t="s">
        <v>141</v>
      </c>
      <c r="E204" s="20" t="s">
        <v>146</v>
      </c>
      <c r="F204" s="20" t="s">
        <v>143</v>
      </c>
      <c r="G204" s="20" t="s">
        <v>144</v>
      </c>
      <c r="H204" s="20" t="s">
        <v>276</v>
      </c>
      <c r="I204">
        <v>3370</v>
      </c>
      <c r="J204" s="21">
        <v>93300.96</v>
      </c>
      <c r="K204" s="22">
        <v>0.916796872428291</v>
      </c>
      <c r="L204" s="21">
        <v>101768.41</v>
      </c>
      <c r="M204" s="23">
        <v>6.7386218953834898E-3</v>
      </c>
      <c r="N204" s="21">
        <v>57.63</v>
      </c>
      <c r="O204">
        <v>22</v>
      </c>
      <c r="P204" s="21">
        <v>1092.6300000000001</v>
      </c>
      <c r="Q204" s="21">
        <v>0</v>
      </c>
      <c r="R204" s="21">
        <f t="shared" si="3"/>
        <v>1092.6300000000001</v>
      </c>
    </row>
    <row r="205" spans="1:18" x14ac:dyDescent="0.25">
      <c r="A205" s="20" t="s">
        <v>95</v>
      </c>
      <c r="B205" s="20" t="s">
        <v>13</v>
      </c>
      <c r="C205" s="20" t="s">
        <v>147</v>
      </c>
      <c r="D205" s="20" t="s">
        <v>148</v>
      </c>
      <c r="E205" s="20" t="s">
        <v>146</v>
      </c>
      <c r="F205" s="20" t="s">
        <v>143</v>
      </c>
      <c r="G205" s="20" t="s">
        <v>144</v>
      </c>
      <c r="H205" s="20" t="s">
        <v>276</v>
      </c>
      <c r="I205">
        <v>4468</v>
      </c>
      <c r="J205" s="21">
        <v>93300.96</v>
      </c>
      <c r="K205" s="22">
        <v>0.916796872428291</v>
      </c>
      <c r="L205" s="21">
        <v>101768.41</v>
      </c>
      <c r="M205" s="23">
        <v>6.7386218953834802E-3</v>
      </c>
      <c r="N205" s="21">
        <v>57.63</v>
      </c>
      <c r="O205">
        <v>30</v>
      </c>
      <c r="P205" s="21">
        <v>1489.95</v>
      </c>
      <c r="Q205" s="21">
        <v>49.67</v>
      </c>
      <c r="R205" s="21">
        <f t="shared" si="3"/>
        <v>1539.6200000000001</v>
      </c>
    </row>
    <row r="206" spans="1:18" x14ac:dyDescent="0.25">
      <c r="A206" s="20" t="s">
        <v>95</v>
      </c>
      <c r="B206" s="20" t="s">
        <v>13</v>
      </c>
      <c r="C206" s="20" t="s">
        <v>149</v>
      </c>
      <c r="D206" s="20" t="s">
        <v>150</v>
      </c>
      <c r="E206" s="20" t="s">
        <v>142</v>
      </c>
      <c r="F206" s="20" t="s">
        <v>151</v>
      </c>
      <c r="G206" s="20" t="s">
        <v>144</v>
      </c>
      <c r="H206" s="20" t="s">
        <v>276</v>
      </c>
      <c r="I206">
        <v>64834</v>
      </c>
      <c r="J206" s="21">
        <v>93300.96</v>
      </c>
      <c r="K206" s="22">
        <v>0.916796872428291</v>
      </c>
      <c r="L206" s="21">
        <v>101768.41</v>
      </c>
      <c r="M206" s="23">
        <v>6.7386218953834802E-3</v>
      </c>
      <c r="N206" s="21">
        <v>4.97</v>
      </c>
      <c r="O206">
        <v>436</v>
      </c>
      <c r="P206" s="21">
        <v>1872.39</v>
      </c>
      <c r="Q206" s="21">
        <v>8.58</v>
      </c>
      <c r="R206" s="21">
        <f t="shared" si="3"/>
        <v>1880.97</v>
      </c>
    </row>
    <row r="207" spans="1:18" x14ac:dyDescent="0.25">
      <c r="A207" s="20" t="s">
        <v>95</v>
      </c>
      <c r="B207" s="20" t="s">
        <v>13</v>
      </c>
      <c r="C207" s="20" t="s">
        <v>152</v>
      </c>
      <c r="D207" s="20" t="s">
        <v>153</v>
      </c>
      <c r="E207" s="20" t="s">
        <v>142</v>
      </c>
      <c r="F207" s="20" t="s">
        <v>151</v>
      </c>
      <c r="G207" s="20" t="s">
        <v>144</v>
      </c>
      <c r="H207" s="20" t="s">
        <v>276</v>
      </c>
      <c r="I207">
        <v>93109</v>
      </c>
      <c r="J207" s="21">
        <v>93300.96</v>
      </c>
      <c r="K207" s="22">
        <v>0.916796872428291</v>
      </c>
      <c r="L207" s="21">
        <v>101768.41</v>
      </c>
      <c r="M207" s="23">
        <v>6.7386218953834802E-3</v>
      </c>
      <c r="N207" s="21">
        <v>4.97</v>
      </c>
      <c r="O207">
        <v>627</v>
      </c>
      <c r="P207" s="21">
        <v>2692.64</v>
      </c>
      <c r="Q207" s="21">
        <v>17.18</v>
      </c>
      <c r="R207" s="21">
        <f t="shared" si="3"/>
        <v>2709.8199999999997</v>
      </c>
    </row>
    <row r="208" spans="1:18" x14ac:dyDescent="0.25">
      <c r="A208" s="20" t="s">
        <v>103</v>
      </c>
      <c r="B208" s="20" t="s">
        <v>196</v>
      </c>
      <c r="C208" s="20" t="s">
        <v>201</v>
      </c>
      <c r="D208" s="20" t="s">
        <v>141</v>
      </c>
      <c r="E208" s="20" t="s">
        <v>142</v>
      </c>
      <c r="F208" s="20" t="s">
        <v>202</v>
      </c>
      <c r="G208" s="20" t="s">
        <v>144</v>
      </c>
      <c r="H208" s="20" t="s">
        <v>275</v>
      </c>
      <c r="I208">
        <v>44305</v>
      </c>
      <c r="J208" s="21">
        <v>199848.35</v>
      </c>
      <c r="K208" s="22">
        <v>0.49418482952065201</v>
      </c>
      <c r="L208" s="21">
        <v>404400.01</v>
      </c>
      <c r="M208" s="23">
        <v>2.0814732258904499E-3</v>
      </c>
      <c r="N208" s="21">
        <v>33.78</v>
      </c>
      <c r="O208">
        <v>92</v>
      </c>
      <c r="P208" s="21">
        <v>1447.5</v>
      </c>
      <c r="Q208" s="21">
        <v>15.73</v>
      </c>
      <c r="R208" s="21">
        <f t="shared" si="3"/>
        <v>1463.23</v>
      </c>
    </row>
    <row r="209" spans="1:18" x14ac:dyDescent="0.25">
      <c r="A209" s="20" t="s">
        <v>103</v>
      </c>
      <c r="B209" s="20" t="s">
        <v>196</v>
      </c>
      <c r="C209" s="20" t="s">
        <v>203</v>
      </c>
      <c r="D209" s="20" t="s">
        <v>141</v>
      </c>
      <c r="E209" s="20" t="s">
        <v>146</v>
      </c>
      <c r="F209" s="20" t="s">
        <v>202</v>
      </c>
      <c r="G209" s="20" t="s">
        <v>144</v>
      </c>
      <c r="H209" s="20" t="s">
        <v>275</v>
      </c>
      <c r="I209">
        <v>18023</v>
      </c>
      <c r="J209" s="21">
        <v>199848.35</v>
      </c>
      <c r="K209" s="22">
        <v>0.49418482952065201</v>
      </c>
      <c r="L209" s="21">
        <v>404400.01</v>
      </c>
      <c r="M209" s="23">
        <v>2.0814732258904499E-3</v>
      </c>
      <c r="N209" s="21">
        <v>135.6</v>
      </c>
      <c r="O209">
        <v>37</v>
      </c>
      <c r="P209" s="21">
        <v>2330.66</v>
      </c>
      <c r="Q209" s="21">
        <v>0</v>
      </c>
      <c r="R209" s="21">
        <f t="shared" si="3"/>
        <v>2330.66</v>
      </c>
    </row>
    <row r="210" spans="1:18" x14ac:dyDescent="0.25">
      <c r="A210" s="20" t="s">
        <v>103</v>
      </c>
      <c r="B210" s="20" t="s">
        <v>196</v>
      </c>
      <c r="C210" s="20" t="s">
        <v>204</v>
      </c>
      <c r="D210" s="20" t="s">
        <v>150</v>
      </c>
      <c r="E210" s="20" t="s">
        <v>146</v>
      </c>
      <c r="F210" s="20" t="s">
        <v>202</v>
      </c>
      <c r="G210" s="20" t="s">
        <v>183</v>
      </c>
      <c r="H210" s="20" t="s">
        <v>275</v>
      </c>
      <c r="I210">
        <v>15777</v>
      </c>
      <c r="J210" s="21">
        <v>199848.35</v>
      </c>
      <c r="K210" s="22">
        <v>0.49418482952065201</v>
      </c>
      <c r="L210" s="21">
        <v>404400.01</v>
      </c>
      <c r="M210" s="23"/>
      <c r="N210" s="21">
        <v>30.27</v>
      </c>
      <c r="P210" s="21">
        <v>0</v>
      </c>
      <c r="Q210" s="21">
        <v>0</v>
      </c>
      <c r="R210" s="21">
        <f t="shared" si="3"/>
        <v>0</v>
      </c>
    </row>
    <row r="211" spans="1:18" x14ac:dyDescent="0.25">
      <c r="A211" s="20" t="s">
        <v>103</v>
      </c>
      <c r="B211" s="20" t="s">
        <v>196</v>
      </c>
      <c r="C211" s="20" t="s">
        <v>205</v>
      </c>
      <c r="D211" s="20" t="s">
        <v>148</v>
      </c>
      <c r="E211" s="20" t="s">
        <v>155</v>
      </c>
      <c r="F211" s="20" t="s">
        <v>198</v>
      </c>
      <c r="G211" s="20" t="s">
        <v>144</v>
      </c>
      <c r="H211" s="20" t="s">
        <v>275</v>
      </c>
      <c r="I211">
        <v>15530</v>
      </c>
      <c r="J211" s="21">
        <v>199848.35</v>
      </c>
      <c r="K211" s="22">
        <v>0.49418482952065201</v>
      </c>
      <c r="L211" s="21">
        <v>404400.01</v>
      </c>
      <c r="M211" s="23">
        <v>2.08175670220605E-3</v>
      </c>
      <c r="N211" s="21">
        <v>90.79</v>
      </c>
      <c r="O211">
        <v>32</v>
      </c>
      <c r="P211" s="21">
        <v>1349.6</v>
      </c>
      <c r="Q211" s="21">
        <v>0</v>
      </c>
      <c r="R211" s="21">
        <f t="shared" si="3"/>
        <v>1349.6</v>
      </c>
    </row>
    <row r="212" spans="1:18" x14ac:dyDescent="0.25">
      <c r="A212" s="20" t="s">
        <v>103</v>
      </c>
      <c r="B212" s="20" t="s">
        <v>196</v>
      </c>
      <c r="C212" s="20" t="s">
        <v>206</v>
      </c>
      <c r="D212" s="20" t="s">
        <v>189</v>
      </c>
      <c r="E212" s="20" t="s">
        <v>155</v>
      </c>
      <c r="F212" s="20" t="s">
        <v>198</v>
      </c>
      <c r="G212" s="20" t="s">
        <v>144</v>
      </c>
      <c r="H212" s="20" t="s">
        <v>275</v>
      </c>
      <c r="I212">
        <v>7128</v>
      </c>
      <c r="J212" s="21">
        <v>199848.35</v>
      </c>
      <c r="K212" s="22">
        <v>0.49418482952065201</v>
      </c>
      <c r="L212" s="21">
        <v>404400.01</v>
      </c>
      <c r="M212" s="23">
        <v>2.19150728355188E-3</v>
      </c>
      <c r="N212" s="21">
        <v>90.77</v>
      </c>
      <c r="O212">
        <v>15</v>
      </c>
      <c r="P212" s="21">
        <v>632.49</v>
      </c>
      <c r="Q212" s="21">
        <v>0</v>
      </c>
      <c r="R212" s="21">
        <f t="shared" si="3"/>
        <v>632.49</v>
      </c>
    </row>
    <row r="213" spans="1:18" x14ac:dyDescent="0.25">
      <c r="A213" s="20" t="s">
        <v>104</v>
      </c>
      <c r="B213" s="20" t="s">
        <v>196</v>
      </c>
      <c r="C213" s="20" t="s">
        <v>197</v>
      </c>
      <c r="D213" s="20" t="s">
        <v>148</v>
      </c>
      <c r="E213" s="20" t="s">
        <v>142</v>
      </c>
      <c r="F213" s="20" t="s">
        <v>198</v>
      </c>
      <c r="G213" s="20" t="s">
        <v>144</v>
      </c>
      <c r="H213" s="20" t="s">
        <v>275</v>
      </c>
      <c r="I213">
        <v>309175</v>
      </c>
      <c r="J213" s="21">
        <v>805152.73</v>
      </c>
      <c r="K213" s="22">
        <v>0.80072734219064201</v>
      </c>
      <c r="L213" s="21">
        <v>1005526.71</v>
      </c>
      <c r="M213" s="23">
        <v>5.1762164095636399E-3</v>
      </c>
      <c r="N213" s="21">
        <v>33.78</v>
      </c>
      <c r="O213">
        <v>1600</v>
      </c>
      <c r="P213" s="21">
        <v>40789.24</v>
      </c>
      <c r="Q213" s="21">
        <v>127.46</v>
      </c>
      <c r="R213" s="21">
        <f t="shared" si="3"/>
        <v>40916.699999999997</v>
      </c>
    </row>
    <row r="214" spans="1:18" x14ac:dyDescent="0.25">
      <c r="A214" s="20" t="s">
        <v>104</v>
      </c>
      <c r="B214" s="20" t="s">
        <v>196</v>
      </c>
      <c r="C214" s="20" t="s">
        <v>199</v>
      </c>
      <c r="D214" s="20" t="s">
        <v>200</v>
      </c>
      <c r="E214" s="20" t="s">
        <v>142</v>
      </c>
      <c r="F214" s="20" t="s">
        <v>198</v>
      </c>
      <c r="G214" s="20" t="s">
        <v>183</v>
      </c>
      <c r="H214" s="20" t="s">
        <v>275</v>
      </c>
      <c r="I214">
        <v>222043</v>
      </c>
      <c r="J214" s="21">
        <v>805152.73</v>
      </c>
      <c r="K214" s="22">
        <v>0.80072734219064201</v>
      </c>
      <c r="L214" s="21">
        <v>1005526.71</v>
      </c>
      <c r="M214" s="23"/>
      <c r="N214" s="21">
        <v>10.98</v>
      </c>
      <c r="P214" s="21">
        <v>0</v>
      </c>
      <c r="Q214" s="21">
        <v>0</v>
      </c>
      <c r="R214" s="21">
        <f t="shared" si="3"/>
        <v>0</v>
      </c>
    </row>
    <row r="215" spans="1:18" x14ac:dyDescent="0.25">
      <c r="A215" s="20" t="s">
        <v>104</v>
      </c>
      <c r="B215" s="20" t="s">
        <v>196</v>
      </c>
      <c r="C215" s="20" t="s">
        <v>201</v>
      </c>
      <c r="D215" s="20" t="s">
        <v>141</v>
      </c>
      <c r="E215" s="20" t="s">
        <v>142</v>
      </c>
      <c r="F215" s="20" t="s">
        <v>202</v>
      </c>
      <c r="G215" s="20" t="s">
        <v>144</v>
      </c>
      <c r="H215" s="20" t="s">
        <v>275</v>
      </c>
      <c r="I215">
        <v>44305</v>
      </c>
      <c r="J215" s="21">
        <v>805152.73</v>
      </c>
      <c r="K215" s="22">
        <v>0.80072734219064201</v>
      </c>
      <c r="L215" s="21">
        <v>1005526.71</v>
      </c>
      <c r="M215" s="23">
        <v>5.17551155545894E-3</v>
      </c>
      <c r="N215" s="21">
        <v>33.78</v>
      </c>
      <c r="O215">
        <v>229</v>
      </c>
      <c r="P215" s="21">
        <v>5837.96</v>
      </c>
      <c r="Q215" s="21">
        <v>25.49</v>
      </c>
      <c r="R215" s="21">
        <f t="shared" si="3"/>
        <v>5863.45</v>
      </c>
    </row>
    <row r="216" spans="1:18" x14ac:dyDescent="0.25">
      <c r="A216" s="20" t="s">
        <v>104</v>
      </c>
      <c r="B216" s="20" t="s">
        <v>196</v>
      </c>
      <c r="C216" s="20" t="s">
        <v>203</v>
      </c>
      <c r="D216" s="20" t="s">
        <v>141</v>
      </c>
      <c r="E216" s="20" t="s">
        <v>146</v>
      </c>
      <c r="F216" s="20" t="s">
        <v>202</v>
      </c>
      <c r="G216" s="20" t="s">
        <v>144</v>
      </c>
      <c r="H216" s="20" t="s">
        <v>275</v>
      </c>
      <c r="I216">
        <v>18023</v>
      </c>
      <c r="J216" s="21">
        <v>805152.73</v>
      </c>
      <c r="K216" s="22">
        <v>0.80072734219064201</v>
      </c>
      <c r="L216" s="21">
        <v>1005526.71</v>
      </c>
      <c r="M216" s="23">
        <v>5.17551155545894E-3</v>
      </c>
      <c r="N216" s="21">
        <v>135.6</v>
      </c>
      <c r="O216">
        <v>93</v>
      </c>
      <c r="P216" s="21">
        <v>9491.94</v>
      </c>
      <c r="Q216" s="21">
        <v>0</v>
      </c>
      <c r="R216" s="21">
        <f t="shared" si="3"/>
        <v>9491.94</v>
      </c>
    </row>
    <row r="217" spans="1:18" x14ac:dyDescent="0.25">
      <c r="A217" s="20" t="s">
        <v>104</v>
      </c>
      <c r="B217" s="20" t="s">
        <v>196</v>
      </c>
      <c r="C217" s="20" t="s">
        <v>204</v>
      </c>
      <c r="D217" s="20" t="s">
        <v>150</v>
      </c>
      <c r="E217" s="20" t="s">
        <v>146</v>
      </c>
      <c r="F217" s="20" t="s">
        <v>202</v>
      </c>
      <c r="G217" s="20" t="s">
        <v>183</v>
      </c>
      <c r="H217" s="20" t="s">
        <v>275</v>
      </c>
      <c r="I217">
        <v>15777</v>
      </c>
      <c r="J217" s="21">
        <v>805152.73</v>
      </c>
      <c r="K217" s="22">
        <v>0.80072734219064201</v>
      </c>
      <c r="L217" s="21">
        <v>1005526.71</v>
      </c>
      <c r="M217" s="23"/>
      <c r="N217" s="21">
        <v>30.27</v>
      </c>
      <c r="P217" s="21">
        <v>0</v>
      </c>
      <c r="Q217" s="21">
        <v>0</v>
      </c>
      <c r="R217" s="21">
        <f t="shared" si="3"/>
        <v>0</v>
      </c>
    </row>
    <row r="218" spans="1:18" x14ac:dyDescent="0.25">
      <c r="A218" s="20" t="s">
        <v>104</v>
      </c>
      <c r="B218" s="20" t="s">
        <v>196</v>
      </c>
      <c r="C218" s="20" t="s">
        <v>205</v>
      </c>
      <c r="D218" s="20" t="s">
        <v>148</v>
      </c>
      <c r="E218" s="20" t="s">
        <v>155</v>
      </c>
      <c r="F218" s="20" t="s">
        <v>198</v>
      </c>
      <c r="G218" s="20" t="s">
        <v>144</v>
      </c>
      <c r="H218" s="20" t="s">
        <v>275</v>
      </c>
      <c r="I218">
        <v>15530</v>
      </c>
      <c r="J218" s="21">
        <v>805152.73</v>
      </c>
      <c r="K218" s="22">
        <v>0.80072734219064201</v>
      </c>
      <c r="L218" s="21">
        <v>1005526.71</v>
      </c>
      <c r="M218" s="23">
        <v>5.1762164095636399E-3</v>
      </c>
      <c r="N218" s="21">
        <v>90.79</v>
      </c>
      <c r="O218">
        <v>80</v>
      </c>
      <c r="P218" s="21">
        <v>5466.89</v>
      </c>
      <c r="Q218" s="21">
        <v>0</v>
      </c>
      <c r="R218" s="21">
        <f t="shared" si="3"/>
        <v>5466.89</v>
      </c>
    </row>
    <row r="219" spans="1:18" x14ac:dyDescent="0.25">
      <c r="A219" s="20" t="s">
        <v>104</v>
      </c>
      <c r="B219" s="20" t="s">
        <v>196</v>
      </c>
      <c r="C219" s="20" t="s">
        <v>206</v>
      </c>
      <c r="D219" s="20" t="s">
        <v>189</v>
      </c>
      <c r="E219" s="20" t="s">
        <v>155</v>
      </c>
      <c r="F219" s="20" t="s">
        <v>198</v>
      </c>
      <c r="G219" s="20" t="s">
        <v>144</v>
      </c>
      <c r="H219" s="20" t="s">
        <v>275</v>
      </c>
      <c r="I219">
        <v>7128</v>
      </c>
      <c r="J219" s="21">
        <v>805152.73</v>
      </c>
      <c r="K219" s="22">
        <v>0.80072734219064201</v>
      </c>
      <c r="L219" s="21">
        <v>1005526.71</v>
      </c>
      <c r="M219" s="23">
        <v>5.4491074537089098E-3</v>
      </c>
      <c r="N219" s="21">
        <v>90.77</v>
      </c>
      <c r="O219">
        <v>38</v>
      </c>
      <c r="P219" s="21">
        <v>2596.1999999999998</v>
      </c>
      <c r="Q219" s="21">
        <v>0</v>
      </c>
      <c r="R219" s="21">
        <f t="shared" si="3"/>
        <v>2596.1999999999998</v>
      </c>
    </row>
    <row r="220" spans="1:18" x14ac:dyDescent="0.25">
      <c r="A220" s="20" t="s">
        <v>105</v>
      </c>
      <c r="B220" s="20" t="s">
        <v>226</v>
      </c>
      <c r="C220" s="20" t="s">
        <v>157</v>
      </c>
      <c r="D220" s="20" t="s">
        <v>158</v>
      </c>
      <c r="E220" s="20" t="s">
        <v>142</v>
      </c>
      <c r="F220" s="20" t="s">
        <v>159</v>
      </c>
      <c r="G220" s="20" t="s">
        <v>144</v>
      </c>
      <c r="H220" s="20" t="s">
        <v>275</v>
      </c>
      <c r="I220">
        <v>49590</v>
      </c>
      <c r="J220" s="21">
        <v>590330.15</v>
      </c>
      <c r="K220" s="22">
        <v>0.86445085192603399</v>
      </c>
      <c r="L220" s="21">
        <v>682896.14</v>
      </c>
      <c r="M220" s="23">
        <v>1.89082480604666E-2</v>
      </c>
      <c r="N220" s="21">
        <v>26.16</v>
      </c>
      <c r="O220">
        <v>937</v>
      </c>
      <c r="P220" s="21">
        <v>19970.96</v>
      </c>
      <c r="Q220" s="21">
        <v>63.94</v>
      </c>
      <c r="R220" s="21">
        <f t="shared" si="3"/>
        <v>20034.899999999998</v>
      </c>
    </row>
    <row r="221" spans="1:18" x14ac:dyDescent="0.25">
      <c r="A221" s="20" t="s">
        <v>105</v>
      </c>
      <c r="B221" s="20" t="s">
        <v>226</v>
      </c>
      <c r="C221" s="20" t="s">
        <v>160</v>
      </c>
      <c r="D221" s="20" t="s">
        <v>150</v>
      </c>
      <c r="E221" s="20" t="s">
        <v>142</v>
      </c>
      <c r="F221" s="20" t="s">
        <v>159</v>
      </c>
      <c r="G221" s="20" t="s">
        <v>144</v>
      </c>
      <c r="H221" s="20" t="s">
        <v>275</v>
      </c>
      <c r="I221">
        <v>48195</v>
      </c>
      <c r="J221" s="21">
        <v>590330.15</v>
      </c>
      <c r="K221" s="22">
        <v>0.86445085192603399</v>
      </c>
      <c r="L221" s="21">
        <v>682896.14</v>
      </c>
      <c r="M221" s="23">
        <v>2.0296386318432901E-2</v>
      </c>
      <c r="N221" s="21">
        <v>24.2</v>
      </c>
      <c r="O221">
        <v>978</v>
      </c>
      <c r="P221" s="21">
        <v>19283.060000000001</v>
      </c>
      <c r="Q221" s="21">
        <v>59.15</v>
      </c>
      <c r="R221" s="21">
        <f t="shared" si="3"/>
        <v>19342.210000000003</v>
      </c>
    </row>
    <row r="222" spans="1:18" x14ac:dyDescent="0.25">
      <c r="A222" s="20" t="s">
        <v>105</v>
      </c>
      <c r="B222" s="20" t="s">
        <v>226</v>
      </c>
      <c r="C222" s="20" t="s">
        <v>161</v>
      </c>
      <c r="D222" s="20" t="s">
        <v>148</v>
      </c>
      <c r="E222" s="20" t="s">
        <v>142</v>
      </c>
      <c r="F222" s="20" t="s">
        <v>162</v>
      </c>
      <c r="G222" s="20" t="s">
        <v>144</v>
      </c>
      <c r="H222" s="20" t="s">
        <v>275</v>
      </c>
      <c r="I222">
        <v>13489</v>
      </c>
      <c r="J222" s="21">
        <v>590330.15</v>
      </c>
      <c r="K222" s="22">
        <v>0.86445085192603399</v>
      </c>
      <c r="L222" s="21">
        <v>682896.14</v>
      </c>
      <c r="M222" s="23">
        <v>1.89082480604666E-2</v>
      </c>
      <c r="N222" s="21">
        <v>26.16</v>
      </c>
      <c r="O222">
        <v>255</v>
      </c>
      <c r="P222" s="21">
        <v>5435</v>
      </c>
      <c r="Q222" s="21">
        <v>21.31</v>
      </c>
      <c r="R222" s="21">
        <f t="shared" si="3"/>
        <v>5456.31</v>
      </c>
    </row>
    <row r="223" spans="1:18" x14ac:dyDescent="0.25">
      <c r="A223" s="20" t="s">
        <v>105</v>
      </c>
      <c r="B223" s="20" t="s">
        <v>226</v>
      </c>
      <c r="C223" s="20" t="s">
        <v>163</v>
      </c>
      <c r="D223" s="20" t="s">
        <v>148</v>
      </c>
      <c r="E223" s="20" t="s">
        <v>146</v>
      </c>
      <c r="F223" s="20" t="s">
        <v>162</v>
      </c>
      <c r="G223" s="20" t="s">
        <v>144</v>
      </c>
      <c r="H223" s="20" t="s">
        <v>275</v>
      </c>
      <c r="I223">
        <v>2506</v>
      </c>
      <c r="J223" s="21">
        <v>590330.15</v>
      </c>
      <c r="K223" s="22">
        <v>0.86445085192603399</v>
      </c>
      <c r="L223" s="21">
        <v>682896.14</v>
      </c>
      <c r="M223" s="23">
        <v>1.89082480604666E-2</v>
      </c>
      <c r="N223" s="21">
        <v>107.29</v>
      </c>
      <c r="O223">
        <v>47</v>
      </c>
      <c r="P223" s="21">
        <v>4097.5600000000004</v>
      </c>
      <c r="Q223" s="21">
        <v>0</v>
      </c>
      <c r="R223" s="21">
        <f t="shared" si="3"/>
        <v>4097.5600000000004</v>
      </c>
    </row>
    <row r="224" spans="1:18" x14ac:dyDescent="0.25">
      <c r="A224" s="20" t="s">
        <v>105</v>
      </c>
      <c r="B224" s="20" t="s">
        <v>226</v>
      </c>
      <c r="C224" s="20" t="s">
        <v>164</v>
      </c>
      <c r="D224" s="20" t="s">
        <v>150</v>
      </c>
      <c r="E224" s="20" t="s">
        <v>146</v>
      </c>
      <c r="F224" s="20" t="s">
        <v>162</v>
      </c>
      <c r="G224" s="20" t="s">
        <v>144</v>
      </c>
      <c r="H224" s="20" t="s">
        <v>275</v>
      </c>
      <c r="I224">
        <v>3580</v>
      </c>
      <c r="J224" s="21">
        <v>590330.15</v>
      </c>
      <c r="K224" s="22">
        <v>0.86445085192603399</v>
      </c>
      <c r="L224" s="21">
        <v>682896.14</v>
      </c>
      <c r="M224" s="23">
        <v>2.0296386318432901E-2</v>
      </c>
      <c r="N224" s="21">
        <v>67.69</v>
      </c>
      <c r="O224">
        <v>72</v>
      </c>
      <c r="P224" s="21">
        <v>3960.27</v>
      </c>
      <c r="Q224" s="21">
        <v>0</v>
      </c>
      <c r="R224" s="21">
        <f t="shared" si="3"/>
        <v>3960.27</v>
      </c>
    </row>
    <row r="225" spans="1:18" x14ac:dyDescent="0.25">
      <c r="A225" s="20" t="s">
        <v>105</v>
      </c>
      <c r="B225" s="20" t="s">
        <v>226</v>
      </c>
      <c r="C225" s="20" t="s">
        <v>165</v>
      </c>
      <c r="D225" s="20" t="s">
        <v>148</v>
      </c>
      <c r="E225" s="20" t="s">
        <v>155</v>
      </c>
      <c r="F225" s="20" t="s">
        <v>159</v>
      </c>
      <c r="G225" s="20" t="s">
        <v>144</v>
      </c>
      <c r="H225" s="20" t="s">
        <v>275</v>
      </c>
      <c r="I225">
        <v>1484</v>
      </c>
      <c r="J225" s="21">
        <v>590330.15</v>
      </c>
      <c r="K225" s="22">
        <v>0.86445085192603399</v>
      </c>
      <c r="L225" s="21">
        <v>682896.14</v>
      </c>
      <c r="M225" s="23">
        <v>1.89082480604666E-2</v>
      </c>
      <c r="N225" s="21">
        <v>58.75</v>
      </c>
      <c r="O225">
        <v>28</v>
      </c>
      <c r="P225" s="21">
        <v>1336.7</v>
      </c>
      <c r="Q225" s="21">
        <v>0</v>
      </c>
      <c r="R225" s="21">
        <f t="shared" si="3"/>
        <v>1336.7</v>
      </c>
    </row>
    <row r="226" spans="1:18" x14ac:dyDescent="0.25">
      <c r="A226" s="20" t="s">
        <v>105</v>
      </c>
      <c r="B226" s="20" t="s">
        <v>226</v>
      </c>
      <c r="C226" s="20" t="s">
        <v>166</v>
      </c>
      <c r="D226" s="20" t="s">
        <v>150</v>
      </c>
      <c r="E226" s="20" t="s">
        <v>155</v>
      </c>
      <c r="F226" s="20" t="s">
        <v>159</v>
      </c>
      <c r="G226" s="20" t="s">
        <v>144</v>
      </c>
      <c r="H226" s="20" t="s">
        <v>275</v>
      </c>
      <c r="I226">
        <v>2050</v>
      </c>
      <c r="J226" s="21">
        <v>590330.15</v>
      </c>
      <c r="K226" s="22">
        <v>0.86445085192603399</v>
      </c>
      <c r="L226" s="21">
        <v>682896.14</v>
      </c>
      <c r="M226" s="23">
        <v>1.89843143644246E-2</v>
      </c>
      <c r="N226" s="21">
        <v>58.69</v>
      </c>
      <c r="O226">
        <v>38</v>
      </c>
      <c r="P226" s="21">
        <v>1812.24</v>
      </c>
      <c r="Q226" s="21">
        <v>0</v>
      </c>
      <c r="R226" s="21">
        <f t="shared" si="3"/>
        <v>1812.24</v>
      </c>
    </row>
    <row r="227" spans="1:18" x14ac:dyDescent="0.25">
      <c r="A227" s="20" t="s">
        <v>106</v>
      </c>
      <c r="B227" s="20" t="s">
        <v>4</v>
      </c>
      <c r="C227" s="20" t="s">
        <v>167</v>
      </c>
      <c r="D227" s="20" t="s">
        <v>148</v>
      </c>
      <c r="E227" s="20" t="s">
        <v>142</v>
      </c>
      <c r="F227" s="20" t="s">
        <v>168</v>
      </c>
      <c r="G227" s="20" t="s">
        <v>144</v>
      </c>
      <c r="H227" s="20" t="s">
        <v>275</v>
      </c>
      <c r="I227">
        <v>111511</v>
      </c>
      <c r="J227" s="21">
        <v>3479204.34</v>
      </c>
      <c r="K227" s="22">
        <v>0.85114271111753104</v>
      </c>
      <c r="L227" s="21">
        <v>4087686.23</v>
      </c>
      <c r="M227" s="23">
        <v>2.8058798848767001E-2</v>
      </c>
      <c r="N227" s="21">
        <v>10.74</v>
      </c>
      <c r="O227">
        <v>3128</v>
      </c>
      <c r="P227" s="21">
        <v>26949.75</v>
      </c>
      <c r="Q227" s="21">
        <v>77.540000000000006</v>
      </c>
      <c r="R227" s="21">
        <f t="shared" si="3"/>
        <v>27027.29</v>
      </c>
    </row>
    <row r="228" spans="1:18" x14ac:dyDescent="0.25">
      <c r="A228" s="20" t="s">
        <v>106</v>
      </c>
      <c r="B228" s="20" t="s">
        <v>4</v>
      </c>
      <c r="C228" s="20" t="s">
        <v>169</v>
      </c>
      <c r="D228" s="20" t="s">
        <v>170</v>
      </c>
      <c r="E228" s="20" t="s">
        <v>142</v>
      </c>
      <c r="F228" s="20" t="s">
        <v>168</v>
      </c>
      <c r="G228" s="20" t="s">
        <v>144</v>
      </c>
      <c r="H228" s="20" t="s">
        <v>275</v>
      </c>
      <c r="I228">
        <v>468364</v>
      </c>
      <c r="J228" s="21">
        <v>3479204.34</v>
      </c>
      <c r="K228" s="22">
        <v>0.85114271111753104</v>
      </c>
      <c r="L228" s="21">
        <v>4087686.23</v>
      </c>
      <c r="M228" s="23">
        <v>2.66226802444453E-2</v>
      </c>
      <c r="N228" s="21">
        <v>10.86</v>
      </c>
      <c r="O228">
        <v>12469</v>
      </c>
      <c r="P228" s="21">
        <v>108628.85</v>
      </c>
      <c r="Q228" s="21">
        <v>235.22</v>
      </c>
      <c r="R228" s="21">
        <f t="shared" si="3"/>
        <v>108864.07</v>
      </c>
    </row>
    <row r="229" spans="1:18" x14ac:dyDescent="0.25">
      <c r="A229" s="20" t="s">
        <v>95</v>
      </c>
      <c r="B229" s="20" t="s">
        <v>13</v>
      </c>
      <c r="C229" s="20" t="s">
        <v>154</v>
      </c>
      <c r="D229" s="20" t="s">
        <v>148</v>
      </c>
      <c r="E229" s="20" t="s">
        <v>155</v>
      </c>
      <c r="F229" s="20" t="s">
        <v>151</v>
      </c>
      <c r="G229" s="20" t="s">
        <v>144</v>
      </c>
      <c r="H229" s="20" t="s">
        <v>276</v>
      </c>
      <c r="I229">
        <v>1425</v>
      </c>
      <c r="J229" s="21">
        <v>93300.96</v>
      </c>
      <c r="K229" s="22">
        <v>0.916796872428291</v>
      </c>
      <c r="L229" s="21">
        <v>101768.41</v>
      </c>
      <c r="M229" s="23">
        <v>6.7386218953834802E-3</v>
      </c>
      <c r="N229" s="21">
        <v>27.46</v>
      </c>
      <c r="O229">
        <v>9</v>
      </c>
      <c r="P229" s="21">
        <v>212.98</v>
      </c>
      <c r="Q229" s="21">
        <v>0</v>
      </c>
      <c r="R229" s="21">
        <f t="shared" si="3"/>
        <v>212.98</v>
      </c>
    </row>
    <row r="230" spans="1:18" x14ac:dyDescent="0.25">
      <c r="A230" s="20" t="s">
        <v>95</v>
      </c>
      <c r="B230" s="20" t="s">
        <v>13</v>
      </c>
      <c r="C230" s="20" t="s">
        <v>156</v>
      </c>
      <c r="D230" s="20" t="s">
        <v>150</v>
      </c>
      <c r="E230" s="20" t="s">
        <v>155</v>
      </c>
      <c r="F230" s="20" t="s">
        <v>151</v>
      </c>
      <c r="G230" s="20" t="s">
        <v>144</v>
      </c>
      <c r="H230" s="20" t="s">
        <v>276</v>
      </c>
      <c r="I230">
        <v>3606</v>
      </c>
      <c r="J230" s="21">
        <v>93300.96</v>
      </c>
      <c r="K230" s="22">
        <v>0.916796872428291</v>
      </c>
      <c r="L230" s="21">
        <v>101768.41</v>
      </c>
      <c r="M230" s="23">
        <v>6.7386218953834802E-3</v>
      </c>
      <c r="N230" s="21">
        <v>27.46</v>
      </c>
      <c r="O230">
        <v>24</v>
      </c>
      <c r="P230" s="21">
        <v>567.95000000000005</v>
      </c>
      <c r="Q230" s="21">
        <v>0</v>
      </c>
      <c r="R230" s="21">
        <f t="shared" si="3"/>
        <v>567.95000000000005</v>
      </c>
    </row>
    <row r="231" spans="1:18" x14ac:dyDescent="0.25">
      <c r="A231" s="20" t="s">
        <v>3</v>
      </c>
      <c r="B231" s="20" t="s">
        <v>2</v>
      </c>
      <c r="C231" s="20" t="s">
        <v>229</v>
      </c>
      <c r="D231" s="20" t="s">
        <v>150</v>
      </c>
      <c r="E231" s="20" t="s">
        <v>142</v>
      </c>
      <c r="F231" s="20" t="s">
        <v>230</v>
      </c>
      <c r="G231" s="20" t="s">
        <v>144</v>
      </c>
      <c r="H231" s="20" t="s">
        <v>276</v>
      </c>
      <c r="I231">
        <v>172385</v>
      </c>
      <c r="J231" s="21">
        <v>19964101.82</v>
      </c>
      <c r="K231" s="22">
        <v>0.63770109788701401</v>
      </c>
      <c r="L231" s="21">
        <v>31306362.629999999</v>
      </c>
      <c r="M231" s="23">
        <v>0.46031021769182201</v>
      </c>
      <c r="N231" s="21">
        <v>12.15</v>
      </c>
      <c r="O231">
        <v>79350</v>
      </c>
      <c r="P231" s="21">
        <v>579457.68999999994</v>
      </c>
      <c r="Q231" s="21">
        <v>3476.01</v>
      </c>
      <c r="R231" s="21">
        <f t="shared" si="3"/>
        <v>582933.69999999995</v>
      </c>
    </row>
    <row r="232" spans="1:18" x14ac:dyDescent="0.25">
      <c r="A232" s="20" t="s">
        <v>3</v>
      </c>
      <c r="B232" s="20" t="s">
        <v>2</v>
      </c>
      <c r="C232" s="20" t="s">
        <v>231</v>
      </c>
      <c r="D232" s="20" t="s">
        <v>232</v>
      </c>
      <c r="E232" s="20" t="s">
        <v>142</v>
      </c>
      <c r="F232" s="20" t="s">
        <v>230</v>
      </c>
      <c r="G232" s="20" t="s">
        <v>144</v>
      </c>
      <c r="H232" s="20" t="s">
        <v>276</v>
      </c>
      <c r="I232">
        <v>161422</v>
      </c>
      <c r="J232" s="21">
        <v>19964101.82</v>
      </c>
      <c r="K232" s="22">
        <v>0.63770109788701401</v>
      </c>
      <c r="L232" s="21">
        <v>31306362.629999999</v>
      </c>
      <c r="M232" s="23">
        <v>0.46031021769182201</v>
      </c>
      <c r="N232" s="21">
        <v>12.15</v>
      </c>
      <c r="O232">
        <v>74304</v>
      </c>
      <c r="P232" s="21">
        <v>542609</v>
      </c>
      <c r="Q232" s="21">
        <v>3052.46</v>
      </c>
      <c r="R232" s="21">
        <f t="shared" si="3"/>
        <v>545661.46</v>
      </c>
    </row>
    <row r="233" spans="1:18" x14ac:dyDescent="0.25">
      <c r="A233" s="20" t="s">
        <v>3</v>
      </c>
      <c r="B233" s="20" t="s">
        <v>2</v>
      </c>
      <c r="C233" s="20" t="s">
        <v>233</v>
      </c>
      <c r="D233" s="20" t="s">
        <v>189</v>
      </c>
      <c r="E233" s="20" t="s">
        <v>142</v>
      </c>
      <c r="F233" s="20" t="s">
        <v>230</v>
      </c>
      <c r="G233" s="20" t="s">
        <v>144</v>
      </c>
      <c r="H233" s="20" t="s">
        <v>276</v>
      </c>
      <c r="I233">
        <v>36013</v>
      </c>
      <c r="J233" s="21">
        <v>19964101.82</v>
      </c>
      <c r="K233" s="22">
        <v>0.63770109788701401</v>
      </c>
      <c r="L233" s="21">
        <v>31306362.629999999</v>
      </c>
      <c r="M233" s="23">
        <v>0.46031021769182201</v>
      </c>
      <c r="N233" s="21">
        <v>12.15</v>
      </c>
      <c r="O233">
        <v>16577</v>
      </c>
      <c r="P233" s="21">
        <v>121054.44</v>
      </c>
      <c r="Q233" s="21">
        <v>1153.8</v>
      </c>
      <c r="R233" s="21">
        <f t="shared" si="3"/>
        <v>122208.24</v>
      </c>
    </row>
    <row r="234" spans="1:18" x14ac:dyDescent="0.25">
      <c r="A234" s="20" t="s">
        <v>3</v>
      </c>
      <c r="B234" s="20" t="s">
        <v>2</v>
      </c>
      <c r="C234" s="20" t="s">
        <v>234</v>
      </c>
      <c r="D234" s="20" t="s">
        <v>148</v>
      </c>
      <c r="E234" s="20" t="s">
        <v>142</v>
      </c>
      <c r="F234" s="20" t="s">
        <v>235</v>
      </c>
      <c r="G234" s="20" t="s">
        <v>144</v>
      </c>
      <c r="H234" s="20" t="s">
        <v>276</v>
      </c>
      <c r="I234">
        <v>15465</v>
      </c>
      <c r="J234" s="21">
        <v>19964101.82</v>
      </c>
      <c r="K234" s="22">
        <v>0.63770109788701401</v>
      </c>
      <c r="L234" s="21">
        <v>31306362.629999999</v>
      </c>
      <c r="M234" s="23">
        <v>0.48429282723096201</v>
      </c>
      <c r="N234" s="21">
        <v>11.3</v>
      </c>
      <c r="O234">
        <v>7489</v>
      </c>
      <c r="P234" s="21">
        <v>50862.86</v>
      </c>
      <c r="Q234" s="21">
        <v>264.87</v>
      </c>
      <c r="R234" s="21">
        <f t="shared" si="3"/>
        <v>51127.73</v>
      </c>
    </row>
    <row r="235" spans="1:18" x14ac:dyDescent="0.25">
      <c r="A235" s="20" t="s">
        <v>3</v>
      </c>
      <c r="B235" s="20" t="s">
        <v>2</v>
      </c>
      <c r="C235" s="20" t="s">
        <v>236</v>
      </c>
      <c r="D235" s="20" t="s">
        <v>148</v>
      </c>
      <c r="E235" s="20" t="s">
        <v>146</v>
      </c>
      <c r="F235" s="20" t="s">
        <v>230</v>
      </c>
      <c r="G235" s="20" t="s">
        <v>144</v>
      </c>
      <c r="H235" s="20" t="s">
        <v>276</v>
      </c>
      <c r="I235">
        <v>4962</v>
      </c>
      <c r="J235" s="21">
        <v>19964101.82</v>
      </c>
      <c r="K235" s="22">
        <v>0.63770109788701401</v>
      </c>
      <c r="L235" s="21">
        <v>31306362.629999999</v>
      </c>
      <c r="M235" s="23">
        <v>0.48429282723096201</v>
      </c>
      <c r="N235" s="21">
        <v>49.27</v>
      </c>
      <c r="O235">
        <v>2403</v>
      </c>
      <c r="P235" s="21">
        <v>70971.070000000007</v>
      </c>
      <c r="Q235" s="21">
        <v>177.21</v>
      </c>
      <c r="R235" s="21">
        <f t="shared" si="3"/>
        <v>71148.280000000013</v>
      </c>
    </row>
    <row r="236" spans="1:18" x14ac:dyDescent="0.25">
      <c r="A236" s="20" t="s">
        <v>3</v>
      </c>
      <c r="B236" s="20" t="s">
        <v>2</v>
      </c>
      <c r="C236" s="20" t="s">
        <v>237</v>
      </c>
      <c r="D236" s="20" t="s">
        <v>141</v>
      </c>
      <c r="E236" s="20" t="s">
        <v>146</v>
      </c>
      <c r="F236" s="20" t="s">
        <v>235</v>
      </c>
      <c r="G236" s="20" t="s">
        <v>144</v>
      </c>
      <c r="H236" s="20" t="s">
        <v>276</v>
      </c>
      <c r="I236">
        <v>3122</v>
      </c>
      <c r="J236" s="21">
        <v>19964101.82</v>
      </c>
      <c r="K236" s="22">
        <v>0.63770109788701401</v>
      </c>
      <c r="L236" s="21">
        <v>31306362.629999999</v>
      </c>
      <c r="M236" s="23">
        <v>0.46031021769182201</v>
      </c>
      <c r="N236" s="21">
        <v>50</v>
      </c>
      <c r="O236">
        <v>1437</v>
      </c>
      <c r="P236" s="21">
        <v>43069.69</v>
      </c>
      <c r="Q236" s="21">
        <v>209.8</v>
      </c>
      <c r="R236" s="21">
        <f t="shared" si="3"/>
        <v>43279.490000000005</v>
      </c>
    </row>
    <row r="237" spans="1:18" x14ac:dyDescent="0.25">
      <c r="A237" s="20" t="s">
        <v>3</v>
      </c>
      <c r="B237" s="20" t="s">
        <v>2</v>
      </c>
      <c r="C237" s="20" t="s">
        <v>238</v>
      </c>
      <c r="D237" s="20" t="s">
        <v>150</v>
      </c>
      <c r="E237" s="20" t="s">
        <v>146</v>
      </c>
      <c r="F237" s="20" t="s">
        <v>235</v>
      </c>
      <c r="G237" s="20" t="s">
        <v>144</v>
      </c>
      <c r="H237" s="20" t="s">
        <v>276</v>
      </c>
      <c r="I237">
        <v>16760</v>
      </c>
      <c r="J237" s="21">
        <v>19964101.82</v>
      </c>
      <c r="K237" s="22">
        <v>0.63770109788701401</v>
      </c>
      <c r="L237" s="21">
        <v>31306362.629999999</v>
      </c>
      <c r="M237" s="23">
        <v>0.46031021769182201</v>
      </c>
      <c r="N237" s="21">
        <v>50</v>
      </c>
      <c r="O237">
        <v>7714</v>
      </c>
      <c r="P237" s="21">
        <v>231203.63</v>
      </c>
      <c r="Q237" s="21">
        <v>389.63</v>
      </c>
      <c r="R237" s="21">
        <f t="shared" si="3"/>
        <v>231593.26</v>
      </c>
    </row>
    <row r="238" spans="1:18" x14ac:dyDescent="0.25">
      <c r="A238" s="20" t="s">
        <v>3</v>
      </c>
      <c r="B238" s="20" t="s">
        <v>2</v>
      </c>
      <c r="C238" s="20" t="s">
        <v>239</v>
      </c>
      <c r="D238" s="20" t="s">
        <v>232</v>
      </c>
      <c r="E238" s="20" t="s">
        <v>155</v>
      </c>
      <c r="F238" s="20" t="s">
        <v>230</v>
      </c>
      <c r="G238" s="20" t="s">
        <v>144</v>
      </c>
      <c r="H238" s="20" t="s">
        <v>276</v>
      </c>
      <c r="I238">
        <v>7806</v>
      </c>
      <c r="J238" s="21">
        <v>19964101.82</v>
      </c>
      <c r="K238" s="22">
        <v>0.63770109788701401</v>
      </c>
      <c r="L238" s="21">
        <v>31306362.629999999</v>
      </c>
      <c r="M238" s="23">
        <v>0.46031021769182201</v>
      </c>
      <c r="N238" s="21">
        <v>51.02</v>
      </c>
      <c r="O238">
        <v>3593</v>
      </c>
      <c r="P238" s="21">
        <v>109886.08</v>
      </c>
      <c r="Q238" s="21">
        <v>91.75</v>
      </c>
      <c r="R238" s="21">
        <f t="shared" si="3"/>
        <v>109977.83</v>
      </c>
    </row>
    <row r="239" spans="1:18" x14ac:dyDescent="0.25">
      <c r="A239" s="20" t="s">
        <v>3</v>
      </c>
      <c r="B239" s="20" t="s">
        <v>2</v>
      </c>
      <c r="C239" s="20" t="s">
        <v>240</v>
      </c>
      <c r="D239" s="20" t="s">
        <v>150</v>
      </c>
      <c r="E239" s="20" t="s">
        <v>155</v>
      </c>
      <c r="F239" s="20" t="s">
        <v>230</v>
      </c>
      <c r="G239" s="20" t="s">
        <v>144</v>
      </c>
      <c r="H239" s="20" t="s">
        <v>276</v>
      </c>
      <c r="I239">
        <v>7099</v>
      </c>
      <c r="J239" s="21">
        <v>19964101.82</v>
      </c>
      <c r="K239" s="22">
        <v>0.63770109788701401</v>
      </c>
      <c r="L239" s="21">
        <v>31306362.629999999</v>
      </c>
      <c r="M239" s="23">
        <v>0.46031021769182201</v>
      </c>
      <c r="N239" s="21">
        <v>51.02</v>
      </c>
      <c r="O239">
        <v>3267</v>
      </c>
      <c r="P239" s="21">
        <v>99915.9</v>
      </c>
      <c r="Q239" s="21">
        <v>30.58</v>
      </c>
      <c r="R239" s="21">
        <f t="shared" si="3"/>
        <v>99946.48</v>
      </c>
    </row>
    <row r="240" spans="1:18" x14ac:dyDescent="0.25">
      <c r="A240" s="20" t="s">
        <v>96</v>
      </c>
      <c r="B240" s="20" t="s">
        <v>196</v>
      </c>
      <c r="C240" s="20" t="s">
        <v>197</v>
      </c>
      <c r="D240" s="20" t="s">
        <v>148</v>
      </c>
      <c r="E240" s="20" t="s">
        <v>142</v>
      </c>
      <c r="F240" s="20" t="s">
        <v>198</v>
      </c>
      <c r="G240" s="20" t="s">
        <v>144</v>
      </c>
      <c r="H240" s="20" t="s">
        <v>276</v>
      </c>
      <c r="I240">
        <v>311691</v>
      </c>
      <c r="J240" s="21">
        <v>666353.16</v>
      </c>
      <c r="K240" s="22">
        <v>0.56161044721451103</v>
      </c>
      <c r="L240" s="21">
        <v>1186504.21</v>
      </c>
      <c r="M240" s="23">
        <v>6.1078462667772896E-3</v>
      </c>
      <c r="N240" s="21">
        <v>33.78</v>
      </c>
      <c r="O240">
        <v>1903</v>
      </c>
      <c r="P240" s="21">
        <v>34026.32</v>
      </c>
      <c r="Q240" s="21">
        <v>178.8</v>
      </c>
      <c r="R240" s="21">
        <f t="shared" si="3"/>
        <v>34205.120000000003</v>
      </c>
    </row>
    <row r="241" spans="1:18" x14ac:dyDescent="0.25">
      <c r="A241" s="20" t="s">
        <v>96</v>
      </c>
      <c r="B241" s="20" t="s">
        <v>196</v>
      </c>
      <c r="C241" s="20" t="s">
        <v>199</v>
      </c>
      <c r="D241" s="20" t="s">
        <v>200</v>
      </c>
      <c r="E241" s="20" t="s">
        <v>142</v>
      </c>
      <c r="F241" s="20" t="s">
        <v>198</v>
      </c>
      <c r="G241" s="20" t="s">
        <v>183</v>
      </c>
      <c r="H241" s="20" t="s">
        <v>276</v>
      </c>
      <c r="I241">
        <v>224013</v>
      </c>
      <c r="J241" s="21">
        <v>666353.16</v>
      </c>
      <c r="K241" s="22">
        <v>0.56161044721451103</v>
      </c>
      <c r="L241" s="21">
        <v>1186504.21</v>
      </c>
      <c r="M241" s="23"/>
      <c r="N241" s="21">
        <v>10.98</v>
      </c>
      <c r="P241" s="21">
        <v>0</v>
      </c>
      <c r="Q241" s="21">
        <v>0</v>
      </c>
      <c r="R241" s="21">
        <f t="shared" si="3"/>
        <v>0</v>
      </c>
    </row>
    <row r="242" spans="1:18" x14ac:dyDescent="0.25">
      <c r="A242" s="20" t="s">
        <v>96</v>
      </c>
      <c r="B242" s="20" t="s">
        <v>196</v>
      </c>
      <c r="C242" s="20" t="s">
        <v>201</v>
      </c>
      <c r="D242" s="20" t="s">
        <v>141</v>
      </c>
      <c r="E242" s="20" t="s">
        <v>142</v>
      </c>
      <c r="F242" s="20" t="s">
        <v>202</v>
      </c>
      <c r="G242" s="20" t="s">
        <v>144</v>
      </c>
      <c r="H242" s="20" t="s">
        <v>276</v>
      </c>
      <c r="I242">
        <v>44902</v>
      </c>
      <c r="J242" s="21">
        <v>666353.16</v>
      </c>
      <c r="K242" s="22">
        <v>0.56161044721451103</v>
      </c>
      <c r="L242" s="21">
        <v>1186504.21</v>
      </c>
      <c r="M242" s="23">
        <v>6.1070145510661597E-3</v>
      </c>
      <c r="N242" s="21">
        <v>33.78</v>
      </c>
      <c r="O242">
        <v>274</v>
      </c>
      <c r="P242" s="21">
        <v>4899.22</v>
      </c>
      <c r="Q242" s="21">
        <v>35.76</v>
      </c>
      <c r="R242" s="21">
        <f t="shared" si="3"/>
        <v>4934.9800000000005</v>
      </c>
    </row>
    <row r="243" spans="1:18" x14ac:dyDescent="0.25">
      <c r="A243" s="20" t="s">
        <v>96</v>
      </c>
      <c r="B243" s="20" t="s">
        <v>196</v>
      </c>
      <c r="C243" s="20" t="s">
        <v>203</v>
      </c>
      <c r="D243" s="20" t="s">
        <v>141</v>
      </c>
      <c r="E243" s="20" t="s">
        <v>146</v>
      </c>
      <c r="F243" s="20" t="s">
        <v>202</v>
      </c>
      <c r="G243" s="20" t="s">
        <v>144</v>
      </c>
      <c r="H243" s="20" t="s">
        <v>276</v>
      </c>
      <c r="I243">
        <v>18092</v>
      </c>
      <c r="J243" s="21">
        <v>666353.16</v>
      </c>
      <c r="K243" s="22">
        <v>0.56161044721451103</v>
      </c>
      <c r="L243" s="21">
        <v>1186504.21</v>
      </c>
      <c r="M243" s="23">
        <v>6.1070145510661597E-3</v>
      </c>
      <c r="N243" s="21">
        <v>135.6</v>
      </c>
      <c r="O243">
        <v>110</v>
      </c>
      <c r="P243" s="21">
        <v>7874.36</v>
      </c>
      <c r="Q243" s="21">
        <v>0</v>
      </c>
      <c r="R243" s="21">
        <f t="shared" si="3"/>
        <v>7874.36</v>
      </c>
    </row>
    <row r="244" spans="1:18" x14ac:dyDescent="0.25">
      <c r="A244" s="20" t="s">
        <v>33</v>
      </c>
      <c r="B244" s="20" t="s">
        <v>13</v>
      </c>
      <c r="C244" s="20" t="s">
        <v>140</v>
      </c>
      <c r="D244" s="20" t="s">
        <v>141</v>
      </c>
      <c r="E244" s="20" t="s">
        <v>142</v>
      </c>
      <c r="F244" s="20" t="s">
        <v>143</v>
      </c>
      <c r="G244" s="20" t="s">
        <v>144</v>
      </c>
      <c r="H244" s="20" t="s">
        <v>276</v>
      </c>
      <c r="I244">
        <v>5560</v>
      </c>
      <c r="J244" s="21">
        <v>4424884.4400000004</v>
      </c>
      <c r="K244" s="22">
        <v>0.75540122782485897</v>
      </c>
      <c r="L244" s="21">
        <v>5857661.1699999999</v>
      </c>
      <c r="M244" s="23">
        <v>0.38786656700148497</v>
      </c>
      <c r="N244" s="21">
        <v>4.97</v>
      </c>
      <c r="O244">
        <v>2156</v>
      </c>
      <c r="P244" s="21">
        <v>7628.94</v>
      </c>
      <c r="Q244" s="21">
        <v>56.62</v>
      </c>
      <c r="R244" s="21">
        <f t="shared" si="3"/>
        <v>7685.5599999999995</v>
      </c>
    </row>
    <row r="245" spans="1:18" x14ac:dyDescent="0.25">
      <c r="A245" s="20" t="s">
        <v>33</v>
      </c>
      <c r="B245" s="20" t="s">
        <v>13</v>
      </c>
      <c r="C245" s="20" t="s">
        <v>145</v>
      </c>
      <c r="D245" s="20" t="s">
        <v>141</v>
      </c>
      <c r="E245" s="20" t="s">
        <v>146</v>
      </c>
      <c r="F245" s="20" t="s">
        <v>143</v>
      </c>
      <c r="G245" s="20" t="s">
        <v>144</v>
      </c>
      <c r="H245" s="20" t="s">
        <v>276</v>
      </c>
      <c r="I245">
        <v>3370</v>
      </c>
      <c r="J245" s="21">
        <v>4424884.4400000004</v>
      </c>
      <c r="K245" s="22">
        <v>0.75540122782485897</v>
      </c>
      <c r="L245" s="21">
        <v>5857661.1699999999</v>
      </c>
      <c r="M245" s="23">
        <v>0.38786656700148497</v>
      </c>
      <c r="N245" s="21">
        <v>57.63</v>
      </c>
      <c r="O245">
        <v>1307</v>
      </c>
      <c r="P245" s="21">
        <v>53484.72</v>
      </c>
      <c r="Q245" s="21">
        <v>163.68</v>
      </c>
      <c r="R245" s="21">
        <f t="shared" si="3"/>
        <v>53648.4</v>
      </c>
    </row>
    <row r="246" spans="1:18" x14ac:dyDescent="0.25">
      <c r="A246" s="20" t="s">
        <v>33</v>
      </c>
      <c r="B246" s="20" t="s">
        <v>13</v>
      </c>
      <c r="C246" s="20" t="s">
        <v>147</v>
      </c>
      <c r="D246" s="20" t="s">
        <v>148</v>
      </c>
      <c r="E246" s="20" t="s">
        <v>146</v>
      </c>
      <c r="F246" s="20" t="s">
        <v>143</v>
      </c>
      <c r="G246" s="20" t="s">
        <v>144</v>
      </c>
      <c r="H246" s="20" t="s">
        <v>276</v>
      </c>
      <c r="I246">
        <v>4468</v>
      </c>
      <c r="J246" s="21">
        <v>4424884.4400000004</v>
      </c>
      <c r="K246" s="22">
        <v>0.75540122782485897</v>
      </c>
      <c r="L246" s="21">
        <v>5857661.1699999999</v>
      </c>
      <c r="M246" s="23">
        <v>0.38786656700148497</v>
      </c>
      <c r="N246" s="21">
        <v>57.63</v>
      </c>
      <c r="O246">
        <v>1732</v>
      </c>
      <c r="P246" s="21">
        <v>70876.460000000006</v>
      </c>
      <c r="Q246" s="21">
        <v>245.53</v>
      </c>
      <c r="R246" s="21">
        <f t="shared" si="3"/>
        <v>71121.990000000005</v>
      </c>
    </row>
    <row r="247" spans="1:18" x14ac:dyDescent="0.25">
      <c r="A247" s="20" t="s">
        <v>33</v>
      </c>
      <c r="B247" s="20" t="s">
        <v>13</v>
      </c>
      <c r="C247" s="20" t="s">
        <v>149</v>
      </c>
      <c r="D247" s="20" t="s">
        <v>150</v>
      </c>
      <c r="E247" s="20" t="s">
        <v>142</v>
      </c>
      <c r="F247" s="20" t="s">
        <v>151</v>
      </c>
      <c r="G247" s="20" t="s">
        <v>144</v>
      </c>
      <c r="H247" s="20" t="s">
        <v>276</v>
      </c>
      <c r="I247">
        <v>64834</v>
      </c>
      <c r="J247" s="21">
        <v>4424884.4400000004</v>
      </c>
      <c r="K247" s="22">
        <v>0.75540122782485897</v>
      </c>
      <c r="L247" s="21">
        <v>5857661.1699999999</v>
      </c>
      <c r="M247" s="23">
        <v>0.38786656700148497</v>
      </c>
      <c r="N247" s="21">
        <v>4.97</v>
      </c>
      <c r="O247">
        <v>25146</v>
      </c>
      <c r="P247" s="21">
        <v>88978.35</v>
      </c>
      <c r="Q247" s="21">
        <v>428.16</v>
      </c>
      <c r="R247" s="21">
        <f t="shared" si="3"/>
        <v>89406.510000000009</v>
      </c>
    </row>
    <row r="248" spans="1:18" x14ac:dyDescent="0.25">
      <c r="A248" s="20" t="s">
        <v>33</v>
      </c>
      <c r="B248" s="20" t="s">
        <v>13</v>
      </c>
      <c r="C248" s="20" t="s">
        <v>152</v>
      </c>
      <c r="D248" s="20" t="s">
        <v>153</v>
      </c>
      <c r="E248" s="20" t="s">
        <v>142</v>
      </c>
      <c r="F248" s="20" t="s">
        <v>151</v>
      </c>
      <c r="G248" s="20" t="s">
        <v>144</v>
      </c>
      <c r="H248" s="20" t="s">
        <v>276</v>
      </c>
      <c r="I248">
        <v>93109</v>
      </c>
      <c r="J248" s="21">
        <v>4424884.4400000004</v>
      </c>
      <c r="K248" s="22">
        <v>0.75540122782485897</v>
      </c>
      <c r="L248" s="21">
        <v>5857661.1699999999</v>
      </c>
      <c r="M248" s="23">
        <v>0.38786656700148497</v>
      </c>
      <c r="N248" s="21">
        <v>4.97</v>
      </c>
      <c r="O248">
        <v>36113</v>
      </c>
      <c r="P248" s="21">
        <v>127784.74</v>
      </c>
      <c r="Q248" s="21">
        <v>799.69</v>
      </c>
      <c r="R248" s="21">
        <f t="shared" si="3"/>
        <v>128584.43000000001</v>
      </c>
    </row>
    <row r="249" spans="1:18" x14ac:dyDescent="0.25">
      <c r="A249" s="20" t="s">
        <v>106</v>
      </c>
      <c r="B249" s="20" t="s">
        <v>4</v>
      </c>
      <c r="C249" s="20" t="s">
        <v>171</v>
      </c>
      <c r="D249" s="20" t="s">
        <v>172</v>
      </c>
      <c r="E249" s="20" t="s">
        <v>142</v>
      </c>
      <c r="F249" s="20" t="s">
        <v>168</v>
      </c>
      <c r="G249" s="20" t="s">
        <v>144</v>
      </c>
      <c r="H249" s="20" t="s">
        <v>275</v>
      </c>
      <c r="I249">
        <v>341036</v>
      </c>
      <c r="J249" s="21">
        <v>3479204.34</v>
      </c>
      <c r="K249" s="22">
        <v>0.85114271111753104</v>
      </c>
      <c r="L249" s="21">
        <v>4087686.23</v>
      </c>
      <c r="M249" s="23">
        <v>2.8972759458608301E-2</v>
      </c>
      <c r="N249" s="21">
        <v>10.15</v>
      </c>
      <c r="O249">
        <v>9880</v>
      </c>
      <c r="P249" s="21">
        <v>80446.42</v>
      </c>
      <c r="Q249" s="21">
        <v>236.13</v>
      </c>
      <c r="R249" s="21">
        <f t="shared" si="3"/>
        <v>80682.55</v>
      </c>
    </row>
    <row r="250" spans="1:18" x14ac:dyDescent="0.25">
      <c r="A250" s="20" t="s">
        <v>106</v>
      </c>
      <c r="B250" s="20" t="s">
        <v>4</v>
      </c>
      <c r="C250" s="20" t="s">
        <v>173</v>
      </c>
      <c r="D250" s="20" t="s">
        <v>141</v>
      </c>
      <c r="E250" s="20" t="s">
        <v>142</v>
      </c>
      <c r="F250" s="20" t="s">
        <v>168</v>
      </c>
      <c r="G250" s="20" t="s">
        <v>144</v>
      </c>
      <c r="H250" s="20" t="s">
        <v>275</v>
      </c>
      <c r="I250">
        <v>16455</v>
      </c>
      <c r="J250" s="21">
        <v>3479204.34</v>
      </c>
      <c r="K250" s="22">
        <v>0.85114271111753104</v>
      </c>
      <c r="L250" s="21">
        <v>4087686.23</v>
      </c>
      <c r="M250" s="23">
        <v>2.6548518365382402E-2</v>
      </c>
      <c r="N250" s="21">
        <v>10.9</v>
      </c>
      <c r="O250">
        <v>436</v>
      </c>
      <c r="P250" s="21">
        <v>3812.38</v>
      </c>
      <c r="Q250" s="21">
        <v>8.74</v>
      </c>
      <c r="R250" s="21">
        <f t="shared" si="3"/>
        <v>3821.12</v>
      </c>
    </row>
    <row r="251" spans="1:18" x14ac:dyDescent="0.25">
      <c r="A251" s="20" t="s">
        <v>106</v>
      </c>
      <c r="B251" s="20" t="s">
        <v>4</v>
      </c>
      <c r="C251" s="20" t="s">
        <v>174</v>
      </c>
      <c r="D251" s="20" t="s">
        <v>175</v>
      </c>
      <c r="E251" s="20" t="s">
        <v>142</v>
      </c>
      <c r="F251" s="20" t="s">
        <v>176</v>
      </c>
      <c r="G251" s="20" t="s">
        <v>144</v>
      </c>
      <c r="H251" s="20" t="s">
        <v>275</v>
      </c>
      <c r="I251">
        <v>127998</v>
      </c>
      <c r="J251" s="21">
        <v>3479204.34</v>
      </c>
      <c r="K251" s="22">
        <v>0.85114271111753104</v>
      </c>
      <c r="L251" s="21">
        <v>4087686.23</v>
      </c>
      <c r="M251" s="23">
        <v>2.6548518365382402E-2</v>
      </c>
      <c r="N251" s="21">
        <v>10.9</v>
      </c>
      <c r="O251">
        <v>3398</v>
      </c>
      <c r="P251" s="21">
        <v>29712.12</v>
      </c>
      <c r="Q251" s="21">
        <v>131.16</v>
      </c>
      <c r="R251" s="21">
        <f t="shared" si="3"/>
        <v>29843.279999999999</v>
      </c>
    </row>
    <row r="252" spans="1:18" x14ac:dyDescent="0.25">
      <c r="A252" s="20" t="s">
        <v>106</v>
      </c>
      <c r="B252" s="20" t="s">
        <v>4</v>
      </c>
      <c r="C252" s="20" t="s">
        <v>177</v>
      </c>
      <c r="D252" s="20" t="s">
        <v>148</v>
      </c>
      <c r="E252" s="20" t="s">
        <v>146</v>
      </c>
      <c r="F252" s="20" t="s">
        <v>168</v>
      </c>
      <c r="G252" s="20" t="s">
        <v>144</v>
      </c>
      <c r="H252" s="20" t="s">
        <v>275</v>
      </c>
      <c r="I252">
        <v>18474</v>
      </c>
      <c r="J252" s="21">
        <v>3479204.34</v>
      </c>
      <c r="K252" s="22">
        <v>0.85114271111753104</v>
      </c>
      <c r="L252" s="21">
        <v>4087686.23</v>
      </c>
      <c r="M252" s="23">
        <v>2.8058798848767001E-2</v>
      </c>
      <c r="N252" s="21">
        <v>48.11</v>
      </c>
      <c r="O252">
        <v>518</v>
      </c>
      <c r="P252" s="21">
        <v>19938.63</v>
      </c>
      <c r="Q252" s="21">
        <v>0</v>
      </c>
      <c r="R252" s="21">
        <f t="shared" si="3"/>
        <v>19938.63</v>
      </c>
    </row>
    <row r="253" spans="1:18" x14ac:dyDescent="0.25">
      <c r="A253" s="20" t="s">
        <v>106</v>
      </c>
      <c r="B253" s="20" t="s">
        <v>4</v>
      </c>
      <c r="C253" s="20" t="s">
        <v>178</v>
      </c>
      <c r="D253" s="20" t="s">
        <v>175</v>
      </c>
      <c r="E253" s="20" t="s">
        <v>146</v>
      </c>
      <c r="F253" s="20" t="s">
        <v>168</v>
      </c>
      <c r="G253" s="20" t="s">
        <v>144</v>
      </c>
      <c r="H253" s="20" t="s">
        <v>275</v>
      </c>
      <c r="I253">
        <v>30116</v>
      </c>
      <c r="J253" s="21">
        <v>3479204.34</v>
      </c>
      <c r="K253" s="22">
        <v>0.85114271111753104</v>
      </c>
      <c r="L253" s="21">
        <v>4087686.23</v>
      </c>
      <c r="M253" s="23">
        <v>2.6548518365382402E-2</v>
      </c>
      <c r="N253" s="21">
        <v>65.03</v>
      </c>
      <c r="O253">
        <v>799</v>
      </c>
      <c r="P253" s="21">
        <v>41571.03</v>
      </c>
      <c r="Q253" s="21">
        <v>-52.03</v>
      </c>
      <c r="R253" s="21">
        <f t="shared" si="3"/>
        <v>41519</v>
      </c>
    </row>
    <row r="254" spans="1:18" x14ac:dyDescent="0.25">
      <c r="A254" s="20" t="s">
        <v>106</v>
      </c>
      <c r="B254" s="20" t="s">
        <v>4</v>
      </c>
      <c r="C254" s="20" t="s">
        <v>179</v>
      </c>
      <c r="D254" s="20" t="s">
        <v>141</v>
      </c>
      <c r="E254" s="20" t="s">
        <v>146</v>
      </c>
      <c r="F254" s="20" t="s">
        <v>176</v>
      </c>
      <c r="G254" s="20" t="s">
        <v>183</v>
      </c>
      <c r="H254" s="20" t="s">
        <v>275</v>
      </c>
      <c r="I254">
        <v>5095</v>
      </c>
      <c r="J254" s="21">
        <v>3479204.34</v>
      </c>
      <c r="K254" s="22">
        <v>0.85114271111753104</v>
      </c>
      <c r="L254" s="21">
        <v>4087686.23</v>
      </c>
      <c r="M254" s="23"/>
      <c r="N254" s="21">
        <v>61.83</v>
      </c>
      <c r="P254" s="21">
        <v>0</v>
      </c>
      <c r="Q254" s="21">
        <v>0</v>
      </c>
      <c r="R254" s="21">
        <f t="shared" si="3"/>
        <v>0</v>
      </c>
    </row>
    <row r="255" spans="1:18" x14ac:dyDescent="0.25">
      <c r="A255" s="20" t="s">
        <v>106</v>
      </c>
      <c r="B255" s="20" t="s">
        <v>4</v>
      </c>
      <c r="C255" s="20" t="s">
        <v>180</v>
      </c>
      <c r="D255" s="20" t="s">
        <v>148</v>
      </c>
      <c r="E255" s="20" t="s">
        <v>155</v>
      </c>
      <c r="F255" s="20" t="s">
        <v>168</v>
      </c>
      <c r="G255" s="20" t="s">
        <v>144</v>
      </c>
      <c r="H255" s="20" t="s">
        <v>275</v>
      </c>
      <c r="I255">
        <v>7199</v>
      </c>
      <c r="J255" s="21">
        <v>3479204.34</v>
      </c>
      <c r="K255" s="22">
        <v>0.85114271111753104</v>
      </c>
      <c r="L255" s="21">
        <v>4087686.23</v>
      </c>
      <c r="M255" s="23">
        <v>2.8058798848767001E-2</v>
      </c>
      <c r="N255" s="21">
        <v>22.74</v>
      </c>
      <c r="O255">
        <v>201</v>
      </c>
      <c r="P255" s="21">
        <v>3656.93</v>
      </c>
      <c r="Q255" s="21">
        <v>0</v>
      </c>
      <c r="R255" s="21">
        <f t="shared" si="3"/>
        <v>3656.93</v>
      </c>
    </row>
    <row r="256" spans="1:18" x14ac:dyDescent="0.25">
      <c r="A256" s="20" t="s">
        <v>106</v>
      </c>
      <c r="B256" s="20" t="s">
        <v>4</v>
      </c>
      <c r="C256" s="20" t="s">
        <v>181</v>
      </c>
      <c r="D256" s="20" t="s">
        <v>170</v>
      </c>
      <c r="E256" s="20" t="s">
        <v>155</v>
      </c>
      <c r="F256" s="20" t="s">
        <v>168</v>
      </c>
      <c r="G256" s="20" t="s">
        <v>144</v>
      </c>
      <c r="H256" s="20" t="s">
        <v>275</v>
      </c>
      <c r="I256">
        <v>21855</v>
      </c>
      <c r="J256" s="21">
        <v>3479204.34</v>
      </c>
      <c r="K256" s="22">
        <v>0.85114271111753104</v>
      </c>
      <c r="L256" s="21">
        <v>4087686.23</v>
      </c>
      <c r="M256" s="23">
        <v>2.66226802444453E-2</v>
      </c>
      <c r="N256" s="21">
        <v>23.79</v>
      </c>
      <c r="O256">
        <v>581</v>
      </c>
      <c r="P256" s="21">
        <v>11058.62</v>
      </c>
      <c r="Q256" s="21">
        <v>0</v>
      </c>
      <c r="R256" s="21">
        <f t="shared" si="3"/>
        <v>11058.62</v>
      </c>
    </row>
    <row r="257" spans="1:18" x14ac:dyDescent="0.25">
      <c r="A257" s="20" t="s">
        <v>106</v>
      </c>
      <c r="B257" s="20" t="s">
        <v>4</v>
      </c>
      <c r="C257" s="20" t="s">
        <v>182</v>
      </c>
      <c r="D257" s="20" t="s">
        <v>175</v>
      </c>
      <c r="E257" s="20" t="s">
        <v>155</v>
      </c>
      <c r="F257" s="20" t="s">
        <v>168</v>
      </c>
      <c r="G257" s="20" t="s">
        <v>144</v>
      </c>
      <c r="H257" s="20" t="s">
        <v>275</v>
      </c>
      <c r="I257">
        <v>10055</v>
      </c>
      <c r="J257" s="21">
        <v>3479204.34</v>
      </c>
      <c r="K257" s="22">
        <v>0.85114271111753104</v>
      </c>
      <c r="L257" s="21">
        <v>4087686.23</v>
      </c>
      <c r="M257" s="23">
        <v>2.6548518365382402E-2</v>
      </c>
      <c r="N257" s="21">
        <v>23.86</v>
      </c>
      <c r="O257">
        <v>266</v>
      </c>
      <c r="P257" s="21">
        <v>5077.88</v>
      </c>
      <c r="Q257" s="21">
        <v>0</v>
      </c>
      <c r="R257" s="21">
        <f t="shared" si="3"/>
        <v>5077.88</v>
      </c>
    </row>
    <row r="258" spans="1:18" x14ac:dyDescent="0.25">
      <c r="A258" s="20" t="s">
        <v>107</v>
      </c>
      <c r="B258" s="20" t="s">
        <v>196</v>
      </c>
      <c r="C258" s="20" t="s">
        <v>197</v>
      </c>
      <c r="D258" s="20" t="s">
        <v>148</v>
      </c>
      <c r="E258" s="20" t="s">
        <v>142</v>
      </c>
      <c r="F258" s="20" t="s">
        <v>198</v>
      </c>
      <c r="G258" s="20" t="s">
        <v>144</v>
      </c>
      <c r="H258" s="20" t="s">
        <v>275</v>
      </c>
      <c r="I258">
        <v>309175</v>
      </c>
      <c r="J258" s="21">
        <v>4424884.4400000004</v>
      </c>
      <c r="K258" s="22">
        <v>0.96615066185308596</v>
      </c>
      <c r="L258" s="21">
        <v>4579911.41</v>
      </c>
      <c r="M258" s="23">
        <v>2.3576313149145298E-2</v>
      </c>
      <c r="N258" s="21">
        <v>33.78</v>
      </c>
      <c r="O258">
        <v>7289</v>
      </c>
      <c r="P258" s="21">
        <v>224209.4</v>
      </c>
      <c r="Q258" s="21">
        <v>645.96</v>
      </c>
      <c r="R258" s="21">
        <f t="shared" ref="R258:R321" si="4">SUM(P258:Q258)</f>
        <v>224855.36</v>
      </c>
    </row>
    <row r="259" spans="1:18" x14ac:dyDescent="0.25">
      <c r="A259" s="20" t="s">
        <v>107</v>
      </c>
      <c r="B259" s="20" t="s">
        <v>196</v>
      </c>
      <c r="C259" s="20" t="s">
        <v>199</v>
      </c>
      <c r="D259" s="20" t="s">
        <v>200</v>
      </c>
      <c r="E259" s="20" t="s">
        <v>142</v>
      </c>
      <c r="F259" s="20" t="s">
        <v>198</v>
      </c>
      <c r="G259" s="20" t="s">
        <v>183</v>
      </c>
      <c r="H259" s="20" t="s">
        <v>275</v>
      </c>
      <c r="I259">
        <v>222043</v>
      </c>
      <c r="J259" s="21">
        <v>4424884.4400000004</v>
      </c>
      <c r="K259" s="22">
        <v>0.96615066185308596</v>
      </c>
      <c r="L259" s="21">
        <v>4579911.41</v>
      </c>
      <c r="M259" s="23"/>
      <c r="N259" s="21">
        <v>10.98</v>
      </c>
      <c r="P259" s="21">
        <v>0</v>
      </c>
      <c r="Q259" s="21">
        <v>0</v>
      </c>
      <c r="R259" s="21">
        <f t="shared" si="4"/>
        <v>0</v>
      </c>
    </row>
    <row r="260" spans="1:18" x14ac:dyDescent="0.25">
      <c r="A260" s="20" t="s">
        <v>107</v>
      </c>
      <c r="B260" s="20" t="s">
        <v>196</v>
      </c>
      <c r="C260" s="20" t="s">
        <v>201</v>
      </c>
      <c r="D260" s="20" t="s">
        <v>141</v>
      </c>
      <c r="E260" s="20" t="s">
        <v>142</v>
      </c>
      <c r="F260" s="20" t="s">
        <v>202</v>
      </c>
      <c r="G260" s="20" t="s">
        <v>144</v>
      </c>
      <c r="H260" s="20" t="s">
        <v>275</v>
      </c>
      <c r="I260">
        <v>44305</v>
      </c>
      <c r="J260" s="21">
        <v>4424884.4400000004</v>
      </c>
      <c r="K260" s="22">
        <v>0.96615066185308596</v>
      </c>
      <c r="L260" s="21">
        <v>4579911.41</v>
      </c>
      <c r="M260" s="23">
        <v>2.3573102722883699E-2</v>
      </c>
      <c r="N260" s="21">
        <v>33.78</v>
      </c>
      <c r="O260">
        <v>1044</v>
      </c>
      <c r="P260" s="21">
        <v>32113.41</v>
      </c>
      <c r="Q260" s="21">
        <v>123.04</v>
      </c>
      <c r="R260" s="21">
        <f t="shared" si="4"/>
        <v>32236.45</v>
      </c>
    </row>
    <row r="261" spans="1:18" x14ac:dyDescent="0.25">
      <c r="A261" s="20" t="s">
        <v>107</v>
      </c>
      <c r="B261" s="20" t="s">
        <v>196</v>
      </c>
      <c r="C261" s="20" t="s">
        <v>203</v>
      </c>
      <c r="D261" s="20" t="s">
        <v>141</v>
      </c>
      <c r="E261" s="20" t="s">
        <v>146</v>
      </c>
      <c r="F261" s="20" t="s">
        <v>202</v>
      </c>
      <c r="G261" s="20" t="s">
        <v>144</v>
      </c>
      <c r="H261" s="20" t="s">
        <v>275</v>
      </c>
      <c r="I261">
        <v>18023</v>
      </c>
      <c r="J261" s="21">
        <v>4424884.4400000004</v>
      </c>
      <c r="K261" s="22">
        <v>0.96615066185308596</v>
      </c>
      <c r="L261" s="21">
        <v>4579911.41</v>
      </c>
      <c r="M261" s="23">
        <v>2.3573102722883699E-2</v>
      </c>
      <c r="N261" s="21">
        <v>135.6</v>
      </c>
      <c r="O261">
        <v>424</v>
      </c>
      <c r="P261" s="21">
        <v>52215.360000000001</v>
      </c>
      <c r="Q261" s="21">
        <v>-123.15</v>
      </c>
      <c r="R261" s="21">
        <f t="shared" si="4"/>
        <v>52092.21</v>
      </c>
    </row>
    <row r="262" spans="1:18" x14ac:dyDescent="0.25">
      <c r="A262" s="20" t="s">
        <v>107</v>
      </c>
      <c r="B262" s="20" t="s">
        <v>196</v>
      </c>
      <c r="C262" s="20" t="s">
        <v>204</v>
      </c>
      <c r="D262" s="20" t="s">
        <v>150</v>
      </c>
      <c r="E262" s="20" t="s">
        <v>146</v>
      </c>
      <c r="F262" s="20" t="s">
        <v>202</v>
      </c>
      <c r="G262" s="20" t="s">
        <v>183</v>
      </c>
      <c r="H262" s="20" t="s">
        <v>275</v>
      </c>
      <c r="I262">
        <v>15777</v>
      </c>
      <c r="J262" s="21">
        <v>4424884.4400000004</v>
      </c>
      <c r="K262" s="22">
        <v>0.96615066185308596</v>
      </c>
      <c r="L262" s="21">
        <v>4579911.41</v>
      </c>
      <c r="M262" s="23"/>
      <c r="N262" s="21">
        <v>30.27</v>
      </c>
      <c r="P262" s="21">
        <v>0</v>
      </c>
      <c r="Q262" s="21">
        <v>0</v>
      </c>
      <c r="R262" s="21">
        <f t="shared" si="4"/>
        <v>0</v>
      </c>
    </row>
    <row r="263" spans="1:18" x14ac:dyDescent="0.25">
      <c r="A263" s="20" t="s">
        <v>107</v>
      </c>
      <c r="B263" s="20" t="s">
        <v>196</v>
      </c>
      <c r="C263" s="20" t="s">
        <v>205</v>
      </c>
      <c r="D263" s="20" t="s">
        <v>148</v>
      </c>
      <c r="E263" s="20" t="s">
        <v>155</v>
      </c>
      <c r="F263" s="20" t="s">
        <v>198</v>
      </c>
      <c r="G263" s="20" t="s">
        <v>144</v>
      </c>
      <c r="H263" s="20" t="s">
        <v>275</v>
      </c>
      <c r="I263">
        <v>15530</v>
      </c>
      <c r="J263" s="21">
        <v>4424884.4400000004</v>
      </c>
      <c r="K263" s="22">
        <v>0.96615066185308596</v>
      </c>
      <c r="L263" s="21">
        <v>4579911.41</v>
      </c>
      <c r="M263" s="23">
        <v>2.3576313149145298E-2</v>
      </c>
      <c r="N263" s="21">
        <v>90.79</v>
      </c>
      <c r="O263">
        <v>366</v>
      </c>
      <c r="P263" s="21">
        <v>30178.09</v>
      </c>
      <c r="Q263" s="21">
        <v>82.45</v>
      </c>
      <c r="R263" s="21">
        <f t="shared" si="4"/>
        <v>30260.54</v>
      </c>
    </row>
    <row r="264" spans="1:18" x14ac:dyDescent="0.25">
      <c r="A264" s="20" t="s">
        <v>107</v>
      </c>
      <c r="B264" s="20" t="s">
        <v>196</v>
      </c>
      <c r="C264" s="20" t="s">
        <v>206</v>
      </c>
      <c r="D264" s="20" t="s">
        <v>189</v>
      </c>
      <c r="E264" s="20" t="s">
        <v>155</v>
      </c>
      <c r="F264" s="20" t="s">
        <v>198</v>
      </c>
      <c r="G264" s="20" t="s">
        <v>144</v>
      </c>
      <c r="H264" s="20" t="s">
        <v>275</v>
      </c>
      <c r="I264">
        <v>7128</v>
      </c>
      <c r="J264" s="21">
        <v>4424884.4400000004</v>
      </c>
      <c r="K264" s="22">
        <v>0.96615066185308596</v>
      </c>
      <c r="L264" s="21">
        <v>4579911.41</v>
      </c>
      <c r="M264" s="23">
        <v>2.4819260546104699E-2</v>
      </c>
      <c r="N264" s="21">
        <v>90.77</v>
      </c>
      <c r="O264">
        <v>176</v>
      </c>
      <c r="P264" s="21">
        <v>14508.67</v>
      </c>
      <c r="Q264" s="21">
        <v>0</v>
      </c>
      <c r="R264" s="21">
        <f t="shared" si="4"/>
        <v>14508.67</v>
      </c>
    </row>
    <row r="265" spans="1:18" x14ac:dyDescent="0.25">
      <c r="A265" s="20" t="s">
        <v>108</v>
      </c>
      <c r="B265" s="20" t="s">
        <v>196</v>
      </c>
      <c r="C265" s="20" t="s">
        <v>197</v>
      </c>
      <c r="D265" s="20" t="s">
        <v>148</v>
      </c>
      <c r="E265" s="20" t="s">
        <v>142</v>
      </c>
      <c r="F265" s="20" t="s">
        <v>198</v>
      </c>
      <c r="G265" s="20" t="s">
        <v>144</v>
      </c>
      <c r="H265" s="20" t="s">
        <v>275</v>
      </c>
      <c r="I265">
        <v>309175</v>
      </c>
      <c r="J265" s="21">
        <v>4254984.54</v>
      </c>
      <c r="K265" s="22">
        <v>0.82630462857141895</v>
      </c>
      <c r="L265" s="21">
        <v>5149413.9000000004</v>
      </c>
      <c r="M265" s="23">
        <v>2.6507978817206301E-2</v>
      </c>
      <c r="N265" s="21">
        <v>33.78</v>
      </c>
      <c r="O265">
        <v>8195</v>
      </c>
      <c r="P265" s="21">
        <v>215590.76</v>
      </c>
      <c r="Q265" s="21">
        <v>605.07000000000005</v>
      </c>
      <c r="R265" s="21">
        <f t="shared" si="4"/>
        <v>216195.83000000002</v>
      </c>
    </row>
    <row r="266" spans="1:18" x14ac:dyDescent="0.25">
      <c r="A266" s="20" t="s">
        <v>108</v>
      </c>
      <c r="B266" s="20" t="s">
        <v>196</v>
      </c>
      <c r="C266" s="20" t="s">
        <v>199</v>
      </c>
      <c r="D266" s="20" t="s">
        <v>200</v>
      </c>
      <c r="E266" s="20" t="s">
        <v>142</v>
      </c>
      <c r="F266" s="20" t="s">
        <v>198</v>
      </c>
      <c r="G266" s="20" t="s">
        <v>183</v>
      </c>
      <c r="H266" s="20" t="s">
        <v>275</v>
      </c>
      <c r="I266">
        <v>222043</v>
      </c>
      <c r="J266" s="21">
        <v>4254984.54</v>
      </c>
      <c r="K266" s="22">
        <v>0.82630462857141895</v>
      </c>
      <c r="L266" s="21">
        <v>5149413.9000000004</v>
      </c>
      <c r="M266" s="23"/>
      <c r="N266" s="21">
        <v>10.98</v>
      </c>
      <c r="P266" s="21">
        <v>0</v>
      </c>
      <c r="Q266" s="21">
        <v>0</v>
      </c>
      <c r="R266" s="21">
        <f t="shared" si="4"/>
        <v>0</v>
      </c>
    </row>
    <row r="267" spans="1:18" x14ac:dyDescent="0.25">
      <c r="A267" s="20" t="s">
        <v>108</v>
      </c>
      <c r="B267" s="20" t="s">
        <v>196</v>
      </c>
      <c r="C267" s="20" t="s">
        <v>201</v>
      </c>
      <c r="D267" s="20" t="s">
        <v>141</v>
      </c>
      <c r="E267" s="20" t="s">
        <v>142</v>
      </c>
      <c r="F267" s="20" t="s">
        <v>202</v>
      </c>
      <c r="G267" s="20" t="s">
        <v>144</v>
      </c>
      <c r="H267" s="20" t="s">
        <v>275</v>
      </c>
      <c r="I267">
        <v>44305</v>
      </c>
      <c r="J267" s="21">
        <v>4254984.54</v>
      </c>
      <c r="K267" s="22">
        <v>0.82630462857141895</v>
      </c>
      <c r="L267" s="21">
        <v>5149413.9000000004</v>
      </c>
      <c r="M267" s="23">
        <v>2.6504369181094101E-2</v>
      </c>
      <c r="N267" s="21">
        <v>33.78</v>
      </c>
      <c r="O267">
        <v>1174</v>
      </c>
      <c r="P267" s="21">
        <v>30885.119999999999</v>
      </c>
      <c r="Q267" s="21">
        <v>105.23</v>
      </c>
      <c r="R267" s="21">
        <f t="shared" si="4"/>
        <v>30990.35</v>
      </c>
    </row>
    <row r="268" spans="1:18" x14ac:dyDescent="0.25">
      <c r="A268" s="20" t="s">
        <v>108</v>
      </c>
      <c r="B268" s="20" t="s">
        <v>196</v>
      </c>
      <c r="C268" s="20" t="s">
        <v>203</v>
      </c>
      <c r="D268" s="20" t="s">
        <v>141</v>
      </c>
      <c r="E268" s="20" t="s">
        <v>146</v>
      </c>
      <c r="F268" s="20" t="s">
        <v>202</v>
      </c>
      <c r="G268" s="20" t="s">
        <v>144</v>
      </c>
      <c r="H268" s="20" t="s">
        <v>275</v>
      </c>
      <c r="I268">
        <v>18023</v>
      </c>
      <c r="J268" s="21">
        <v>4254984.54</v>
      </c>
      <c r="K268" s="22">
        <v>0.82630462857141895</v>
      </c>
      <c r="L268" s="21">
        <v>5149413.9000000004</v>
      </c>
      <c r="M268" s="23">
        <v>2.6504369181094101E-2</v>
      </c>
      <c r="N268" s="21">
        <v>135.6</v>
      </c>
      <c r="O268">
        <v>477</v>
      </c>
      <c r="P268" s="21">
        <v>50239.59</v>
      </c>
      <c r="Q268" s="21">
        <v>-105.33</v>
      </c>
      <c r="R268" s="21">
        <f t="shared" si="4"/>
        <v>50134.259999999995</v>
      </c>
    </row>
    <row r="269" spans="1:18" x14ac:dyDescent="0.25">
      <c r="A269" s="20" t="s">
        <v>108</v>
      </c>
      <c r="B269" s="20" t="s">
        <v>196</v>
      </c>
      <c r="C269" s="20" t="s">
        <v>204</v>
      </c>
      <c r="D269" s="20" t="s">
        <v>150</v>
      </c>
      <c r="E269" s="20" t="s">
        <v>146</v>
      </c>
      <c r="F269" s="20" t="s">
        <v>202</v>
      </c>
      <c r="G269" s="20" t="s">
        <v>183</v>
      </c>
      <c r="H269" s="20" t="s">
        <v>275</v>
      </c>
      <c r="I269">
        <v>15777</v>
      </c>
      <c r="J269" s="21">
        <v>4254984.54</v>
      </c>
      <c r="K269" s="22">
        <v>0.82630462857141895</v>
      </c>
      <c r="L269" s="21">
        <v>5149413.9000000004</v>
      </c>
      <c r="M269" s="23"/>
      <c r="N269" s="21">
        <v>30.27</v>
      </c>
      <c r="P269" s="21">
        <v>0</v>
      </c>
      <c r="Q269" s="21">
        <v>0</v>
      </c>
      <c r="R269" s="21">
        <f t="shared" si="4"/>
        <v>0</v>
      </c>
    </row>
    <row r="270" spans="1:18" x14ac:dyDescent="0.25">
      <c r="A270" s="20" t="s">
        <v>33</v>
      </c>
      <c r="B270" s="20" t="s">
        <v>13</v>
      </c>
      <c r="C270" s="20" t="s">
        <v>154</v>
      </c>
      <c r="D270" s="20" t="s">
        <v>148</v>
      </c>
      <c r="E270" s="20" t="s">
        <v>155</v>
      </c>
      <c r="F270" s="20" t="s">
        <v>151</v>
      </c>
      <c r="G270" s="20" t="s">
        <v>144</v>
      </c>
      <c r="H270" s="20" t="s">
        <v>276</v>
      </c>
      <c r="I270">
        <v>1425</v>
      </c>
      <c r="J270" s="21">
        <v>4424884.4400000004</v>
      </c>
      <c r="K270" s="22">
        <v>0.75540122782485897</v>
      </c>
      <c r="L270" s="21">
        <v>5857661.1699999999</v>
      </c>
      <c r="M270" s="23">
        <v>0.38786656700148497</v>
      </c>
      <c r="N270" s="21">
        <v>27.46</v>
      </c>
      <c r="O270">
        <v>552</v>
      </c>
      <c r="P270" s="21">
        <v>10763.29</v>
      </c>
      <c r="Q270" s="21">
        <v>19.5</v>
      </c>
      <c r="R270" s="21">
        <f t="shared" si="4"/>
        <v>10782.79</v>
      </c>
    </row>
    <row r="271" spans="1:18" x14ac:dyDescent="0.25">
      <c r="A271" s="20" t="s">
        <v>33</v>
      </c>
      <c r="B271" s="20" t="s">
        <v>13</v>
      </c>
      <c r="C271" s="20" t="s">
        <v>156</v>
      </c>
      <c r="D271" s="20" t="s">
        <v>150</v>
      </c>
      <c r="E271" s="20" t="s">
        <v>155</v>
      </c>
      <c r="F271" s="20" t="s">
        <v>151</v>
      </c>
      <c r="G271" s="20" t="s">
        <v>144</v>
      </c>
      <c r="H271" s="20" t="s">
        <v>276</v>
      </c>
      <c r="I271">
        <v>3606</v>
      </c>
      <c r="J271" s="21">
        <v>4424884.4400000004</v>
      </c>
      <c r="K271" s="22">
        <v>0.75540122782485897</v>
      </c>
      <c r="L271" s="21">
        <v>5857661.1699999999</v>
      </c>
      <c r="M271" s="23">
        <v>0.38786656700148497</v>
      </c>
      <c r="N271" s="21">
        <v>27.46</v>
      </c>
      <c r="O271">
        <v>1398</v>
      </c>
      <c r="P271" s="21">
        <v>27259.21</v>
      </c>
      <c r="Q271" s="21">
        <v>39</v>
      </c>
      <c r="R271" s="21">
        <f t="shared" si="4"/>
        <v>27298.21</v>
      </c>
    </row>
    <row r="272" spans="1:18" x14ac:dyDescent="0.25">
      <c r="A272" s="20" t="s">
        <v>34</v>
      </c>
      <c r="B272" s="20" t="s">
        <v>14</v>
      </c>
      <c r="C272" s="20" t="s">
        <v>157</v>
      </c>
      <c r="D272" s="20" t="s">
        <v>158</v>
      </c>
      <c r="E272" s="20" t="s">
        <v>142</v>
      </c>
      <c r="F272" s="20" t="s">
        <v>159</v>
      </c>
      <c r="G272" s="20" t="s">
        <v>144</v>
      </c>
      <c r="H272" s="20" t="s">
        <v>276</v>
      </c>
      <c r="I272">
        <v>50116</v>
      </c>
      <c r="J272" s="21">
        <v>1893088.01</v>
      </c>
      <c r="K272" s="22">
        <v>0.82702938847514895</v>
      </c>
      <c r="L272" s="21">
        <v>2289021.4500000002</v>
      </c>
      <c r="M272" s="23">
        <v>6.3379162448229706E-2</v>
      </c>
      <c r="N272" s="21">
        <v>26.16</v>
      </c>
      <c r="O272">
        <v>3176</v>
      </c>
      <c r="P272" s="21">
        <v>64762.04</v>
      </c>
      <c r="Q272" s="21">
        <v>489.38</v>
      </c>
      <c r="R272" s="21">
        <f t="shared" si="4"/>
        <v>65251.42</v>
      </c>
    </row>
    <row r="273" spans="1:18" x14ac:dyDescent="0.25">
      <c r="A273" s="20" t="s">
        <v>34</v>
      </c>
      <c r="B273" s="20" t="s">
        <v>14</v>
      </c>
      <c r="C273" s="20" t="s">
        <v>160</v>
      </c>
      <c r="D273" s="20" t="s">
        <v>150</v>
      </c>
      <c r="E273" s="20" t="s">
        <v>142</v>
      </c>
      <c r="F273" s="20" t="s">
        <v>159</v>
      </c>
      <c r="G273" s="20" t="s">
        <v>144</v>
      </c>
      <c r="H273" s="20" t="s">
        <v>276</v>
      </c>
      <c r="I273">
        <v>48471</v>
      </c>
      <c r="J273" s="21">
        <v>1893088.01</v>
      </c>
      <c r="K273" s="22">
        <v>0.82702938847514895</v>
      </c>
      <c r="L273" s="21">
        <v>2289021.4500000002</v>
      </c>
      <c r="M273" s="23">
        <v>6.8032107547685794E-2</v>
      </c>
      <c r="N273" s="21">
        <v>24.2</v>
      </c>
      <c r="O273">
        <v>3297</v>
      </c>
      <c r="P273" s="21">
        <v>62192.3</v>
      </c>
      <c r="Q273" s="21">
        <v>358.4</v>
      </c>
      <c r="R273" s="21">
        <f t="shared" si="4"/>
        <v>62550.700000000004</v>
      </c>
    </row>
    <row r="274" spans="1:18" x14ac:dyDescent="0.25">
      <c r="A274" s="20" t="s">
        <v>96</v>
      </c>
      <c r="B274" s="20" t="s">
        <v>196</v>
      </c>
      <c r="C274" s="20" t="s">
        <v>204</v>
      </c>
      <c r="D274" s="20" t="s">
        <v>150</v>
      </c>
      <c r="E274" s="20" t="s">
        <v>146</v>
      </c>
      <c r="F274" s="20" t="s">
        <v>202</v>
      </c>
      <c r="G274" s="20" t="s">
        <v>183</v>
      </c>
      <c r="H274" s="20" t="s">
        <v>276</v>
      </c>
      <c r="I274">
        <v>15922</v>
      </c>
      <c r="J274" s="21">
        <v>666353.16</v>
      </c>
      <c r="K274" s="22">
        <v>0.56161044721451103</v>
      </c>
      <c r="L274" s="21">
        <v>1186504.21</v>
      </c>
      <c r="M274" s="23"/>
      <c r="N274" s="21">
        <v>30.27</v>
      </c>
      <c r="P274" s="21">
        <v>0</v>
      </c>
      <c r="Q274" s="21">
        <v>0</v>
      </c>
      <c r="R274" s="21">
        <f t="shared" si="4"/>
        <v>0</v>
      </c>
    </row>
    <row r="275" spans="1:18" x14ac:dyDescent="0.25">
      <c r="A275" s="20" t="s">
        <v>96</v>
      </c>
      <c r="B275" s="20" t="s">
        <v>196</v>
      </c>
      <c r="C275" s="20" t="s">
        <v>205</v>
      </c>
      <c r="D275" s="20" t="s">
        <v>148</v>
      </c>
      <c r="E275" s="20" t="s">
        <v>155</v>
      </c>
      <c r="F275" s="20" t="s">
        <v>198</v>
      </c>
      <c r="G275" s="20" t="s">
        <v>144</v>
      </c>
      <c r="H275" s="20" t="s">
        <v>276</v>
      </c>
      <c r="I275">
        <v>15543</v>
      </c>
      <c r="J275" s="21">
        <v>666353.16</v>
      </c>
      <c r="K275" s="22">
        <v>0.56161044721451103</v>
      </c>
      <c r="L275" s="21">
        <v>1186504.21</v>
      </c>
      <c r="M275" s="23">
        <v>6.1078462667772896E-3</v>
      </c>
      <c r="N275" s="21">
        <v>90.79</v>
      </c>
      <c r="O275">
        <v>94</v>
      </c>
      <c r="P275" s="21">
        <v>4505.3500000000004</v>
      </c>
      <c r="Q275" s="21">
        <v>0</v>
      </c>
      <c r="R275" s="21">
        <f t="shared" si="4"/>
        <v>4505.3500000000004</v>
      </c>
    </row>
    <row r="276" spans="1:18" x14ac:dyDescent="0.25">
      <c r="A276" s="20" t="s">
        <v>96</v>
      </c>
      <c r="B276" s="20" t="s">
        <v>196</v>
      </c>
      <c r="C276" s="20" t="s">
        <v>206</v>
      </c>
      <c r="D276" s="20" t="s">
        <v>189</v>
      </c>
      <c r="E276" s="20" t="s">
        <v>155</v>
      </c>
      <c r="F276" s="20" t="s">
        <v>198</v>
      </c>
      <c r="G276" s="20" t="s">
        <v>144</v>
      </c>
      <c r="H276" s="20" t="s">
        <v>276</v>
      </c>
      <c r="I276">
        <v>7112</v>
      </c>
      <c r="J276" s="21">
        <v>666353.16</v>
      </c>
      <c r="K276" s="22">
        <v>0.56161044721451103</v>
      </c>
      <c r="L276" s="21">
        <v>1186504.21</v>
      </c>
      <c r="M276" s="23">
        <v>6.4298530016850602E-3</v>
      </c>
      <c r="N276" s="21">
        <v>90.77</v>
      </c>
      <c r="O276">
        <v>45</v>
      </c>
      <c r="P276" s="21">
        <v>2156.34</v>
      </c>
      <c r="Q276" s="21">
        <v>0</v>
      </c>
      <c r="R276" s="21">
        <f t="shared" si="4"/>
        <v>2156.34</v>
      </c>
    </row>
    <row r="277" spans="1:18" x14ac:dyDescent="0.25">
      <c r="A277" s="20" t="s">
        <v>97</v>
      </c>
      <c r="B277" s="20" t="s">
        <v>196</v>
      </c>
      <c r="C277" s="20" t="s">
        <v>197</v>
      </c>
      <c r="D277" s="20" t="s">
        <v>148</v>
      </c>
      <c r="E277" s="20" t="s">
        <v>142</v>
      </c>
      <c r="F277" s="20" t="s">
        <v>198</v>
      </c>
      <c r="G277" s="20" t="s">
        <v>144</v>
      </c>
      <c r="H277" s="20" t="s">
        <v>276</v>
      </c>
      <c r="I277">
        <v>311691</v>
      </c>
      <c r="J277" s="21">
        <v>32942477.73</v>
      </c>
      <c r="K277" s="22">
        <v>0.64171785770406597</v>
      </c>
      <c r="L277" s="21">
        <v>51334830.93</v>
      </c>
      <c r="M277" s="23">
        <v>0.26425970747414701</v>
      </c>
      <c r="N277" s="21">
        <v>33.78</v>
      </c>
      <c r="O277">
        <v>82367</v>
      </c>
      <c r="P277" s="21">
        <v>1682822.76</v>
      </c>
      <c r="Q277" s="21">
        <v>8928.25</v>
      </c>
      <c r="R277" s="21">
        <f t="shared" si="4"/>
        <v>1691751.01</v>
      </c>
    </row>
    <row r="278" spans="1:18" x14ac:dyDescent="0.25">
      <c r="A278" s="20" t="s">
        <v>97</v>
      </c>
      <c r="B278" s="20" t="s">
        <v>196</v>
      </c>
      <c r="C278" s="20" t="s">
        <v>199</v>
      </c>
      <c r="D278" s="20" t="s">
        <v>200</v>
      </c>
      <c r="E278" s="20" t="s">
        <v>142</v>
      </c>
      <c r="F278" s="20" t="s">
        <v>198</v>
      </c>
      <c r="G278" s="20" t="s">
        <v>183</v>
      </c>
      <c r="H278" s="20" t="s">
        <v>276</v>
      </c>
      <c r="I278">
        <v>224013</v>
      </c>
      <c r="J278" s="21">
        <v>32942477.73</v>
      </c>
      <c r="K278" s="22">
        <v>0.64171785770406597</v>
      </c>
      <c r="L278" s="21">
        <v>51334830.93</v>
      </c>
      <c r="M278" s="23"/>
      <c r="N278" s="21">
        <v>10.98</v>
      </c>
      <c r="P278" s="21">
        <v>0</v>
      </c>
      <c r="Q278" s="21">
        <v>0</v>
      </c>
      <c r="R278" s="21">
        <f t="shared" si="4"/>
        <v>0</v>
      </c>
    </row>
    <row r="279" spans="1:18" x14ac:dyDescent="0.25">
      <c r="A279" s="20" t="s">
        <v>97</v>
      </c>
      <c r="B279" s="20" t="s">
        <v>196</v>
      </c>
      <c r="C279" s="20" t="s">
        <v>201</v>
      </c>
      <c r="D279" s="20" t="s">
        <v>141</v>
      </c>
      <c r="E279" s="20" t="s">
        <v>142</v>
      </c>
      <c r="F279" s="20" t="s">
        <v>202</v>
      </c>
      <c r="G279" s="20" t="s">
        <v>144</v>
      </c>
      <c r="H279" s="20" t="s">
        <v>276</v>
      </c>
      <c r="I279">
        <v>44902</v>
      </c>
      <c r="J279" s="21">
        <v>32942477.73</v>
      </c>
      <c r="K279" s="22">
        <v>0.64171785770406597</v>
      </c>
      <c r="L279" s="21">
        <v>51334830.93</v>
      </c>
      <c r="M279" s="23">
        <v>0.264223722784794</v>
      </c>
      <c r="N279" s="21">
        <v>33.78</v>
      </c>
      <c r="O279">
        <v>11864</v>
      </c>
      <c r="P279" s="21">
        <v>242390.88</v>
      </c>
      <c r="Q279" s="21">
        <v>1716.19</v>
      </c>
      <c r="R279" s="21">
        <f t="shared" si="4"/>
        <v>244107.07</v>
      </c>
    </row>
    <row r="280" spans="1:18" x14ac:dyDescent="0.25">
      <c r="A280" s="20" t="s">
        <v>97</v>
      </c>
      <c r="B280" s="20" t="s">
        <v>196</v>
      </c>
      <c r="C280" s="20" t="s">
        <v>203</v>
      </c>
      <c r="D280" s="20" t="s">
        <v>141</v>
      </c>
      <c r="E280" s="20" t="s">
        <v>146</v>
      </c>
      <c r="F280" s="20" t="s">
        <v>202</v>
      </c>
      <c r="G280" s="20" t="s">
        <v>144</v>
      </c>
      <c r="H280" s="20" t="s">
        <v>276</v>
      </c>
      <c r="I280">
        <v>18092</v>
      </c>
      <c r="J280" s="21">
        <v>32942477.73</v>
      </c>
      <c r="K280" s="22">
        <v>0.64171785770406597</v>
      </c>
      <c r="L280" s="21">
        <v>51334830.93</v>
      </c>
      <c r="M280" s="23">
        <v>0.264223722784794</v>
      </c>
      <c r="N280" s="21">
        <v>135.6</v>
      </c>
      <c r="O280">
        <v>4780</v>
      </c>
      <c r="P280" s="21">
        <v>390984.52</v>
      </c>
      <c r="Q280" s="21">
        <v>654.37</v>
      </c>
      <c r="R280" s="21">
        <f t="shared" si="4"/>
        <v>391638.89</v>
      </c>
    </row>
    <row r="281" spans="1:18" x14ac:dyDescent="0.25">
      <c r="A281" s="20" t="s">
        <v>97</v>
      </c>
      <c r="B281" s="20" t="s">
        <v>196</v>
      </c>
      <c r="C281" s="20" t="s">
        <v>204</v>
      </c>
      <c r="D281" s="20" t="s">
        <v>150</v>
      </c>
      <c r="E281" s="20" t="s">
        <v>146</v>
      </c>
      <c r="F281" s="20" t="s">
        <v>202</v>
      </c>
      <c r="G281" s="20" t="s">
        <v>183</v>
      </c>
      <c r="H281" s="20" t="s">
        <v>276</v>
      </c>
      <c r="I281">
        <v>15922</v>
      </c>
      <c r="J281" s="21">
        <v>32942477.73</v>
      </c>
      <c r="K281" s="22">
        <v>0.64171785770406597</v>
      </c>
      <c r="L281" s="21">
        <v>51334830.93</v>
      </c>
      <c r="M281" s="23"/>
      <c r="N281" s="21">
        <v>30.27</v>
      </c>
      <c r="P281" s="21">
        <v>0</v>
      </c>
      <c r="Q281" s="21">
        <v>0</v>
      </c>
      <c r="R281" s="21">
        <f t="shared" si="4"/>
        <v>0</v>
      </c>
    </row>
    <row r="282" spans="1:18" x14ac:dyDescent="0.25">
      <c r="A282" s="20" t="s">
        <v>97</v>
      </c>
      <c r="B282" s="20" t="s">
        <v>196</v>
      </c>
      <c r="C282" s="20" t="s">
        <v>205</v>
      </c>
      <c r="D282" s="20" t="s">
        <v>148</v>
      </c>
      <c r="E282" s="20" t="s">
        <v>155</v>
      </c>
      <c r="F282" s="20" t="s">
        <v>198</v>
      </c>
      <c r="G282" s="20" t="s">
        <v>144</v>
      </c>
      <c r="H282" s="20" t="s">
        <v>276</v>
      </c>
      <c r="I282">
        <v>15543</v>
      </c>
      <c r="J282" s="21">
        <v>32942477.73</v>
      </c>
      <c r="K282" s="22">
        <v>0.64171785770406597</v>
      </c>
      <c r="L282" s="21">
        <v>51334830.93</v>
      </c>
      <c r="M282" s="23">
        <v>0.26425970747414701</v>
      </c>
      <c r="N282" s="21">
        <v>90.79</v>
      </c>
      <c r="O282">
        <v>4107</v>
      </c>
      <c r="P282" s="21">
        <v>224923.43</v>
      </c>
      <c r="Q282" s="21">
        <v>383.36</v>
      </c>
      <c r="R282" s="21">
        <f t="shared" si="4"/>
        <v>225306.78999999998</v>
      </c>
    </row>
    <row r="283" spans="1:18" x14ac:dyDescent="0.25">
      <c r="A283" s="20" t="s">
        <v>97</v>
      </c>
      <c r="B283" s="20" t="s">
        <v>196</v>
      </c>
      <c r="C283" s="20" t="s">
        <v>206</v>
      </c>
      <c r="D283" s="20" t="s">
        <v>189</v>
      </c>
      <c r="E283" s="20" t="s">
        <v>155</v>
      </c>
      <c r="F283" s="20" t="s">
        <v>198</v>
      </c>
      <c r="G283" s="20" t="s">
        <v>144</v>
      </c>
      <c r="H283" s="20" t="s">
        <v>276</v>
      </c>
      <c r="I283">
        <v>7112</v>
      </c>
      <c r="J283" s="21">
        <v>32942477.73</v>
      </c>
      <c r="K283" s="22">
        <v>0.64171785770406597</v>
      </c>
      <c r="L283" s="21">
        <v>51334830.93</v>
      </c>
      <c r="M283" s="23">
        <v>0.27819152596707197</v>
      </c>
      <c r="N283" s="21">
        <v>90.77</v>
      </c>
      <c r="O283">
        <v>1978</v>
      </c>
      <c r="P283" s="21">
        <v>108303.03</v>
      </c>
      <c r="Q283" s="21">
        <v>54.76</v>
      </c>
      <c r="R283" s="21">
        <f t="shared" si="4"/>
        <v>108357.79</v>
      </c>
    </row>
    <row r="284" spans="1:18" x14ac:dyDescent="0.25">
      <c r="A284" s="20" t="s">
        <v>98</v>
      </c>
      <c r="B284" s="20" t="s">
        <v>196</v>
      </c>
      <c r="C284" s="20" t="s">
        <v>197</v>
      </c>
      <c r="D284" s="20" t="s">
        <v>148</v>
      </c>
      <c r="E284" s="20" t="s">
        <v>142</v>
      </c>
      <c r="F284" s="20" t="s">
        <v>198</v>
      </c>
      <c r="G284" s="20" t="s">
        <v>183</v>
      </c>
      <c r="H284" s="20" t="s">
        <v>276</v>
      </c>
      <c r="I284">
        <v>311691</v>
      </c>
      <c r="J284" s="21">
        <v>24189.14</v>
      </c>
      <c r="K284" s="22">
        <v>0.92168205525259295</v>
      </c>
      <c r="L284" s="21">
        <v>26244.560000000001</v>
      </c>
      <c r="M284" s="23"/>
      <c r="N284" s="21">
        <v>33.78</v>
      </c>
      <c r="P284" s="21">
        <v>0</v>
      </c>
      <c r="Q284" s="21">
        <v>0</v>
      </c>
      <c r="R284" s="21">
        <f t="shared" si="4"/>
        <v>0</v>
      </c>
    </row>
    <row r="285" spans="1:18" x14ac:dyDescent="0.25">
      <c r="A285" s="20" t="s">
        <v>98</v>
      </c>
      <c r="B285" s="20" t="s">
        <v>196</v>
      </c>
      <c r="C285" s="20" t="s">
        <v>199</v>
      </c>
      <c r="D285" s="20" t="s">
        <v>200</v>
      </c>
      <c r="E285" s="20" t="s">
        <v>142</v>
      </c>
      <c r="F285" s="20" t="s">
        <v>198</v>
      </c>
      <c r="G285" s="20" t="s">
        <v>144</v>
      </c>
      <c r="H285" s="20" t="s">
        <v>276</v>
      </c>
      <c r="I285">
        <v>224013</v>
      </c>
      <c r="J285" s="21">
        <v>24189.14</v>
      </c>
      <c r="K285" s="22">
        <v>0.92168205525259295</v>
      </c>
      <c r="L285" s="21">
        <v>26244.560000000001</v>
      </c>
      <c r="M285" s="23">
        <v>3.1440438377956797E-4</v>
      </c>
      <c r="N285" s="21">
        <v>10.98</v>
      </c>
      <c r="O285">
        <v>70</v>
      </c>
      <c r="P285" s="21">
        <v>667.67</v>
      </c>
      <c r="Q285" s="21">
        <v>9.5399999999999991</v>
      </c>
      <c r="R285" s="21">
        <f t="shared" si="4"/>
        <v>677.20999999999992</v>
      </c>
    </row>
    <row r="286" spans="1:18" x14ac:dyDescent="0.25">
      <c r="A286" s="20" t="s">
        <v>98</v>
      </c>
      <c r="B286" s="20" t="s">
        <v>196</v>
      </c>
      <c r="C286" s="20" t="s">
        <v>201</v>
      </c>
      <c r="D286" s="20" t="s">
        <v>141</v>
      </c>
      <c r="E286" s="20" t="s">
        <v>142</v>
      </c>
      <c r="F286" s="20" t="s">
        <v>202</v>
      </c>
      <c r="G286" s="20" t="s">
        <v>183</v>
      </c>
      <c r="H286" s="20" t="s">
        <v>276</v>
      </c>
      <c r="I286">
        <v>44902</v>
      </c>
      <c r="J286" s="21">
        <v>24189.14</v>
      </c>
      <c r="K286" s="22">
        <v>0.92168205525259295</v>
      </c>
      <c r="L286" s="21">
        <v>26244.560000000001</v>
      </c>
      <c r="M286" s="23"/>
      <c r="N286" s="21">
        <v>33.78</v>
      </c>
      <c r="P286" s="21">
        <v>0</v>
      </c>
      <c r="Q286" s="21">
        <v>0</v>
      </c>
      <c r="R286" s="21">
        <f t="shared" si="4"/>
        <v>0</v>
      </c>
    </row>
    <row r="287" spans="1:18" x14ac:dyDescent="0.25">
      <c r="A287" s="20" t="s">
        <v>98</v>
      </c>
      <c r="B287" s="20" t="s">
        <v>196</v>
      </c>
      <c r="C287" s="20" t="s">
        <v>203</v>
      </c>
      <c r="D287" s="20" t="s">
        <v>141</v>
      </c>
      <c r="E287" s="20" t="s">
        <v>146</v>
      </c>
      <c r="F287" s="20" t="s">
        <v>202</v>
      </c>
      <c r="G287" s="20" t="s">
        <v>183</v>
      </c>
      <c r="H287" s="20" t="s">
        <v>276</v>
      </c>
      <c r="I287">
        <v>18092</v>
      </c>
      <c r="J287" s="21">
        <v>24189.14</v>
      </c>
      <c r="K287" s="22">
        <v>0.92168205525259295</v>
      </c>
      <c r="L287" s="21">
        <v>26244.560000000001</v>
      </c>
      <c r="M287" s="23"/>
      <c r="N287" s="21">
        <v>135.6</v>
      </c>
      <c r="P287" s="21">
        <v>0</v>
      </c>
      <c r="Q287" s="21">
        <v>0</v>
      </c>
      <c r="R287" s="21">
        <f t="shared" si="4"/>
        <v>0</v>
      </c>
    </row>
    <row r="288" spans="1:18" x14ac:dyDescent="0.25">
      <c r="A288" s="20" t="s">
        <v>98</v>
      </c>
      <c r="B288" s="20" t="s">
        <v>196</v>
      </c>
      <c r="C288" s="20" t="s">
        <v>204</v>
      </c>
      <c r="D288" s="20" t="s">
        <v>150</v>
      </c>
      <c r="E288" s="20" t="s">
        <v>146</v>
      </c>
      <c r="F288" s="20" t="s">
        <v>202</v>
      </c>
      <c r="G288" s="20" t="s">
        <v>183</v>
      </c>
      <c r="H288" s="20" t="s">
        <v>276</v>
      </c>
      <c r="I288">
        <v>15922</v>
      </c>
      <c r="J288" s="21">
        <v>24189.14</v>
      </c>
      <c r="K288" s="22">
        <v>0.92168205525259295</v>
      </c>
      <c r="L288" s="21">
        <v>26244.560000000001</v>
      </c>
      <c r="M288" s="23"/>
      <c r="N288" s="21">
        <v>30.27</v>
      </c>
      <c r="P288" s="21">
        <v>0</v>
      </c>
      <c r="Q288" s="21">
        <v>0</v>
      </c>
      <c r="R288" s="21">
        <f t="shared" si="4"/>
        <v>0</v>
      </c>
    </row>
    <row r="289" spans="1:18" x14ac:dyDescent="0.25">
      <c r="A289" s="20" t="s">
        <v>98</v>
      </c>
      <c r="B289" s="20" t="s">
        <v>196</v>
      </c>
      <c r="C289" s="20" t="s">
        <v>205</v>
      </c>
      <c r="D289" s="20" t="s">
        <v>148</v>
      </c>
      <c r="E289" s="20" t="s">
        <v>155</v>
      </c>
      <c r="F289" s="20" t="s">
        <v>198</v>
      </c>
      <c r="G289" s="20" t="s">
        <v>183</v>
      </c>
      <c r="H289" s="20" t="s">
        <v>276</v>
      </c>
      <c r="I289">
        <v>15543</v>
      </c>
      <c r="J289" s="21">
        <v>24189.14</v>
      </c>
      <c r="K289" s="22">
        <v>0.92168205525259295</v>
      </c>
      <c r="L289" s="21">
        <v>26244.560000000001</v>
      </c>
      <c r="M289" s="23"/>
      <c r="N289" s="21">
        <v>90.79</v>
      </c>
      <c r="P289" s="21">
        <v>0</v>
      </c>
      <c r="Q289" s="21">
        <v>0</v>
      </c>
      <c r="R289" s="21">
        <f t="shared" si="4"/>
        <v>0</v>
      </c>
    </row>
    <row r="290" spans="1:18" x14ac:dyDescent="0.25">
      <c r="A290" s="20" t="s">
        <v>110</v>
      </c>
      <c r="B290" s="20" t="s">
        <v>271</v>
      </c>
      <c r="C290" s="20" t="s">
        <v>229</v>
      </c>
      <c r="D290" s="20" t="s">
        <v>150</v>
      </c>
      <c r="E290" s="20" t="s">
        <v>142</v>
      </c>
      <c r="F290" s="20" t="s">
        <v>230</v>
      </c>
      <c r="G290" s="20" t="s">
        <v>144</v>
      </c>
      <c r="H290" s="20" t="s">
        <v>276</v>
      </c>
      <c r="I290">
        <v>172385</v>
      </c>
      <c r="J290" s="21">
        <v>3259601.15</v>
      </c>
      <c r="K290" s="22">
        <v>0.97047757986938199</v>
      </c>
      <c r="L290" s="21">
        <v>3358759.87</v>
      </c>
      <c r="M290" s="23">
        <v>4.9385216200514503E-2</v>
      </c>
      <c r="N290" s="21">
        <v>12.15</v>
      </c>
      <c r="O290">
        <v>8513</v>
      </c>
      <c r="P290" s="21">
        <v>94607.55</v>
      </c>
      <c r="Q290" s="21">
        <v>566.78</v>
      </c>
      <c r="R290" s="21">
        <f t="shared" si="4"/>
        <v>95174.33</v>
      </c>
    </row>
    <row r="291" spans="1:18" x14ac:dyDescent="0.25">
      <c r="A291" s="20" t="s">
        <v>110</v>
      </c>
      <c r="B291" s="20" t="s">
        <v>271</v>
      </c>
      <c r="C291" s="20" t="s">
        <v>231</v>
      </c>
      <c r="D291" s="20" t="s">
        <v>232</v>
      </c>
      <c r="E291" s="20" t="s">
        <v>142</v>
      </c>
      <c r="F291" s="20" t="s">
        <v>230</v>
      </c>
      <c r="G291" s="20" t="s">
        <v>144</v>
      </c>
      <c r="H291" s="20" t="s">
        <v>276</v>
      </c>
      <c r="I291">
        <v>161422</v>
      </c>
      <c r="J291" s="21">
        <v>3259601.15</v>
      </c>
      <c r="K291" s="22">
        <v>0.97047757986938199</v>
      </c>
      <c r="L291" s="21">
        <v>3358759.87</v>
      </c>
      <c r="M291" s="23">
        <v>4.9385216200514503E-2</v>
      </c>
      <c r="N291" s="21">
        <v>12.15</v>
      </c>
      <c r="O291">
        <v>7971</v>
      </c>
      <c r="P291" s="21">
        <v>88584.14</v>
      </c>
      <c r="Q291" s="21">
        <v>488.99</v>
      </c>
      <c r="R291" s="21">
        <f t="shared" si="4"/>
        <v>89073.13</v>
      </c>
    </row>
    <row r="292" spans="1:18" x14ac:dyDescent="0.25">
      <c r="A292" s="20" t="s">
        <v>110</v>
      </c>
      <c r="B292" s="20" t="s">
        <v>271</v>
      </c>
      <c r="C292" s="20" t="s">
        <v>233</v>
      </c>
      <c r="D292" s="20" t="s">
        <v>189</v>
      </c>
      <c r="E292" s="20" t="s">
        <v>142</v>
      </c>
      <c r="F292" s="20" t="s">
        <v>230</v>
      </c>
      <c r="G292" s="20" t="s">
        <v>144</v>
      </c>
      <c r="H292" s="20" t="s">
        <v>276</v>
      </c>
      <c r="I292">
        <v>36013</v>
      </c>
      <c r="J292" s="21">
        <v>3259601.15</v>
      </c>
      <c r="K292" s="22">
        <v>0.97047757986938199</v>
      </c>
      <c r="L292" s="21">
        <v>3358759.87</v>
      </c>
      <c r="M292" s="23">
        <v>4.9385216200514503E-2</v>
      </c>
      <c r="N292" s="21">
        <v>12.15</v>
      </c>
      <c r="O292">
        <v>1778</v>
      </c>
      <c r="P292" s="21">
        <v>19759.45</v>
      </c>
      <c r="Q292" s="21">
        <v>188.92</v>
      </c>
      <c r="R292" s="21">
        <f t="shared" si="4"/>
        <v>19948.37</v>
      </c>
    </row>
    <row r="293" spans="1:18" x14ac:dyDescent="0.25">
      <c r="A293" s="20" t="s">
        <v>110</v>
      </c>
      <c r="B293" s="20" t="s">
        <v>271</v>
      </c>
      <c r="C293" s="20" t="s">
        <v>234</v>
      </c>
      <c r="D293" s="20" t="s">
        <v>148</v>
      </c>
      <c r="E293" s="20" t="s">
        <v>142</v>
      </c>
      <c r="F293" s="20" t="s">
        <v>235</v>
      </c>
      <c r="G293" s="20" t="s">
        <v>183</v>
      </c>
      <c r="H293" s="20" t="s">
        <v>276</v>
      </c>
      <c r="I293">
        <v>15465</v>
      </c>
      <c r="J293" s="21">
        <v>3259601.15</v>
      </c>
      <c r="K293" s="22">
        <v>0.97047757986938199</v>
      </c>
      <c r="L293" s="21">
        <v>3358759.87</v>
      </c>
      <c r="M293" s="23"/>
      <c r="N293" s="21">
        <v>11.3</v>
      </c>
      <c r="P293" s="21">
        <v>0</v>
      </c>
      <c r="Q293" s="21">
        <v>0</v>
      </c>
      <c r="R293" s="21">
        <f t="shared" si="4"/>
        <v>0</v>
      </c>
    </row>
    <row r="294" spans="1:18" x14ac:dyDescent="0.25">
      <c r="A294" s="20" t="s">
        <v>110</v>
      </c>
      <c r="B294" s="20" t="s">
        <v>271</v>
      </c>
      <c r="C294" s="20" t="s">
        <v>236</v>
      </c>
      <c r="D294" s="20" t="s">
        <v>148</v>
      </c>
      <c r="E294" s="20" t="s">
        <v>146</v>
      </c>
      <c r="F294" s="20" t="s">
        <v>230</v>
      </c>
      <c r="G294" s="20" t="s">
        <v>183</v>
      </c>
      <c r="H294" s="20" t="s">
        <v>276</v>
      </c>
      <c r="I294">
        <v>4962</v>
      </c>
      <c r="J294" s="21">
        <v>3259601.15</v>
      </c>
      <c r="K294" s="22">
        <v>0.97047757986938199</v>
      </c>
      <c r="L294" s="21">
        <v>3358759.87</v>
      </c>
      <c r="M294" s="23"/>
      <c r="N294" s="21">
        <v>49.27</v>
      </c>
      <c r="P294" s="21">
        <v>0</v>
      </c>
      <c r="Q294" s="21">
        <v>0</v>
      </c>
      <c r="R294" s="21">
        <f t="shared" si="4"/>
        <v>0</v>
      </c>
    </row>
    <row r="295" spans="1:18" x14ac:dyDescent="0.25">
      <c r="A295" s="20" t="s">
        <v>110</v>
      </c>
      <c r="B295" s="20" t="s">
        <v>271</v>
      </c>
      <c r="C295" s="20" t="s">
        <v>237</v>
      </c>
      <c r="D295" s="20" t="s">
        <v>141</v>
      </c>
      <c r="E295" s="20" t="s">
        <v>146</v>
      </c>
      <c r="F295" s="20" t="s">
        <v>235</v>
      </c>
      <c r="G295" s="20" t="s">
        <v>144</v>
      </c>
      <c r="H295" s="20" t="s">
        <v>276</v>
      </c>
      <c r="I295">
        <v>3122</v>
      </c>
      <c r="J295" s="21">
        <v>3259601.15</v>
      </c>
      <c r="K295" s="22">
        <v>0.97047757986938199</v>
      </c>
      <c r="L295" s="21">
        <v>3358759.87</v>
      </c>
      <c r="M295" s="23">
        <v>4.9385216200514503E-2</v>
      </c>
      <c r="N295" s="21">
        <v>50</v>
      </c>
      <c r="O295">
        <v>154</v>
      </c>
      <c r="P295" s="21">
        <v>7024.32</v>
      </c>
      <c r="Q295" s="21">
        <v>45.62</v>
      </c>
      <c r="R295" s="21">
        <f t="shared" si="4"/>
        <v>7069.94</v>
      </c>
    </row>
    <row r="296" spans="1:18" x14ac:dyDescent="0.25">
      <c r="A296" s="20" t="s">
        <v>110</v>
      </c>
      <c r="B296" s="20" t="s">
        <v>271</v>
      </c>
      <c r="C296" s="20" t="s">
        <v>238</v>
      </c>
      <c r="D296" s="20" t="s">
        <v>150</v>
      </c>
      <c r="E296" s="20" t="s">
        <v>146</v>
      </c>
      <c r="F296" s="20" t="s">
        <v>235</v>
      </c>
      <c r="G296" s="20" t="s">
        <v>144</v>
      </c>
      <c r="H296" s="20" t="s">
        <v>276</v>
      </c>
      <c r="I296">
        <v>16760</v>
      </c>
      <c r="J296" s="21">
        <v>3259601.15</v>
      </c>
      <c r="K296" s="22">
        <v>0.97047757986938199</v>
      </c>
      <c r="L296" s="21">
        <v>3358759.87</v>
      </c>
      <c r="M296" s="23">
        <v>4.9385216200514503E-2</v>
      </c>
      <c r="N296" s="21">
        <v>50</v>
      </c>
      <c r="O296">
        <v>827</v>
      </c>
      <c r="P296" s="21">
        <v>37721.49</v>
      </c>
      <c r="Q296" s="21">
        <v>45.61</v>
      </c>
      <c r="R296" s="21">
        <f t="shared" si="4"/>
        <v>37767.1</v>
      </c>
    </row>
    <row r="297" spans="1:18" x14ac:dyDescent="0.25">
      <c r="A297" s="20" t="s">
        <v>110</v>
      </c>
      <c r="B297" s="20" t="s">
        <v>271</v>
      </c>
      <c r="C297" s="20" t="s">
        <v>239</v>
      </c>
      <c r="D297" s="20" t="s">
        <v>232</v>
      </c>
      <c r="E297" s="20" t="s">
        <v>155</v>
      </c>
      <c r="F297" s="20" t="s">
        <v>230</v>
      </c>
      <c r="G297" s="20" t="s">
        <v>144</v>
      </c>
      <c r="H297" s="20" t="s">
        <v>276</v>
      </c>
      <c r="I297">
        <v>7806</v>
      </c>
      <c r="J297" s="21">
        <v>3259601.15</v>
      </c>
      <c r="K297" s="22">
        <v>0.97047757986938199</v>
      </c>
      <c r="L297" s="21">
        <v>3358759.87</v>
      </c>
      <c r="M297" s="23">
        <v>4.9385216200514503E-2</v>
      </c>
      <c r="N297" s="21">
        <v>51.02</v>
      </c>
      <c r="O297">
        <v>385</v>
      </c>
      <c r="P297" s="21">
        <v>17919.03</v>
      </c>
      <c r="Q297" s="21">
        <v>0</v>
      </c>
      <c r="R297" s="21">
        <f t="shared" si="4"/>
        <v>17919.03</v>
      </c>
    </row>
    <row r="298" spans="1:18" x14ac:dyDescent="0.25">
      <c r="A298" s="20" t="s">
        <v>110</v>
      </c>
      <c r="B298" s="20" t="s">
        <v>271</v>
      </c>
      <c r="C298" s="20" t="s">
        <v>240</v>
      </c>
      <c r="D298" s="20" t="s">
        <v>150</v>
      </c>
      <c r="E298" s="20" t="s">
        <v>155</v>
      </c>
      <c r="F298" s="20" t="s">
        <v>230</v>
      </c>
      <c r="G298" s="20" t="s">
        <v>144</v>
      </c>
      <c r="H298" s="20" t="s">
        <v>276</v>
      </c>
      <c r="I298">
        <v>7099</v>
      </c>
      <c r="J298" s="21">
        <v>3259601.15</v>
      </c>
      <c r="K298" s="22">
        <v>0.97047757986938199</v>
      </c>
      <c r="L298" s="21">
        <v>3358759.87</v>
      </c>
      <c r="M298" s="23">
        <v>4.9385216200514503E-2</v>
      </c>
      <c r="N298" s="21">
        <v>51.02</v>
      </c>
      <c r="O298">
        <v>350</v>
      </c>
      <c r="P298" s="21">
        <v>16290.03</v>
      </c>
      <c r="Q298" s="21">
        <v>0</v>
      </c>
      <c r="R298" s="21">
        <f t="shared" si="4"/>
        <v>16290.03</v>
      </c>
    </row>
    <row r="299" spans="1:18" x14ac:dyDescent="0.25">
      <c r="A299" s="20" t="s">
        <v>111</v>
      </c>
      <c r="B299" s="20" t="s">
        <v>196</v>
      </c>
      <c r="C299" s="20" t="s">
        <v>197</v>
      </c>
      <c r="D299" s="20" t="s">
        <v>148</v>
      </c>
      <c r="E299" s="20" t="s">
        <v>142</v>
      </c>
      <c r="F299" s="20" t="s">
        <v>198</v>
      </c>
      <c r="G299" s="20" t="s">
        <v>144</v>
      </c>
      <c r="H299" s="20" t="s">
        <v>276</v>
      </c>
      <c r="I299">
        <v>311691</v>
      </c>
      <c r="J299" s="21">
        <v>1727.8</v>
      </c>
      <c r="K299" s="22">
        <v>0.59863973861915798</v>
      </c>
      <c r="L299" s="21">
        <v>2886.21</v>
      </c>
      <c r="M299" s="23">
        <v>1.48575342801652E-5</v>
      </c>
      <c r="N299" s="21">
        <v>33.78</v>
      </c>
      <c r="O299">
        <v>4</v>
      </c>
      <c r="P299" s="21">
        <v>76.239999999999995</v>
      </c>
      <c r="Q299" s="21">
        <v>0</v>
      </c>
      <c r="R299" s="21">
        <f t="shared" si="4"/>
        <v>76.239999999999995</v>
      </c>
    </row>
    <row r="300" spans="1:18" x14ac:dyDescent="0.25">
      <c r="A300" s="20" t="s">
        <v>111</v>
      </c>
      <c r="B300" s="20" t="s">
        <v>196</v>
      </c>
      <c r="C300" s="20" t="s">
        <v>199</v>
      </c>
      <c r="D300" s="20" t="s">
        <v>200</v>
      </c>
      <c r="E300" s="20" t="s">
        <v>142</v>
      </c>
      <c r="F300" s="20" t="s">
        <v>198</v>
      </c>
      <c r="G300" s="20" t="s">
        <v>183</v>
      </c>
      <c r="H300" s="20" t="s">
        <v>276</v>
      </c>
      <c r="I300">
        <v>224013</v>
      </c>
      <c r="J300" s="21">
        <v>1727.8</v>
      </c>
      <c r="K300" s="22">
        <v>0.59863973861915798</v>
      </c>
      <c r="L300" s="21">
        <v>2886.21</v>
      </c>
      <c r="M300" s="23"/>
      <c r="N300" s="21">
        <v>10.98</v>
      </c>
      <c r="P300" s="21">
        <v>0</v>
      </c>
      <c r="Q300" s="21">
        <v>0</v>
      </c>
      <c r="R300" s="21">
        <f t="shared" si="4"/>
        <v>0</v>
      </c>
    </row>
    <row r="301" spans="1:18" x14ac:dyDescent="0.25">
      <c r="A301" s="20" t="s">
        <v>111</v>
      </c>
      <c r="B301" s="20" t="s">
        <v>196</v>
      </c>
      <c r="C301" s="20" t="s">
        <v>201</v>
      </c>
      <c r="D301" s="20" t="s">
        <v>141</v>
      </c>
      <c r="E301" s="20" t="s">
        <v>142</v>
      </c>
      <c r="F301" s="20" t="s">
        <v>202</v>
      </c>
      <c r="G301" s="20" t="s">
        <v>144</v>
      </c>
      <c r="H301" s="20" t="s">
        <v>276</v>
      </c>
      <c r="I301">
        <v>44902</v>
      </c>
      <c r="J301" s="21">
        <v>1727.8</v>
      </c>
      <c r="K301" s="22">
        <v>0.59863973861915798</v>
      </c>
      <c r="L301" s="21">
        <v>2886.21</v>
      </c>
      <c r="M301" s="23">
        <v>1.48555111047037E-5</v>
      </c>
      <c r="N301" s="21">
        <v>33.78</v>
      </c>
      <c r="O301">
        <v>0</v>
      </c>
      <c r="P301" s="21">
        <v>0</v>
      </c>
      <c r="Q301" s="21">
        <v>0</v>
      </c>
      <c r="R301" s="21">
        <f t="shared" si="4"/>
        <v>0</v>
      </c>
    </row>
    <row r="302" spans="1:18" x14ac:dyDescent="0.25">
      <c r="A302" s="20" t="s">
        <v>111</v>
      </c>
      <c r="B302" s="20" t="s">
        <v>196</v>
      </c>
      <c r="C302" s="20" t="s">
        <v>203</v>
      </c>
      <c r="D302" s="20" t="s">
        <v>141</v>
      </c>
      <c r="E302" s="20" t="s">
        <v>146</v>
      </c>
      <c r="F302" s="20" t="s">
        <v>202</v>
      </c>
      <c r="G302" s="20" t="s">
        <v>144</v>
      </c>
      <c r="H302" s="20" t="s">
        <v>276</v>
      </c>
      <c r="I302">
        <v>18092</v>
      </c>
      <c r="J302" s="21">
        <v>1727.8</v>
      </c>
      <c r="K302" s="22">
        <v>0.59863973861915798</v>
      </c>
      <c r="L302" s="21">
        <v>2886.21</v>
      </c>
      <c r="M302" s="23">
        <v>1.48555111047037E-5</v>
      </c>
      <c r="N302" s="21">
        <v>135.6</v>
      </c>
      <c r="O302">
        <v>0</v>
      </c>
      <c r="P302" s="21">
        <v>0</v>
      </c>
      <c r="Q302" s="21">
        <v>0</v>
      </c>
      <c r="R302" s="21">
        <f t="shared" si="4"/>
        <v>0</v>
      </c>
    </row>
    <row r="303" spans="1:18" x14ac:dyDescent="0.25">
      <c r="A303" s="20" t="s">
        <v>111</v>
      </c>
      <c r="B303" s="20" t="s">
        <v>196</v>
      </c>
      <c r="C303" s="20" t="s">
        <v>204</v>
      </c>
      <c r="D303" s="20" t="s">
        <v>150</v>
      </c>
      <c r="E303" s="20" t="s">
        <v>146</v>
      </c>
      <c r="F303" s="20" t="s">
        <v>202</v>
      </c>
      <c r="G303" s="20" t="s">
        <v>183</v>
      </c>
      <c r="H303" s="20" t="s">
        <v>276</v>
      </c>
      <c r="I303">
        <v>15922</v>
      </c>
      <c r="J303" s="21">
        <v>1727.8</v>
      </c>
      <c r="K303" s="22">
        <v>0.59863973861915798</v>
      </c>
      <c r="L303" s="21">
        <v>2886.21</v>
      </c>
      <c r="M303" s="23"/>
      <c r="N303" s="21">
        <v>30.27</v>
      </c>
      <c r="P303" s="21">
        <v>0</v>
      </c>
      <c r="Q303" s="21">
        <v>0</v>
      </c>
      <c r="R303" s="21">
        <f t="shared" si="4"/>
        <v>0</v>
      </c>
    </row>
    <row r="304" spans="1:18" x14ac:dyDescent="0.25">
      <c r="A304" s="20" t="s">
        <v>111</v>
      </c>
      <c r="B304" s="20" t="s">
        <v>196</v>
      </c>
      <c r="C304" s="20" t="s">
        <v>205</v>
      </c>
      <c r="D304" s="20" t="s">
        <v>148</v>
      </c>
      <c r="E304" s="20" t="s">
        <v>155</v>
      </c>
      <c r="F304" s="20" t="s">
        <v>198</v>
      </c>
      <c r="G304" s="20" t="s">
        <v>144</v>
      </c>
      <c r="H304" s="20" t="s">
        <v>276</v>
      </c>
      <c r="I304">
        <v>15543</v>
      </c>
      <c r="J304" s="21">
        <v>1727.8</v>
      </c>
      <c r="K304" s="22">
        <v>0.59863973861915798</v>
      </c>
      <c r="L304" s="21">
        <v>2886.21</v>
      </c>
      <c r="M304" s="23">
        <v>1.48575342801652E-5</v>
      </c>
      <c r="N304" s="21">
        <v>90.79</v>
      </c>
      <c r="O304">
        <v>0</v>
      </c>
      <c r="P304" s="21">
        <v>0</v>
      </c>
      <c r="Q304" s="21">
        <v>0</v>
      </c>
      <c r="R304" s="21">
        <f t="shared" si="4"/>
        <v>0</v>
      </c>
    </row>
    <row r="305" spans="1:18" x14ac:dyDescent="0.25">
      <c r="A305" s="20" t="s">
        <v>111</v>
      </c>
      <c r="B305" s="20" t="s">
        <v>196</v>
      </c>
      <c r="C305" s="20" t="s">
        <v>206</v>
      </c>
      <c r="D305" s="20" t="s">
        <v>189</v>
      </c>
      <c r="E305" s="20" t="s">
        <v>155</v>
      </c>
      <c r="F305" s="20" t="s">
        <v>198</v>
      </c>
      <c r="G305" s="20" t="s">
        <v>144</v>
      </c>
      <c r="H305" s="20" t="s">
        <v>276</v>
      </c>
      <c r="I305">
        <v>7112</v>
      </c>
      <c r="J305" s="21">
        <v>1727.8</v>
      </c>
      <c r="K305" s="22">
        <v>0.59863973861915798</v>
      </c>
      <c r="L305" s="21">
        <v>2886.21</v>
      </c>
      <c r="M305" s="23">
        <v>1.5640826113877399E-5</v>
      </c>
      <c r="N305" s="21">
        <v>90.77</v>
      </c>
      <c r="O305">
        <v>0</v>
      </c>
      <c r="P305" s="21">
        <v>0</v>
      </c>
      <c r="Q305" s="21">
        <v>0</v>
      </c>
      <c r="R305" s="21">
        <f t="shared" si="4"/>
        <v>0</v>
      </c>
    </row>
    <row r="306" spans="1:18" x14ac:dyDescent="0.25">
      <c r="A306" s="20" t="s">
        <v>112</v>
      </c>
      <c r="B306" s="20" t="s">
        <v>196</v>
      </c>
      <c r="C306" s="20" t="s">
        <v>197</v>
      </c>
      <c r="D306" s="20" t="s">
        <v>148</v>
      </c>
      <c r="E306" s="20" t="s">
        <v>142</v>
      </c>
      <c r="F306" s="20" t="s">
        <v>198</v>
      </c>
      <c r="G306" s="20" t="s">
        <v>144</v>
      </c>
      <c r="H306" s="20" t="s">
        <v>276</v>
      </c>
      <c r="I306">
        <v>311691</v>
      </c>
      <c r="J306" s="21">
        <v>4135190.72</v>
      </c>
      <c r="K306" s="22">
        <v>0.79104592463844403</v>
      </c>
      <c r="L306" s="21">
        <v>5227497.66</v>
      </c>
      <c r="M306" s="23">
        <v>2.69099357575967E-2</v>
      </c>
      <c r="N306" s="21">
        <v>33.78</v>
      </c>
      <c r="O306">
        <v>8387</v>
      </c>
      <c r="P306" s="21">
        <v>211226.96</v>
      </c>
      <c r="Q306" s="21">
        <v>1108.1400000000001</v>
      </c>
      <c r="R306" s="21">
        <f t="shared" si="4"/>
        <v>212335.1</v>
      </c>
    </row>
    <row r="307" spans="1:18" x14ac:dyDescent="0.25">
      <c r="A307" s="20" t="s">
        <v>112</v>
      </c>
      <c r="B307" s="20" t="s">
        <v>196</v>
      </c>
      <c r="C307" s="20" t="s">
        <v>199</v>
      </c>
      <c r="D307" s="20" t="s">
        <v>200</v>
      </c>
      <c r="E307" s="20" t="s">
        <v>142</v>
      </c>
      <c r="F307" s="20" t="s">
        <v>198</v>
      </c>
      <c r="G307" s="20" t="s">
        <v>183</v>
      </c>
      <c r="H307" s="20" t="s">
        <v>276</v>
      </c>
      <c r="I307">
        <v>224013</v>
      </c>
      <c r="J307" s="21">
        <v>4135190.72</v>
      </c>
      <c r="K307" s="22">
        <v>0.79104592463844403</v>
      </c>
      <c r="L307" s="21">
        <v>5227497.66</v>
      </c>
      <c r="M307" s="23"/>
      <c r="N307" s="21">
        <v>10.98</v>
      </c>
      <c r="P307" s="21">
        <v>0</v>
      </c>
      <c r="Q307" s="21">
        <v>0</v>
      </c>
      <c r="R307" s="21">
        <f t="shared" si="4"/>
        <v>0</v>
      </c>
    </row>
    <row r="308" spans="1:18" x14ac:dyDescent="0.25">
      <c r="A308" s="20" t="s">
        <v>112</v>
      </c>
      <c r="B308" s="20" t="s">
        <v>196</v>
      </c>
      <c r="C308" s="20" t="s">
        <v>201</v>
      </c>
      <c r="D308" s="20" t="s">
        <v>141</v>
      </c>
      <c r="E308" s="20" t="s">
        <v>142</v>
      </c>
      <c r="F308" s="20" t="s">
        <v>202</v>
      </c>
      <c r="G308" s="20" t="s">
        <v>144</v>
      </c>
      <c r="H308" s="20" t="s">
        <v>276</v>
      </c>
      <c r="I308">
        <v>44902</v>
      </c>
      <c r="J308" s="21">
        <v>4135190.72</v>
      </c>
      <c r="K308" s="22">
        <v>0.79104592463844403</v>
      </c>
      <c r="L308" s="21">
        <v>5227497.66</v>
      </c>
      <c r="M308" s="23">
        <v>2.6906271386331001E-2</v>
      </c>
      <c r="N308" s="21">
        <v>33.78</v>
      </c>
      <c r="O308">
        <v>1208</v>
      </c>
      <c r="P308" s="21">
        <v>30423.53</v>
      </c>
      <c r="Q308" s="21">
        <v>226.66</v>
      </c>
      <c r="R308" s="21">
        <f t="shared" si="4"/>
        <v>30650.19</v>
      </c>
    </row>
    <row r="309" spans="1:18" x14ac:dyDescent="0.25">
      <c r="A309" s="20" t="s">
        <v>112</v>
      </c>
      <c r="B309" s="20" t="s">
        <v>196</v>
      </c>
      <c r="C309" s="20" t="s">
        <v>203</v>
      </c>
      <c r="D309" s="20" t="s">
        <v>141</v>
      </c>
      <c r="E309" s="20" t="s">
        <v>146</v>
      </c>
      <c r="F309" s="20" t="s">
        <v>202</v>
      </c>
      <c r="G309" s="20" t="s">
        <v>144</v>
      </c>
      <c r="H309" s="20" t="s">
        <v>276</v>
      </c>
      <c r="I309">
        <v>18092</v>
      </c>
      <c r="J309" s="21">
        <v>4135190.72</v>
      </c>
      <c r="K309" s="22">
        <v>0.79104592463844403</v>
      </c>
      <c r="L309" s="21">
        <v>5227497.66</v>
      </c>
      <c r="M309" s="23">
        <v>2.6906271386331001E-2</v>
      </c>
      <c r="N309" s="21">
        <v>135.6</v>
      </c>
      <c r="O309">
        <v>486</v>
      </c>
      <c r="P309" s="21">
        <v>49003.32</v>
      </c>
      <c r="Q309" s="21">
        <v>0</v>
      </c>
      <c r="R309" s="21">
        <f t="shared" si="4"/>
        <v>49003.32</v>
      </c>
    </row>
    <row r="310" spans="1:18" x14ac:dyDescent="0.25">
      <c r="A310" s="20" t="s">
        <v>112</v>
      </c>
      <c r="B310" s="20" t="s">
        <v>196</v>
      </c>
      <c r="C310" s="20" t="s">
        <v>204</v>
      </c>
      <c r="D310" s="20" t="s">
        <v>150</v>
      </c>
      <c r="E310" s="20" t="s">
        <v>146</v>
      </c>
      <c r="F310" s="20" t="s">
        <v>202</v>
      </c>
      <c r="G310" s="20" t="s">
        <v>183</v>
      </c>
      <c r="H310" s="20" t="s">
        <v>276</v>
      </c>
      <c r="I310">
        <v>15922</v>
      </c>
      <c r="J310" s="21">
        <v>4135190.72</v>
      </c>
      <c r="K310" s="22">
        <v>0.79104592463844403</v>
      </c>
      <c r="L310" s="21">
        <v>5227497.66</v>
      </c>
      <c r="M310" s="23"/>
      <c r="N310" s="21">
        <v>30.27</v>
      </c>
      <c r="P310" s="21">
        <v>0</v>
      </c>
      <c r="Q310" s="21">
        <v>0</v>
      </c>
      <c r="R310" s="21">
        <f t="shared" si="4"/>
        <v>0</v>
      </c>
    </row>
    <row r="311" spans="1:18" x14ac:dyDescent="0.25">
      <c r="A311" s="20" t="s">
        <v>118</v>
      </c>
      <c r="B311" s="20" t="s">
        <v>196</v>
      </c>
      <c r="C311" s="20" t="s">
        <v>203</v>
      </c>
      <c r="D311" s="20" t="s">
        <v>141</v>
      </c>
      <c r="E311" s="20" t="s">
        <v>146</v>
      </c>
      <c r="F311" s="20" t="s">
        <v>202</v>
      </c>
      <c r="G311" s="20" t="s">
        <v>144</v>
      </c>
      <c r="H311" s="20" t="s">
        <v>276</v>
      </c>
      <c r="I311">
        <v>18092</v>
      </c>
      <c r="J311" s="21">
        <v>501060.71</v>
      </c>
      <c r="K311" s="22">
        <v>0.81445498034386099</v>
      </c>
      <c r="L311" s="21">
        <v>615209.82999999996</v>
      </c>
      <c r="M311" s="23">
        <v>3.1665251181611401E-3</v>
      </c>
      <c r="N311" s="21">
        <v>135.6</v>
      </c>
      <c r="O311">
        <v>57</v>
      </c>
      <c r="P311" s="21">
        <v>5917.38</v>
      </c>
      <c r="Q311" s="21">
        <v>0</v>
      </c>
      <c r="R311" s="21">
        <f t="shared" si="4"/>
        <v>5917.38</v>
      </c>
    </row>
    <row r="312" spans="1:18" x14ac:dyDescent="0.25">
      <c r="A312" s="20" t="s">
        <v>118</v>
      </c>
      <c r="B312" s="20" t="s">
        <v>196</v>
      </c>
      <c r="C312" s="20" t="s">
        <v>204</v>
      </c>
      <c r="D312" s="20" t="s">
        <v>150</v>
      </c>
      <c r="E312" s="20" t="s">
        <v>146</v>
      </c>
      <c r="F312" s="20" t="s">
        <v>202</v>
      </c>
      <c r="G312" s="20" t="s">
        <v>183</v>
      </c>
      <c r="H312" s="20" t="s">
        <v>276</v>
      </c>
      <c r="I312">
        <v>15922</v>
      </c>
      <c r="J312" s="21">
        <v>501060.71</v>
      </c>
      <c r="K312" s="22">
        <v>0.81445498034386099</v>
      </c>
      <c r="L312" s="21">
        <v>615209.82999999996</v>
      </c>
      <c r="M312" s="23"/>
      <c r="N312" s="21">
        <v>30.27</v>
      </c>
      <c r="P312" s="21">
        <v>0</v>
      </c>
      <c r="Q312" s="21">
        <v>0</v>
      </c>
      <c r="R312" s="21">
        <f t="shared" si="4"/>
        <v>0</v>
      </c>
    </row>
    <row r="313" spans="1:18" x14ac:dyDescent="0.25">
      <c r="A313" s="20" t="s">
        <v>118</v>
      </c>
      <c r="B313" s="20" t="s">
        <v>196</v>
      </c>
      <c r="C313" s="20" t="s">
        <v>205</v>
      </c>
      <c r="D313" s="20" t="s">
        <v>148</v>
      </c>
      <c r="E313" s="20" t="s">
        <v>155</v>
      </c>
      <c r="F313" s="20" t="s">
        <v>198</v>
      </c>
      <c r="G313" s="20" t="s">
        <v>144</v>
      </c>
      <c r="H313" s="20" t="s">
        <v>276</v>
      </c>
      <c r="I313">
        <v>15543</v>
      </c>
      <c r="J313" s="21">
        <v>501060.71</v>
      </c>
      <c r="K313" s="22">
        <v>0.81445498034386099</v>
      </c>
      <c r="L313" s="21">
        <v>615209.82999999996</v>
      </c>
      <c r="M313" s="23">
        <v>3.1669563679425899E-3</v>
      </c>
      <c r="N313" s="21">
        <v>90.79</v>
      </c>
      <c r="O313">
        <v>49</v>
      </c>
      <c r="P313" s="21">
        <v>3405.88</v>
      </c>
      <c r="Q313" s="21">
        <v>0</v>
      </c>
      <c r="R313" s="21">
        <f t="shared" si="4"/>
        <v>3405.88</v>
      </c>
    </row>
    <row r="314" spans="1:18" x14ac:dyDescent="0.25">
      <c r="A314" s="20" t="s">
        <v>118</v>
      </c>
      <c r="B314" s="20" t="s">
        <v>196</v>
      </c>
      <c r="C314" s="20" t="s">
        <v>206</v>
      </c>
      <c r="D314" s="20" t="s">
        <v>189</v>
      </c>
      <c r="E314" s="20" t="s">
        <v>155</v>
      </c>
      <c r="F314" s="20" t="s">
        <v>198</v>
      </c>
      <c r="G314" s="20" t="s">
        <v>144</v>
      </c>
      <c r="H314" s="20" t="s">
        <v>276</v>
      </c>
      <c r="I314">
        <v>7112</v>
      </c>
      <c r="J314" s="21">
        <v>501060.71</v>
      </c>
      <c r="K314" s="22">
        <v>0.81445498034386099</v>
      </c>
      <c r="L314" s="21">
        <v>615209.82999999996</v>
      </c>
      <c r="M314" s="23">
        <v>3.3339188675037702E-3</v>
      </c>
      <c r="N314" s="21">
        <v>90.77</v>
      </c>
      <c r="O314">
        <v>23</v>
      </c>
      <c r="P314" s="21">
        <v>1598.33</v>
      </c>
      <c r="Q314" s="21">
        <v>0</v>
      </c>
      <c r="R314" s="21">
        <f t="shared" si="4"/>
        <v>1598.33</v>
      </c>
    </row>
    <row r="315" spans="1:18" x14ac:dyDescent="0.25">
      <c r="A315" s="20" t="s">
        <v>119</v>
      </c>
      <c r="B315" s="20" t="s">
        <v>226</v>
      </c>
      <c r="C315" s="20" t="s">
        <v>157</v>
      </c>
      <c r="D315" s="20" t="s">
        <v>158</v>
      </c>
      <c r="E315" s="20" t="s">
        <v>142</v>
      </c>
      <c r="F315" s="20" t="s">
        <v>159</v>
      </c>
      <c r="G315" s="20" t="s">
        <v>144</v>
      </c>
      <c r="H315" s="20" t="s">
        <v>276</v>
      </c>
      <c r="I315">
        <v>50116</v>
      </c>
      <c r="J315" s="21">
        <v>5800785.6399999997</v>
      </c>
      <c r="K315" s="22">
        <v>0.78521484754692095</v>
      </c>
      <c r="L315" s="21">
        <v>7387513.9500000002</v>
      </c>
      <c r="M315" s="23">
        <v>0.20454786333505701</v>
      </c>
      <c r="N315" s="21">
        <v>26.16</v>
      </c>
      <c r="O315">
        <v>10251</v>
      </c>
      <c r="P315" s="21">
        <v>198460.39</v>
      </c>
      <c r="Q315" s="21">
        <v>1510.09</v>
      </c>
      <c r="R315" s="21">
        <f t="shared" si="4"/>
        <v>199970.48</v>
      </c>
    </row>
    <row r="316" spans="1:18" x14ac:dyDescent="0.25">
      <c r="A316" s="20" t="s">
        <v>119</v>
      </c>
      <c r="B316" s="20" t="s">
        <v>226</v>
      </c>
      <c r="C316" s="20" t="s">
        <v>160</v>
      </c>
      <c r="D316" s="20" t="s">
        <v>150</v>
      </c>
      <c r="E316" s="20" t="s">
        <v>142</v>
      </c>
      <c r="F316" s="20" t="s">
        <v>159</v>
      </c>
      <c r="G316" s="20" t="s">
        <v>144</v>
      </c>
      <c r="H316" s="20" t="s">
        <v>276</v>
      </c>
      <c r="I316">
        <v>48471</v>
      </c>
      <c r="J316" s="21">
        <v>5800785.6399999997</v>
      </c>
      <c r="K316" s="22">
        <v>0.78521484754692095</v>
      </c>
      <c r="L316" s="21">
        <v>7387513.9500000002</v>
      </c>
      <c r="M316" s="23">
        <v>0.21956462817612701</v>
      </c>
      <c r="N316" s="21">
        <v>24.2</v>
      </c>
      <c r="O316">
        <v>10642</v>
      </c>
      <c r="P316" s="21">
        <v>190593.67</v>
      </c>
      <c r="Q316" s="21">
        <v>1092.48</v>
      </c>
      <c r="R316" s="21">
        <f t="shared" si="4"/>
        <v>191686.15000000002</v>
      </c>
    </row>
    <row r="317" spans="1:18" x14ac:dyDescent="0.25">
      <c r="A317" s="20" t="s">
        <v>119</v>
      </c>
      <c r="B317" s="20" t="s">
        <v>226</v>
      </c>
      <c r="C317" s="20" t="s">
        <v>161</v>
      </c>
      <c r="D317" s="20" t="s">
        <v>148</v>
      </c>
      <c r="E317" s="20" t="s">
        <v>142</v>
      </c>
      <c r="F317" s="20" t="s">
        <v>162</v>
      </c>
      <c r="G317" s="20" t="s">
        <v>144</v>
      </c>
      <c r="H317" s="20" t="s">
        <v>276</v>
      </c>
      <c r="I317">
        <v>13594</v>
      </c>
      <c r="J317" s="21">
        <v>5800785.6399999997</v>
      </c>
      <c r="K317" s="22">
        <v>0.78521484754692095</v>
      </c>
      <c r="L317" s="21">
        <v>7387513.9500000002</v>
      </c>
      <c r="M317" s="23">
        <v>0.20454786333505701</v>
      </c>
      <c r="N317" s="21">
        <v>26.16</v>
      </c>
      <c r="O317">
        <v>2780</v>
      </c>
      <c r="P317" s="21">
        <v>53821.08</v>
      </c>
      <c r="Q317" s="21">
        <v>329.12</v>
      </c>
      <c r="R317" s="21">
        <f t="shared" si="4"/>
        <v>54150.200000000004</v>
      </c>
    </row>
    <row r="318" spans="1:18" x14ac:dyDescent="0.25">
      <c r="A318" s="20" t="s">
        <v>119</v>
      </c>
      <c r="B318" s="20" t="s">
        <v>226</v>
      </c>
      <c r="C318" s="20" t="s">
        <v>163</v>
      </c>
      <c r="D318" s="20" t="s">
        <v>148</v>
      </c>
      <c r="E318" s="20" t="s">
        <v>146</v>
      </c>
      <c r="F318" s="20" t="s">
        <v>162</v>
      </c>
      <c r="G318" s="20" t="s">
        <v>144</v>
      </c>
      <c r="H318" s="20" t="s">
        <v>276</v>
      </c>
      <c r="I318">
        <v>2528</v>
      </c>
      <c r="J318" s="21">
        <v>5800785.6399999997</v>
      </c>
      <c r="K318" s="22">
        <v>0.78521484754692095</v>
      </c>
      <c r="L318" s="21">
        <v>7387513.9500000002</v>
      </c>
      <c r="M318" s="23">
        <v>0.20454786333505701</v>
      </c>
      <c r="N318" s="21">
        <v>107.29</v>
      </c>
      <c r="O318">
        <v>517</v>
      </c>
      <c r="P318" s="21">
        <v>40941.730000000003</v>
      </c>
      <c r="Q318" s="21">
        <v>0</v>
      </c>
      <c r="R318" s="21">
        <f t="shared" si="4"/>
        <v>40941.730000000003</v>
      </c>
    </row>
    <row r="319" spans="1:18" x14ac:dyDescent="0.25">
      <c r="A319" s="20" t="s">
        <v>119</v>
      </c>
      <c r="B319" s="20" t="s">
        <v>226</v>
      </c>
      <c r="C319" s="20" t="s">
        <v>164</v>
      </c>
      <c r="D319" s="20" t="s">
        <v>150</v>
      </c>
      <c r="E319" s="20" t="s">
        <v>146</v>
      </c>
      <c r="F319" s="20" t="s">
        <v>162</v>
      </c>
      <c r="G319" s="20" t="s">
        <v>144</v>
      </c>
      <c r="H319" s="20" t="s">
        <v>276</v>
      </c>
      <c r="I319">
        <v>3612</v>
      </c>
      <c r="J319" s="21">
        <v>5800785.6399999997</v>
      </c>
      <c r="K319" s="22">
        <v>0.78521484754692095</v>
      </c>
      <c r="L319" s="21">
        <v>7387513.9500000002</v>
      </c>
      <c r="M319" s="23">
        <v>0.21956462817612701</v>
      </c>
      <c r="N319" s="21">
        <v>67.69</v>
      </c>
      <c r="O319">
        <v>793</v>
      </c>
      <c r="P319" s="21">
        <v>39619.96</v>
      </c>
      <c r="Q319" s="21">
        <v>-49.96</v>
      </c>
      <c r="R319" s="21">
        <f t="shared" si="4"/>
        <v>39570</v>
      </c>
    </row>
    <row r="320" spans="1:18" x14ac:dyDescent="0.25">
      <c r="A320" s="20" t="s">
        <v>119</v>
      </c>
      <c r="B320" s="20" t="s">
        <v>226</v>
      </c>
      <c r="C320" s="20" t="s">
        <v>165</v>
      </c>
      <c r="D320" s="20" t="s">
        <v>148</v>
      </c>
      <c r="E320" s="20" t="s">
        <v>155</v>
      </c>
      <c r="F320" s="20" t="s">
        <v>159</v>
      </c>
      <c r="G320" s="20" t="s">
        <v>144</v>
      </c>
      <c r="H320" s="20" t="s">
        <v>276</v>
      </c>
      <c r="I320">
        <v>1480</v>
      </c>
      <c r="J320" s="21">
        <v>5800785.6399999997</v>
      </c>
      <c r="K320" s="22">
        <v>0.78521484754692095</v>
      </c>
      <c r="L320" s="21">
        <v>7387513.9500000002</v>
      </c>
      <c r="M320" s="23">
        <v>0.20454786333505701</v>
      </c>
      <c r="N320" s="21">
        <v>58.75</v>
      </c>
      <c r="O320">
        <v>302</v>
      </c>
      <c r="P320" s="21">
        <v>13095.77</v>
      </c>
      <c r="Q320" s="21">
        <v>0</v>
      </c>
      <c r="R320" s="21">
        <f t="shared" si="4"/>
        <v>13095.77</v>
      </c>
    </row>
    <row r="321" spans="1:18" x14ac:dyDescent="0.25">
      <c r="A321" s="20" t="s">
        <v>119</v>
      </c>
      <c r="B321" s="20" t="s">
        <v>226</v>
      </c>
      <c r="C321" s="20" t="s">
        <v>166</v>
      </c>
      <c r="D321" s="20" t="s">
        <v>150</v>
      </c>
      <c r="E321" s="20" t="s">
        <v>155</v>
      </c>
      <c r="F321" s="20" t="s">
        <v>159</v>
      </c>
      <c r="G321" s="20" t="s">
        <v>144</v>
      </c>
      <c r="H321" s="20" t="s">
        <v>276</v>
      </c>
      <c r="I321">
        <v>2052</v>
      </c>
      <c r="J321" s="21">
        <v>5800785.6399999997</v>
      </c>
      <c r="K321" s="22">
        <v>0.78521484754692095</v>
      </c>
      <c r="L321" s="21">
        <v>7387513.9500000002</v>
      </c>
      <c r="M321" s="23">
        <v>0.20537074231869501</v>
      </c>
      <c r="N321" s="21">
        <v>58.69</v>
      </c>
      <c r="O321">
        <v>421</v>
      </c>
      <c r="P321" s="21">
        <v>18237.38</v>
      </c>
      <c r="Q321" s="21">
        <v>-43.32</v>
      </c>
      <c r="R321" s="21">
        <f t="shared" si="4"/>
        <v>18194.060000000001</v>
      </c>
    </row>
    <row r="322" spans="1:18" x14ac:dyDescent="0.25">
      <c r="A322" s="20" t="s">
        <v>120</v>
      </c>
      <c r="B322" s="20" t="s">
        <v>196</v>
      </c>
      <c r="C322" s="20" t="s">
        <v>197</v>
      </c>
      <c r="D322" s="20" t="s">
        <v>148</v>
      </c>
      <c r="E322" s="20" t="s">
        <v>142</v>
      </c>
      <c r="F322" s="20" t="s">
        <v>198</v>
      </c>
      <c r="G322" s="20" t="s">
        <v>144</v>
      </c>
      <c r="H322" s="20" t="s">
        <v>276</v>
      </c>
      <c r="I322">
        <v>311691</v>
      </c>
      <c r="J322" s="21">
        <v>25791956.260000002</v>
      </c>
      <c r="K322" s="22">
        <v>0.92167302199148204</v>
      </c>
      <c r="L322" s="21">
        <v>27983846.379999999</v>
      </c>
      <c r="M322" s="23">
        <v>0.144054298502786</v>
      </c>
      <c r="N322" s="21">
        <v>33.78</v>
      </c>
      <c r="O322">
        <v>44900</v>
      </c>
      <c r="P322" s="21">
        <v>1317541.25</v>
      </c>
      <c r="Q322" s="21">
        <v>6983.85</v>
      </c>
      <c r="R322" s="21">
        <f t="shared" ref="R322:R385" si="5">SUM(P322:Q322)</f>
        <v>1324525.1000000001</v>
      </c>
    </row>
    <row r="323" spans="1:18" x14ac:dyDescent="0.25">
      <c r="A323" s="20" t="s">
        <v>120</v>
      </c>
      <c r="B323" s="20" t="s">
        <v>196</v>
      </c>
      <c r="C323" s="20" t="s">
        <v>199</v>
      </c>
      <c r="D323" s="20" t="s">
        <v>200</v>
      </c>
      <c r="E323" s="20" t="s">
        <v>142</v>
      </c>
      <c r="F323" s="20" t="s">
        <v>198</v>
      </c>
      <c r="G323" s="20" t="s">
        <v>144</v>
      </c>
      <c r="H323" s="20" t="s">
        <v>276</v>
      </c>
      <c r="I323">
        <v>224013</v>
      </c>
      <c r="J323" s="21">
        <v>25791956.260000002</v>
      </c>
      <c r="K323" s="22">
        <v>0.92167302199148204</v>
      </c>
      <c r="L323" s="21">
        <v>27983846.379999999</v>
      </c>
      <c r="M323" s="23">
        <v>0.33524067375814198</v>
      </c>
      <c r="N323" s="21">
        <v>10.98</v>
      </c>
      <c r="O323">
        <v>75098</v>
      </c>
      <c r="P323" s="21">
        <v>716290.09</v>
      </c>
      <c r="Q323" s="21">
        <v>4835.8</v>
      </c>
      <c r="R323" s="21">
        <f t="shared" si="5"/>
        <v>721125.89</v>
      </c>
    </row>
    <row r="324" spans="1:18" x14ac:dyDescent="0.25">
      <c r="A324" s="20" t="s">
        <v>120</v>
      </c>
      <c r="B324" s="20" t="s">
        <v>196</v>
      </c>
      <c r="C324" s="20" t="s">
        <v>201</v>
      </c>
      <c r="D324" s="20" t="s">
        <v>141</v>
      </c>
      <c r="E324" s="20" t="s">
        <v>142</v>
      </c>
      <c r="F324" s="20" t="s">
        <v>202</v>
      </c>
      <c r="G324" s="20" t="s">
        <v>144</v>
      </c>
      <c r="H324" s="20" t="s">
        <v>276</v>
      </c>
      <c r="I324">
        <v>44902</v>
      </c>
      <c r="J324" s="21">
        <v>25791956.260000002</v>
      </c>
      <c r="K324" s="22">
        <v>0.92167302199148204</v>
      </c>
      <c r="L324" s="21">
        <v>27983846.379999999</v>
      </c>
      <c r="M324" s="23">
        <v>0.144034682386386</v>
      </c>
      <c r="N324" s="21">
        <v>33.78</v>
      </c>
      <c r="O324">
        <v>6467</v>
      </c>
      <c r="P324" s="21">
        <v>189767.02</v>
      </c>
      <c r="Q324" s="21">
        <v>1320.47</v>
      </c>
      <c r="R324" s="21">
        <f t="shared" si="5"/>
        <v>191087.49</v>
      </c>
    </row>
    <row r="325" spans="1:18" x14ac:dyDescent="0.25">
      <c r="A325" s="20" t="s">
        <v>120</v>
      </c>
      <c r="B325" s="20" t="s">
        <v>196</v>
      </c>
      <c r="C325" s="20" t="s">
        <v>203</v>
      </c>
      <c r="D325" s="20" t="s">
        <v>141</v>
      </c>
      <c r="E325" s="20" t="s">
        <v>146</v>
      </c>
      <c r="F325" s="20" t="s">
        <v>202</v>
      </c>
      <c r="G325" s="20" t="s">
        <v>144</v>
      </c>
      <c r="H325" s="20" t="s">
        <v>276</v>
      </c>
      <c r="I325">
        <v>18092</v>
      </c>
      <c r="J325" s="21">
        <v>25791956.260000002</v>
      </c>
      <c r="K325" s="22">
        <v>0.92167302199148204</v>
      </c>
      <c r="L325" s="21">
        <v>27983846.379999999</v>
      </c>
      <c r="M325" s="23">
        <v>0.144034682386386</v>
      </c>
      <c r="N325" s="21">
        <v>135.6</v>
      </c>
      <c r="O325">
        <v>2605</v>
      </c>
      <c r="P325" s="21">
        <v>306035.74</v>
      </c>
      <c r="Q325" s="21">
        <v>469.92</v>
      </c>
      <c r="R325" s="21">
        <f t="shared" si="5"/>
        <v>306505.65999999997</v>
      </c>
    </row>
    <row r="326" spans="1:18" x14ac:dyDescent="0.25">
      <c r="A326" s="20" t="s">
        <v>120</v>
      </c>
      <c r="B326" s="20" t="s">
        <v>196</v>
      </c>
      <c r="C326" s="20" t="s">
        <v>204</v>
      </c>
      <c r="D326" s="20" t="s">
        <v>150</v>
      </c>
      <c r="E326" s="20" t="s">
        <v>146</v>
      </c>
      <c r="F326" s="20" t="s">
        <v>202</v>
      </c>
      <c r="G326" s="20" t="s">
        <v>144</v>
      </c>
      <c r="H326" s="20" t="s">
        <v>276</v>
      </c>
      <c r="I326">
        <v>15922</v>
      </c>
      <c r="J326" s="21">
        <v>25791956.260000002</v>
      </c>
      <c r="K326" s="22">
        <v>0.92167302199148204</v>
      </c>
      <c r="L326" s="21">
        <v>27983846.379999999</v>
      </c>
      <c r="M326" s="23">
        <v>0.71504940100649295</v>
      </c>
      <c r="N326" s="21">
        <v>30.27</v>
      </c>
      <c r="O326">
        <v>11385</v>
      </c>
      <c r="P326" s="21">
        <v>298572.76</v>
      </c>
      <c r="Q326" s="21">
        <v>236.02</v>
      </c>
      <c r="R326" s="21">
        <f t="shared" si="5"/>
        <v>298808.78000000003</v>
      </c>
    </row>
    <row r="327" spans="1:18" x14ac:dyDescent="0.25">
      <c r="A327" s="20" t="s">
        <v>120</v>
      </c>
      <c r="B327" s="20" t="s">
        <v>196</v>
      </c>
      <c r="C327" s="20" t="s">
        <v>205</v>
      </c>
      <c r="D327" s="20" t="s">
        <v>148</v>
      </c>
      <c r="E327" s="20" t="s">
        <v>155</v>
      </c>
      <c r="F327" s="20" t="s">
        <v>198</v>
      </c>
      <c r="G327" s="20" t="s">
        <v>144</v>
      </c>
      <c r="H327" s="20" t="s">
        <v>276</v>
      </c>
      <c r="I327">
        <v>15543</v>
      </c>
      <c r="J327" s="21">
        <v>25791956.260000002</v>
      </c>
      <c r="K327" s="22">
        <v>0.92167302199148204</v>
      </c>
      <c r="L327" s="21">
        <v>27983846.379999999</v>
      </c>
      <c r="M327" s="23">
        <v>0.144054298502786</v>
      </c>
      <c r="N327" s="21">
        <v>90.79</v>
      </c>
      <c r="O327">
        <v>2239</v>
      </c>
      <c r="P327" s="21">
        <v>176115.20000000001</v>
      </c>
      <c r="Q327" s="21">
        <v>314.63</v>
      </c>
      <c r="R327" s="21">
        <f t="shared" si="5"/>
        <v>176429.83000000002</v>
      </c>
    </row>
    <row r="328" spans="1:18" x14ac:dyDescent="0.25">
      <c r="A328" s="20" t="s">
        <v>120</v>
      </c>
      <c r="B328" s="20" t="s">
        <v>196</v>
      </c>
      <c r="C328" s="20" t="s">
        <v>206</v>
      </c>
      <c r="D328" s="20" t="s">
        <v>189</v>
      </c>
      <c r="E328" s="20" t="s">
        <v>155</v>
      </c>
      <c r="F328" s="20" t="s">
        <v>198</v>
      </c>
      <c r="G328" s="20" t="s">
        <v>144</v>
      </c>
      <c r="H328" s="20" t="s">
        <v>276</v>
      </c>
      <c r="I328">
        <v>7112</v>
      </c>
      <c r="J328" s="21">
        <v>25791956.260000002</v>
      </c>
      <c r="K328" s="22">
        <v>0.92167302199148204</v>
      </c>
      <c r="L328" s="21">
        <v>27983846.379999999</v>
      </c>
      <c r="M328" s="23">
        <v>0.151648866585258</v>
      </c>
      <c r="N328" s="21">
        <v>90.77</v>
      </c>
      <c r="O328">
        <v>1078</v>
      </c>
      <c r="P328" s="21">
        <v>84774.61</v>
      </c>
      <c r="Q328" s="21">
        <v>78.64</v>
      </c>
      <c r="R328" s="21">
        <f t="shared" si="5"/>
        <v>84853.25</v>
      </c>
    </row>
    <row r="329" spans="1:18" x14ac:dyDescent="0.25">
      <c r="A329" s="20" t="s">
        <v>121</v>
      </c>
      <c r="B329" s="20" t="s">
        <v>196</v>
      </c>
      <c r="C329" s="20" t="s">
        <v>197</v>
      </c>
      <c r="D329" s="20" t="s">
        <v>148</v>
      </c>
      <c r="E329" s="20" t="s">
        <v>142</v>
      </c>
      <c r="F329" s="20" t="s">
        <v>198</v>
      </c>
      <c r="G329" s="20" t="s">
        <v>144</v>
      </c>
      <c r="H329" s="20" t="s">
        <v>276</v>
      </c>
      <c r="I329">
        <v>311691</v>
      </c>
      <c r="J329" s="21">
        <v>817247.3</v>
      </c>
      <c r="K329" s="22">
        <v>0.60804510653837396</v>
      </c>
      <c r="L329" s="21">
        <v>1344057.03</v>
      </c>
      <c r="M329" s="23">
        <v>6.9188913480730703E-3</v>
      </c>
      <c r="N329" s="21">
        <v>33.78</v>
      </c>
      <c r="O329">
        <v>2156</v>
      </c>
      <c r="P329" s="21">
        <v>41737.42</v>
      </c>
      <c r="Q329" s="21">
        <v>212.95</v>
      </c>
      <c r="R329" s="21">
        <f t="shared" si="5"/>
        <v>41950.369999999995</v>
      </c>
    </row>
    <row r="330" spans="1:18" x14ac:dyDescent="0.25">
      <c r="A330" s="20" t="s">
        <v>121</v>
      </c>
      <c r="B330" s="20" t="s">
        <v>196</v>
      </c>
      <c r="C330" s="20" t="s">
        <v>199</v>
      </c>
      <c r="D330" s="20" t="s">
        <v>200</v>
      </c>
      <c r="E330" s="20" t="s">
        <v>142</v>
      </c>
      <c r="F330" s="20" t="s">
        <v>198</v>
      </c>
      <c r="G330" s="20" t="s">
        <v>183</v>
      </c>
      <c r="H330" s="20" t="s">
        <v>276</v>
      </c>
      <c r="I330">
        <v>224013</v>
      </c>
      <c r="J330" s="21">
        <v>817247.3</v>
      </c>
      <c r="K330" s="22">
        <v>0.60804510653837396</v>
      </c>
      <c r="L330" s="21">
        <v>1344057.03</v>
      </c>
      <c r="M330" s="23"/>
      <c r="N330" s="21">
        <v>10.98</v>
      </c>
      <c r="P330" s="21">
        <v>0</v>
      </c>
      <c r="Q330" s="21">
        <v>0</v>
      </c>
      <c r="R330" s="21">
        <f t="shared" si="5"/>
        <v>0</v>
      </c>
    </row>
    <row r="331" spans="1:18" x14ac:dyDescent="0.25">
      <c r="A331" s="20" t="s">
        <v>121</v>
      </c>
      <c r="B331" s="20" t="s">
        <v>196</v>
      </c>
      <c r="C331" s="20" t="s">
        <v>201</v>
      </c>
      <c r="D331" s="20" t="s">
        <v>141</v>
      </c>
      <c r="E331" s="20" t="s">
        <v>142</v>
      </c>
      <c r="F331" s="20" t="s">
        <v>202</v>
      </c>
      <c r="G331" s="20" t="s">
        <v>144</v>
      </c>
      <c r="H331" s="20" t="s">
        <v>276</v>
      </c>
      <c r="I331">
        <v>44902</v>
      </c>
      <c r="J331" s="21">
        <v>817247.3</v>
      </c>
      <c r="K331" s="22">
        <v>0.60804510653837396</v>
      </c>
      <c r="L331" s="21">
        <v>1344057.03</v>
      </c>
      <c r="M331" s="23">
        <v>6.9179491909874997E-3</v>
      </c>
      <c r="N331" s="21">
        <v>33.78</v>
      </c>
      <c r="O331">
        <v>310</v>
      </c>
      <c r="P331" s="21">
        <v>6001.21</v>
      </c>
      <c r="Q331" s="21">
        <v>38.72</v>
      </c>
      <c r="R331" s="21">
        <f t="shared" si="5"/>
        <v>6039.93</v>
      </c>
    </row>
    <row r="332" spans="1:18" x14ac:dyDescent="0.25">
      <c r="A332" s="20" t="s">
        <v>121</v>
      </c>
      <c r="B332" s="20" t="s">
        <v>196</v>
      </c>
      <c r="C332" s="20" t="s">
        <v>203</v>
      </c>
      <c r="D332" s="20" t="s">
        <v>141</v>
      </c>
      <c r="E332" s="20" t="s">
        <v>146</v>
      </c>
      <c r="F332" s="20" t="s">
        <v>202</v>
      </c>
      <c r="G332" s="20" t="s">
        <v>144</v>
      </c>
      <c r="H332" s="20" t="s">
        <v>276</v>
      </c>
      <c r="I332">
        <v>18092</v>
      </c>
      <c r="J332" s="21">
        <v>817247.3</v>
      </c>
      <c r="K332" s="22">
        <v>0.60804510653837396</v>
      </c>
      <c r="L332" s="21">
        <v>1344057.03</v>
      </c>
      <c r="M332" s="23">
        <v>6.9179491909874997E-3</v>
      </c>
      <c r="N332" s="21">
        <v>135.6</v>
      </c>
      <c r="O332">
        <v>125</v>
      </c>
      <c r="P332" s="21">
        <v>9687.98</v>
      </c>
      <c r="Q332" s="21">
        <v>77.5</v>
      </c>
      <c r="R332" s="21">
        <f t="shared" si="5"/>
        <v>9765.48</v>
      </c>
    </row>
    <row r="333" spans="1:18" x14ac:dyDescent="0.25">
      <c r="A333" s="20" t="s">
        <v>121</v>
      </c>
      <c r="B333" s="20" t="s">
        <v>196</v>
      </c>
      <c r="C333" s="20" t="s">
        <v>204</v>
      </c>
      <c r="D333" s="20" t="s">
        <v>150</v>
      </c>
      <c r="E333" s="20" t="s">
        <v>146</v>
      </c>
      <c r="F333" s="20" t="s">
        <v>202</v>
      </c>
      <c r="G333" s="20" t="s">
        <v>144</v>
      </c>
      <c r="H333" s="20" t="s">
        <v>276</v>
      </c>
      <c r="I333">
        <v>15922</v>
      </c>
      <c r="J333" s="21">
        <v>817247.3</v>
      </c>
      <c r="K333" s="22">
        <v>0.60804510653837396</v>
      </c>
      <c r="L333" s="21">
        <v>1344057.03</v>
      </c>
      <c r="M333" s="23">
        <v>3.43436410123713E-2</v>
      </c>
      <c r="N333" s="21">
        <v>30.27</v>
      </c>
      <c r="O333">
        <v>546</v>
      </c>
      <c r="P333" s="21">
        <v>9446.4500000000007</v>
      </c>
      <c r="Q333" s="21">
        <v>0</v>
      </c>
      <c r="R333" s="21">
        <f t="shared" si="5"/>
        <v>9446.4500000000007</v>
      </c>
    </row>
    <row r="334" spans="1:18" x14ac:dyDescent="0.25">
      <c r="A334" s="20" t="s">
        <v>121</v>
      </c>
      <c r="B334" s="20" t="s">
        <v>196</v>
      </c>
      <c r="C334" s="20" t="s">
        <v>205</v>
      </c>
      <c r="D334" s="20" t="s">
        <v>148</v>
      </c>
      <c r="E334" s="20" t="s">
        <v>155</v>
      </c>
      <c r="F334" s="20" t="s">
        <v>198</v>
      </c>
      <c r="G334" s="20" t="s">
        <v>144</v>
      </c>
      <c r="H334" s="20" t="s">
        <v>276</v>
      </c>
      <c r="I334">
        <v>15543</v>
      </c>
      <c r="J334" s="21">
        <v>817247.3</v>
      </c>
      <c r="K334" s="22">
        <v>0.60804510653837396</v>
      </c>
      <c r="L334" s="21">
        <v>1344057.03</v>
      </c>
      <c r="M334" s="23">
        <v>6.9188913480730703E-3</v>
      </c>
      <c r="N334" s="21">
        <v>90.79</v>
      </c>
      <c r="O334">
        <v>107</v>
      </c>
      <c r="P334" s="21">
        <v>5552.46</v>
      </c>
      <c r="Q334" s="21">
        <v>0</v>
      </c>
      <c r="R334" s="21">
        <f t="shared" si="5"/>
        <v>5552.46</v>
      </c>
    </row>
    <row r="335" spans="1:18" x14ac:dyDescent="0.25">
      <c r="A335" s="20" t="s">
        <v>121</v>
      </c>
      <c r="B335" s="20" t="s">
        <v>196</v>
      </c>
      <c r="C335" s="20" t="s">
        <v>206</v>
      </c>
      <c r="D335" s="20" t="s">
        <v>189</v>
      </c>
      <c r="E335" s="20" t="s">
        <v>155</v>
      </c>
      <c r="F335" s="20" t="s">
        <v>198</v>
      </c>
      <c r="G335" s="20" t="s">
        <v>144</v>
      </c>
      <c r="H335" s="20" t="s">
        <v>276</v>
      </c>
      <c r="I335">
        <v>7112</v>
      </c>
      <c r="J335" s="21">
        <v>817247.3</v>
      </c>
      <c r="K335" s="22">
        <v>0.60804510653837396</v>
      </c>
      <c r="L335" s="21">
        <v>1344057.03</v>
      </c>
      <c r="M335" s="23">
        <v>7.2836565230404099E-3</v>
      </c>
      <c r="N335" s="21">
        <v>90.77</v>
      </c>
      <c r="O335">
        <v>51</v>
      </c>
      <c r="P335" s="21">
        <v>2645.92</v>
      </c>
      <c r="Q335" s="21">
        <v>0</v>
      </c>
      <c r="R335" s="21">
        <f t="shared" si="5"/>
        <v>2645.92</v>
      </c>
    </row>
    <row r="336" spans="1:18" x14ac:dyDescent="0.25">
      <c r="A336" s="20" t="s">
        <v>12</v>
      </c>
      <c r="B336" s="20" t="s">
        <v>207</v>
      </c>
      <c r="C336" s="20" t="s">
        <v>273</v>
      </c>
      <c r="D336" s="20" t="s">
        <v>141</v>
      </c>
      <c r="E336" s="20" t="s">
        <v>146</v>
      </c>
      <c r="F336" s="20" t="s">
        <v>209</v>
      </c>
      <c r="G336" s="20" t="s">
        <v>144</v>
      </c>
      <c r="H336" s="20" t="s">
        <v>276</v>
      </c>
      <c r="I336">
        <v>7828</v>
      </c>
      <c r="J336" s="21">
        <v>3536221.59</v>
      </c>
      <c r="K336" s="22">
        <v>0.809707398211853</v>
      </c>
      <c r="L336" s="21">
        <v>4367283.29</v>
      </c>
      <c r="M336" s="23">
        <v>0.244217504942597</v>
      </c>
      <c r="N336" s="21">
        <v>30.45</v>
      </c>
      <c r="O336">
        <v>1911</v>
      </c>
      <c r="P336" s="21">
        <v>44289.82</v>
      </c>
      <c r="Q336" s="21">
        <v>-92.71</v>
      </c>
      <c r="R336" s="21">
        <f t="shared" si="5"/>
        <v>44197.11</v>
      </c>
    </row>
    <row r="337" spans="1:18" x14ac:dyDescent="0.25">
      <c r="A337" s="20" t="s">
        <v>48</v>
      </c>
      <c r="B337" s="20" t="s">
        <v>20</v>
      </c>
      <c r="C337" s="20" t="s">
        <v>273</v>
      </c>
      <c r="D337" s="20" t="s">
        <v>141</v>
      </c>
      <c r="E337" s="20" t="s">
        <v>146</v>
      </c>
      <c r="F337" s="20" t="s">
        <v>209</v>
      </c>
      <c r="G337" s="20" t="s">
        <v>144</v>
      </c>
      <c r="H337" s="20" t="s">
        <v>276</v>
      </c>
      <c r="I337">
        <v>7828</v>
      </c>
      <c r="J337" s="21">
        <v>29728.12</v>
      </c>
      <c r="K337" s="22">
        <v>0.73835074350139496</v>
      </c>
      <c r="L337" s="21">
        <v>40262.870000000003</v>
      </c>
      <c r="M337" s="23">
        <v>2.25149068661129E-3</v>
      </c>
      <c r="N337" s="21">
        <v>30.45</v>
      </c>
      <c r="O337">
        <v>17</v>
      </c>
      <c r="P337" s="21">
        <v>359.27</v>
      </c>
      <c r="Q337" s="21">
        <v>0</v>
      </c>
      <c r="R337" s="21">
        <f t="shared" si="5"/>
        <v>359.27</v>
      </c>
    </row>
    <row r="338" spans="1:18" x14ac:dyDescent="0.25">
      <c r="A338" s="20" t="s">
        <v>61</v>
      </c>
      <c r="B338" s="20" t="s">
        <v>20</v>
      </c>
      <c r="C338" s="20" t="s">
        <v>273</v>
      </c>
      <c r="D338" s="20" t="s">
        <v>141</v>
      </c>
      <c r="E338" s="20" t="s">
        <v>146</v>
      </c>
      <c r="F338" s="20" t="s">
        <v>209</v>
      </c>
      <c r="G338" s="20" t="s">
        <v>144</v>
      </c>
      <c r="H338" s="20" t="s">
        <v>276</v>
      </c>
      <c r="I338">
        <v>7828</v>
      </c>
      <c r="J338" s="21">
        <v>349.74</v>
      </c>
      <c r="K338" s="22">
        <v>0.85840512480671505</v>
      </c>
      <c r="L338" s="21">
        <v>407.43</v>
      </c>
      <c r="M338" s="23">
        <v>2.2783394488421701E-5</v>
      </c>
      <c r="N338" s="21">
        <v>30.45</v>
      </c>
      <c r="O338">
        <v>0</v>
      </c>
      <c r="P338" s="21">
        <v>0</v>
      </c>
      <c r="Q338" s="21">
        <v>0</v>
      </c>
      <c r="R338" s="21">
        <f t="shared" si="5"/>
        <v>0</v>
      </c>
    </row>
    <row r="339" spans="1:18" x14ac:dyDescent="0.25">
      <c r="A339" s="20" t="s">
        <v>11</v>
      </c>
      <c r="B339" s="20" t="s">
        <v>10</v>
      </c>
      <c r="C339" s="20" t="s">
        <v>273</v>
      </c>
      <c r="D339" s="20" t="s">
        <v>141</v>
      </c>
      <c r="E339" s="20" t="s">
        <v>146</v>
      </c>
      <c r="F339" s="20" t="s">
        <v>209</v>
      </c>
      <c r="G339" s="20" t="s">
        <v>144</v>
      </c>
      <c r="H339" s="20" t="s">
        <v>276</v>
      </c>
      <c r="I339">
        <v>7828</v>
      </c>
      <c r="J339" s="21">
        <v>6613425.4900000002</v>
      </c>
      <c r="K339" s="22">
        <v>0.77347366240813098</v>
      </c>
      <c r="L339" s="21">
        <v>8550291.7699999996</v>
      </c>
      <c r="M339" s="23">
        <v>0.47813040371846799</v>
      </c>
      <c r="N339" s="21">
        <v>30.45</v>
      </c>
      <c r="O339">
        <v>3742</v>
      </c>
      <c r="P339" s="21">
        <v>82844.649999999994</v>
      </c>
      <c r="Q339" s="21">
        <v>-154.97</v>
      </c>
      <c r="R339" s="21">
        <f t="shared" si="5"/>
        <v>82689.679999999993</v>
      </c>
    </row>
    <row r="340" spans="1:18" x14ac:dyDescent="0.25">
      <c r="A340" s="20" t="s">
        <v>90</v>
      </c>
      <c r="B340" s="20" t="s">
        <v>20</v>
      </c>
      <c r="C340" s="20" t="s">
        <v>273</v>
      </c>
      <c r="D340" s="20" t="s">
        <v>141</v>
      </c>
      <c r="E340" s="20" t="s">
        <v>146</v>
      </c>
      <c r="F340" s="20" t="s">
        <v>209</v>
      </c>
      <c r="G340" s="20" t="s">
        <v>144</v>
      </c>
      <c r="H340" s="20" t="s">
        <v>276</v>
      </c>
      <c r="I340">
        <v>7828</v>
      </c>
      <c r="J340" s="21">
        <v>4477754.67</v>
      </c>
      <c r="K340" s="22">
        <v>0.90927817752864903</v>
      </c>
      <c r="L340" s="21">
        <v>4924515.71</v>
      </c>
      <c r="M340" s="23">
        <v>0.275377817257836</v>
      </c>
      <c r="N340" s="21">
        <v>30.45</v>
      </c>
      <c r="O340">
        <v>2155</v>
      </c>
      <c r="P340" s="21">
        <v>56086.61</v>
      </c>
      <c r="Q340" s="21">
        <v>-104.11</v>
      </c>
      <c r="R340" s="21">
        <f t="shared" si="5"/>
        <v>55982.5</v>
      </c>
    </row>
    <row r="341" spans="1:18" x14ac:dyDescent="0.25">
      <c r="A341" s="20" t="s">
        <v>39</v>
      </c>
      <c r="B341" s="20" t="s">
        <v>1</v>
      </c>
      <c r="C341" s="20" t="s">
        <v>274</v>
      </c>
      <c r="D341" s="20" t="s">
        <v>141</v>
      </c>
      <c r="E341" s="20" t="s">
        <v>146</v>
      </c>
      <c r="F341" s="20" t="s">
        <v>185</v>
      </c>
      <c r="G341" s="20" t="s">
        <v>183</v>
      </c>
      <c r="H341" s="20" t="s">
        <v>276</v>
      </c>
      <c r="I341">
        <v>5464</v>
      </c>
      <c r="J341" s="21">
        <v>733161.25</v>
      </c>
      <c r="K341" s="22">
        <v>0.74452287001764395</v>
      </c>
      <c r="L341" s="21">
        <v>984739.73</v>
      </c>
      <c r="M341" s="23"/>
      <c r="N341" s="21">
        <v>5.93</v>
      </c>
      <c r="P341" s="21">
        <v>0</v>
      </c>
      <c r="Q341" s="21">
        <v>0</v>
      </c>
      <c r="R341" s="21">
        <f t="shared" si="5"/>
        <v>0</v>
      </c>
    </row>
    <row r="342" spans="1:18" x14ac:dyDescent="0.25">
      <c r="A342" s="20" t="s">
        <v>51</v>
      </c>
      <c r="B342" s="20" t="s">
        <v>1</v>
      </c>
      <c r="C342" s="20" t="s">
        <v>274</v>
      </c>
      <c r="D342" s="20" t="s">
        <v>141</v>
      </c>
      <c r="E342" s="20" t="s">
        <v>146</v>
      </c>
      <c r="F342" s="20" t="s">
        <v>185</v>
      </c>
      <c r="G342" s="20" t="s">
        <v>183</v>
      </c>
      <c r="H342" s="20" t="s">
        <v>276</v>
      </c>
      <c r="I342">
        <v>5464</v>
      </c>
      <c r="J342" s="21">
        <v>12670.5</v>
      </c>
      <c r="K342" s="22">
        <v>0.84708879038889695</v>
      </c>
      <c r="L342" s="21">
        <v>14957.7</v>
      </c>
      <c r="M342" s="23"/>
      <c r="N342" s="21">
        <v>5.93</v>
      </c>
      <c r="P342" s="21">
        <v>0</v>
      </c>
      <c r="Q342" s="21">
        <v>0</v>
      </c>
      <c r="R342" s="21">
        <f t="shared" si="5"/>
        <v>0</v>
      </c>
    </row>
    <row r="343" spans="1:18" x14ac:dyDescent="0.25">
      <c r="A343" s="20" t="s">
        <v>56</v>
      </c>
      <c r="B343" s="20" t="s">
        <v>196</v>
      </c>
      <c r="C343" s="20" t="s">
        <v>274</v>
      </c>
      <c r="D343" s="20" t="s">
        <v>141</v>
      </c>
      <c r="E343" s="20" t="s">
        <v>146</v>
      </c>
      <c r="F343" s="20" t="s">
        <v>185</v>
      </c>
      <c r="G343" s="20" t="s">
        <v>183</v>
      </c>
      <c r="H343" s="20" t="s">
        <v>276</v>
      </c>
      <c r="I343">
        <v>5464</v>
      </c>
      <c r="J343" s="21">
        <v>311003.2</v>
      </c>
      <c r="K343" s="22">
        <v>0.77271632809575397</v>
      </c>
      <c r="L343" s="21">
        <v>402480.43</v>
      </c>
      <c r="M343" s="23"/>
      <c r="N343" s="21">
        <v>5.93</v>
      </c>
      <c r="P343" s="21">
        <v>0</v>
      </c>
      <c r="Q343" s="21">
        <v>0</v>
      </c>
      <c r="R343" s="21">
        <f t="shared" si="5"/>
        <v>0</v>
      </c>
    </row>
    <row r="344" spans="1:18" x14ac:dyDescent="0.25">
      <c r="A344" s="20" t="s">
        <v>60</v>
      </c>
      <c r="B344" s="20" t="s">
        <v>196</v>
      </c>
      <c r="C344" s="20" t="s">
        <v>274</v>
      </c>
      <c r="D344" s="20" t="s">
        <v>141</v>
      </c>
      <c r="E344" s="20" t="s">
        <v>146</v>
      </c>
      <c r="F344" s="20" t="s">
        <v>185</v>
      </c>
      <c r="G344" s="20" t="s">
        <v>183</v>
      </c>
      <c r="H344" s="20" t="s">
        <v>276</v>
      </c>
      <c r="I344">
        <v>5464</v>
      </c>
      <c r="J344" s="21">
        <v>92725.03</v>
      </c>
      <c r="K344" s="22">
        <v>0.73499063992001801</v>
      </c>
      <c r="L344" s="21">
        <v>126158.11</v>
      </c>
      <c r="M344" s="23"/>
      <c r="N344" s="21">
        <v>5.93</v>
      </c>
      <c r="P344" s="21">
        <v>0</v>
      </c>
      <c r="Q344" s="21">
        <v>0</v>
      </c>
      <c r="R344" s="21">
        <f t="shared" si="5"/>
        <v>0</v>
      </c>
    </row>
    <row r="345" spans="1:18" x14ac:dyDescent="0.25">
      <c r="A345" s="20" t="s">
        <v>65</v>
      </c>
      <c r="B345" s="20" t="s">
        <v>1</v>
      </c>
      <c r="C345" s="20" t="s">
        <v>274</v>
      </c>
      <c r="D345" s="20" t="s">
        <v>141</v>
      </c>
      <c r="E345" s="20" t="s">
        <v>146</v>
      </c>
      <c r="F345" s="20" t="s">
        <v>185</v>
      </c>
      <c r="G345" s="20" t="s">
        <v>183</v>
      </c>
      <c r="H345" s="20" t="s">
        <v>276</v>
      </c>
      <c r="I345">
        <v>5464</v>
      </c>
      <c r="J345" s="21">
        <v>26492.87</v>
      </c>
      <c r="K345" s="22">
        <v>0.82691066992484297</v>
      </c>
      <c r="L345" s="21">
        <v>32038.37</v>
      </c>
      <c r="M345" s="23"/>
      <c r="N345" s="21">
        <v>5.93</v>
      </c>
      <c r="P345" s="21">
        <v>0</v>
      </c>
      <c r="Q345" s="21">
        <v>0</v>
      </c>
      <c r="R345" s="21">
        <f t="shared" si="5"/>
        <v>0</v>
      </c>
    </row>
    <row r="346" spans="1:18" x14ac:dyDescent="0.25">
      <c r="A346" s="20" t="s">
        <v>66</v>
      </c>
      <c r="B346" s="20" t="s">
        <v>1</v>
      </c>
      <c r="C346" s="20" t="s">
        <v>274</v>
      </c>
      <c r="D346" s="20" t="s">
        <v>141</v>
      </c>
      <c r="E346" s="20" t="s">
        <v>146</v>
      </c>
      <c r="F346" s="20" t="s">
        <v>185</v>
      </c>
      <c r="G346" s="20" t="s">
        <v>144</v>
      </c>
      <c r="H346" s="20" t="s">
        <v>276</v>
      </c>
      <c r="I346">
        <v>5464</v>
      </c>
      <c r="J346" s="21">
        <v>190057.51</v>
      </c>
      <c r="K346" s="22">
        <v>0.78308587341712099</v>
      </c>
      <c r="L346" s="21">
        <v>242703.28</v>
      </c>
      <c r="M346" s="23">
        <v>5.4688917182478702E-2</v>
      </c>
      <c r="N346" s="21">
        <v>5.93</v>
      </c>
      <c r="O346">
        <v>298</v>
      </c>
      <c r="P346" s="21">
        <v>1300.79</v>
      </c>
      <c r="Q346" s="21">
        <v>-4.37</v>
      </c>
      <c r="R346" s="21">
        <f t="shared" si="5"/>
        <v>1296.42</v>
      </c>
    </row>
    <row r="347" spans="1:18" x14ac:dyDescent="0.25">
      <c r="A347" s="20" t="s">
        <v>69</v>
      </c>
      <c r="B347" s="20" t="s">
        <v>1</v>
      </c>
      <c r="C347" s="20" t="s">
        <v>274</v>
      </c>
      <c r="D347" s="20" t="s">
        <v>141</v>
      </c>
      <c r="E347" s="20" t="s">
        <v>146</v>
      </c>
      <c r="F347" s="20" t="s">
        <v>185</v>
      </c>
      <c r="G347" s="20" t="s">
        <v>144</v>
      </c>
      <c r="H347" s="20" t="s">
        <v>276</v>
      </c>
      <c r="I347">
        <v>5464</v>
      </c>
      <c r="J347" s="21">
        <v>1978901.85</v>
      </c>
      <c r="K347" s="22">
        <v>0.89426339224042195</v>
      </c>
      <c r="L347" s="21">
        <v>2212884.7799999998</v>
      </c>
      <c r="M347" s="23">
        <v>0.498634680453381</v>
      </c>
      <c r="N347" s="21">
        <v>5.93</v>
      </c>
      <c r="O347">
        <v>2724</v>
      </c>
      <c r="P347" s="21">
        <v>13578.6</v>
      </c>
      <c r="Q347" s="21">
        <v>-39.880000000000003</v>
      </c>
      <c r="R347" s="21">
        <f t="shared" si="5"/>
        <v>13538.720000000001</v>
      </c>
    </row>
    <row r="348" spans="1:18" x14ac:dyDescent="0.25">
      <c r="A348" s="20" t="s">
        <v>78</v>
      </c>
      <c r="B348" s="20" t="s">
        <v>1</v>
      </c>
      <c r="C348" s="20" t="s">
        <v>274</v>
      </c>
      <c r="D348" s="20" t="s">
        <v>141</v>
      </c>
      <c r="E348" s="20" t="s">
        <v>146</v>
      </c>
      <c r="F348" s="20" t="s">
        <v>185</v>
      </c>
      <c r="G348" s="20" t="s">
        <v>183</v>
      </c>
      <c r="H348" s="20" t="s">
        <v>276</v>
      </c>
      <c r="I348">
        <v>5464</v>
      </c>
      <c r="J348" s="21">
        <v>2132099.73</v>
      </c>
      <c r="K348" s="22">
        <v>0.87969016830565705</v>
      </c>
      <c r="L348" s="21">
        <v>2423693.94</v>
      </c>
      <c r="M348" s="23"/>
      <c r="N348" s="21">
        <v>5.93</v>
      </c>
      <c r="P348" s="21">
        <v>0</v>
      </c>
      <c r="Q348" s="21">
        <v>0</v>
      </c>
      <c r="R348" s="21">
        <f t="shared" si="5"/>
        <v>0</v>
      </c>
    </row>
    <row r="349" spans="1:18" x14ac:dyDescent="0.25">
      <c r="A349" s="20" t="s">
        <v>88</v>
      </c>
      <c r="B349" s="20" t="s">
        <v>1</v>
      </c>
      <c r="C349" s="20" t="s">
        <v>274</v>
      </c>
      <c r="D349" s="20" t="s">
        <v>141</v>
      </c>
      <c r="E349" s="20" t="s">
        <v>146</v>
      </c>
      <c r="F349" s="20" t="s">
        <v>185</v>
      </c>
      <c r="G349" s="20" t="s">
        <v>144</v>
      </c>
      <c r="H349" s="20" t="s">
        <v>276</v>
      </c>
      <c r="I349">
        <v>5464</v>
      </c>
      <c r="J349" s="21">
        <v>202728.01</v>
      </c>
      <c r="K349" s="22">
        <v>0.90488217133859705</v>
      </c>
      <c r="L349" s="21">
        <v>224038.02</v>
      </c>
      <c r="M349" s="23">
        <v>5.0483028995349802E-2</v>
      </c>
      <c r="N349" s="21">
        <v>5.93</v>
      </c>
      <c r="O349">
        <v>275</v>
      </c>
      <c r="P349" s="21">
        <v>1387.1</v>
      </c>
      <c r="Q349" s="21">
        <v>-5.04</v>
      </c>
      <c r="R349" s="21">
        <f t="shared" si="5"/>
        <v>1382.06</v>
      </c>
    </row>
    <row r="350" spans="1:18" x14ac:dyDescent="0.25">
      <c r="A350" s="20" t="s">
        <v>92</v>
      </c>
      <c r="B350" s="20" t="s">
        <v>1</v>
      </c>
      <c r="C350" s="20" t="s">
        <v>274</v>
      </c>
      <c r="D350" s="20" t="s">
        <v>141</v>
      </c>
      <c r="E350" s="20" t="s">
        <v>146</v>
      </c>
      <c r="F350" s="20" t="s">
        <v>185</v>
      </c>
      <c r="G350" s="20" t="s">
        <v>144</v>
      </c>
      <c r="H350" s="20" t="s">
        <v>276</v>
      </c>
      <c r="I350">
        <v>5464</v>
      </c>
      <c r="J350" s="21">
        <v>1499726.55</v>
      </c>
      <c r="K350" s="22">
        <v>0.85295977689328695</v>
      </c>
      <c r="L350" s="21">
        <v>1758261.75</v>
      </c>
      <c r="M350" s="23">
        <v>0.39619337336879001</v>
      </c>
      <c r="N350" s="21">
        <v>5.93</v>
      </c>
      <c r="O350">
        <v>2164</v>
      </c>
      <c r="P350" s="21">
        <v>10288.89</v>
      </c>
      <c r="Q350" s="21">
        <v>-28.52</v>
      </c>
      <c r="R350" s="21">
        <f t="shared" si="5"/>
        <v>10260.369999999999</v>
      </c>
    </row>
    <row r="351" spans="1:18" x14ac:dyDescent="0.25">
      <c r="A351" s="20" t="s">
        <v>283</v>
      </c>
      <c r="B351" s="20" t="s">
        <v>1</v>
      </c>
      <c r="C351" s="20" t="s">
        <v>184</v>
      </c>
      <c r="D351" s="20" t="s">
        <v>148</v>
      </c>
      <c r="E351" s="20" t="s">
        <v>142</v>
      </c>
      <c r="F351" s="20" t="s">
        <v>185</v>
      </c>
      <c r="G351" s="20" t="s">
        <v>144</v>
      </c>
      <c r="H351" s="20" t="s">
        <v>276</v>
      </c>
      <c r="I351">
        <v>176268</v>
      </c>
      <c r="J351" s="21">
        <v>1880993.44</v>
      </c>
      <c r="K351" s="22">
        <v>0.71945166408143801</v>
      </c>
      <c r="L351" s="21">
        <v>2614482.02</v>
      </c>
      <c r="M351" s="23">
        <v>0.31342278605438501</v>
      </c>
      <c r="N351" s="21">
        <v>0.97</v>
      </c>
      <c r="O351">
        <v>55246</v>
      </c>
      <c r="P351" s="21">
        <v>36337.54</v>
      </c>
      <c r="Q351" s="21">
        <v>202.58</v>
      </c>
      <c r="R351" s="21">
        <f t="shared" si="5"/>
        <v>36540.120000000003</v>
      </c>
    </row>
    <row r="352" spans="1:18" x14ac:dyDescent="0.25">
      <c r="A352" s="20" t="s">
        <v>283</v>
      </c>
      <c r="B352" s="20" t="s">
        <v>1</v>
      </c>
      <c r="C352" s="20" t="s">
        <v>186</v>
      </c>
      <c r="D352" s="20" t="s">
        <v>187</v>
      </c>
      <c r="E352" s="20" t="s">
        <v>142</v>
      </c>
      <c r="F352" s="20" t="s">
        <v>185</v>
      </c>
      <c r="G352" s="20" t="s">
        <v>144</v>
      </c>
      <c r="H352" s="20" t="s">
        <v>276</v>
      </c>
      <c r="I352">
        <v>156735</v>
      </c>
      <c r="J352" s="21">
        <v>1880993.44</v>
      </c>
      <c r="K352" s="22">
        <v>0.71945166408143801</v>
      </c>
      <c r="L352" s="21">
        <v>2614482.02</v>
      </c>
      <c r="M352" s="23">
        <v>0.24881346447529601</v>
      </c>
      <c r="N352" s="21">
        <v>2.06</v>
      </c>
      <c r="O352">
        <v>38997</v>
      </c>
      <c r="P352" s="21">
        <v>54473.01</v>
      </c>
      <c r="Q352" s="21">
        <v>287.75</v>
      </c>
      <c r="R352" s="21">
        <f t="shared" si="5"/>
        <v>54760.76</v>
      </c>
    </row>
    <row r="353" spans="1:18" x14ac:dyDescent="0.25">
      <c r="A353" s="20" t="s">
        <v>283</v>
      </c>
      <c r="B353" s="20" t="s">
        <v>1</v>
      </c>
      <c r="C353" s="20" t="s">
        <v>188</v>
      </c>
      <c r="D353" s="20" t="s">
        <v>189</v>
      </c>
      <c r="E353" s="20" t="s">
        <v>142</v>
      </c>
      <c r="F353" s="20" t="s">
        <v>185</v>
      </c>
      <c r="G353" s="20" t="s">
        <v>144</v>
      </c>
      <c r="H353" s="20" t="s">
        <v>276</v>
      </c>
      <c r="I353">
        <v>89202</v>
      </c>
      <c r="J353" s="21">
        <v>1880993.44</v>
      </c>
      <c r="K353" s="22">
        <v>0.71945166408143801</v>
      </c>
      <c r="L353" s="21">
        <v>2614482.02</v>
      </c>
      <c r="M353" s="23">
        <v>0.23758515475813599</v>
      </c>
      <c r="N353" s="21">
        <v>2.09</v>
      </c>
      <c r="O353">
        <v>21193</v>
      </c>
      <c r="P353" s="21">
        <v>30034.59</v>
      </c>
      <c r="Q353" s="21">
        <v>327.37</v>
      </c>
      <c r="R353" s="21">
        <f t="shared" si="5"/>
        <v>30361.96</v>
      </c>
    </row>
    <row r="354" spans="1:18" x14ac:dyDescent="0.25">
      <c r="A354" s="20" t="s">
        <v>283</v>
      </c>
      <c r="B354" s="20" t="s">
        <v>1</v>
      </c>
      <c r="C354" s="20" t="s">
        <v>190</v>
      </c>
      <c r="D354" s="20" t="s">
        <v>148</v>
      </c>
      <c r="E354" s="20" t="s">
        <v>146</v>
      </c>
      <c r="F354" s="20" t="s">
        <v>191</v>
      </c>
      <c r="G354" s="20" t="s">
        <v>144</v>
      </c>
      <c r="H354" s="20" t="s">
        <v>276</v>
      </c>
      <c r="I354">
        <v>16922</v>
      </c>
      <c r="J354" s="21">
        <v>1880993.44</v>
      </c>
      <c r="K354" s="22">
        <v>0.71945166408143801</v>
      </c>
      <c r="L354" s="21">
        <v>2614482.02</v>
      </c>
      <c r="M354" s="23">
        <v>0.31342278605438501</v>
      </c>
      <c r="N354" s="21">
        <v>22.13</v>
      </c>
      <c r="O354">
        <v>5303</v>
      </c>
      <c r="P354" s="21">
        <v>79365.64</v>
      </c>
      <c r="Q354" s="21">
        <v>119.73</v>
      </c>
      <c r="R354" s="21">
        <f t="shared" si="5"/>
        <v>79485.37</v>
      </c>
    </row>
    <row r="355" spans="1:18" x14ac:dyDescent="0.25">
      <c r="A355" s="20" t="s">
        <v>283</v>
      </c>
      <c r="B355" s="20" t="s">
        <v>1</v>
      </c>
      <c r="C355" s="20" t="s">
        <v>192</v>
      </c>
      <c r="D355" s="20" t="s">
        <v>193</v>
      </c>
      <c r="E355" s="20" t="s">
        <v>146</v>
      </c>
      <c r="F355" s="20" t="s">
        <v>185</v>
      </c>
      <c r="G355" s="20" t="s">
        <v>183</v>
      </c>
      <c r="H355" s="20" t="s">
        <v>276</v>
      </c>
      <c r="I355">
        <v>0</v>
      </c>
      <c r="J355" s="21">
        <v>1880993.44</v>
      </c>
      <c r="K355" s="22">
        <v>0.71945166408143801</v>
      </c>
      <c r="L355" s="21">
        <v>2614482.02</v>
      </c>
      <c r="M355" s="23"/>
      <c r="N355" s="21">
        <v>5.93</v>
      </c>
      <c r="P355" s="21">
        <v>0</v>
      </c>
      <c r="Q355" s="21">
        <v>0</v>
      </c>
      <c r="R355" s="21">
        <f t="shared" si="5"/>
        <v>0</v>
      </c>
    </row>
    <row r="356" spans="1:18" x14ac:dyDescent="0.25">
      <c r="A356" s="20" t="s">
        <v>283</v>
      </c>
      <c r="B356" s="20" t="s">
        <v>1</v>
      </c>
      <c r="C356" s="20" t="s">
        <v>194</v>
      </c>
      <c r="D356" s="20" t="s">
        <v>189</v>
      </c>
      <c r="E356" s="20" t="s">
        <v>155</v>
      </c>
      <c r="F356" s="20" t="s">
        <v>185</v>
      </c>
      <c r="G356" s="20" t="s">
        <v>144</v>
      </c>
      <c r="H356" s="20" t="s">
        <v>276</v>
      </c>
      <c r="I356">
        <v>5705</v>
      </c>
      <c r="J356" s="21">
        <v>1880993.44</v>
      </c>
      <c r="K356" s="22">
        <v>0.71945166408143801</v>
      </c>
      <c r="L356" s="21">
        <v>2614482.02</v>
      </c>
      <c r="M356" s="23">
        <v>0.23758515475813599</v>
      </c>
      <c r="N356" s="21">
        <v>2.58</v>
      </c>
      <c r="O356">
        <v>1355</v>
      </c>
      <c r="P356" s="21">
        <v>2364.2199999999998</v>
      </c>
      <c r="Q356" s="21">
        <v>1.74</v>
      </c>
      <c r="R356" s="21">
        <f t="shared" si="5"/>
        <v>2365.9599999999996</v>
      </c>
    </row>
    <row r="357" spans="1:18" x14ac:dyDescent="0.25">
      <c r="A357" s="20" t="s">
        <v>283</v>
      </c>
      <c r="B357" s="20" t="s">
        <v>1</v>
      </c>
      <c r="C357" s="20" t="s">
        <v>195</v>
      </c>
      <c r="D357" s="20" t="s">
        <v>187</v>
      </c>
      <c r="E357" s="20" t="s">
        <v>155</v>
      </c>
      <c r="F357" s="20" t="s">
        <v>185</v>
      </c>
      <c r="G357" s="20" t="s">
        <v>144</v>
      </c>
      <c r="H357" s="20" t="s">
        <v>276</v>
      </c>
      <c r="I357">
        <v>9784</v>
      </c>
      <c r="J357" s="21">
        <v>1880993.44</v>
      </c>
      <c r="K357" s="22">
        <v>0.71945166408143801</v>
      </c>
      <c r="L357" s="21">
        <v>2614482.02</v>
      </c>
      <c r="M357" s="23">
        <v>0.24881346447529601</v>
      </c>
      <c r="N357" s="21">
        <v>2.54</v>
      </c>
      <c r="O357">
        <v>2434</v>
      </c>
      <c r="P357" s="21">
        <v>4181.03</v>
      </c>
      <c r="Q357" s="21">
        <v>5.15</v>
      </c>
      <c r="R357" s="21">
        <f t="shared" si="5"/>
        <v>4186.1799999999994</v>
      </c>
    </row>
    <row r="358" spans="1:18" x14ac:dyDescent="0.25">
      <c r="A358" s="20" t="s">
        <v>283</v>
      </c>
      <c r="B358" s="20" t="s">
        <v>1</v>
      </c>
      <c r="C358" s="20" t="s">
        <v>274</v>
      </c>
      <c r="D358" s="20" t="s">
        <v>141</v>
      </c>
      <c r="E358" s="20" t="s">
        <v>146</v>
      </c>
      <c r="F358" s="20" t="s">
        <v>185</v>
      </c>
      <c r="G358" s="20" t="s">
        <v>183</v>
      </c>
      <c r="H358" s="20" t="s">
        <v>276</v>
      </c>
      <c r="I358">
        <v>5464</v>
      </c>
      <c r="J358" s="21">
        <v>1880993.44</v>
      </c>
      <c r="K358" s="22">
        <v>0.71945166408143801</v>
      </c>
      <c r="L358" s="21">
        <v>2614482.02</v>
      </c>
      <c r="M358" s="23"/>
      <c r="N358" s="21">
        <v>5.93</v>
      </c>
      <c r="P358" s="21">
        <v>0</v>
      </c>
      <c r="Q358" s="21">
        <v>0</v>
      </c>
      <c r="R358" s="21">
        <f t="shared" si="5"/>
        <v>0</v>
      </c>
    </row>
    <row r="359" spans="1:18" x14ac:dyDescent="0.25">
      <c r="A359" s="20" t="s">
        <v>54</v>
      </c>
      <c r="B359" s="20" t="s">
        <v>196</v>
      </c>
      <c r="C359" s="20" t="s">
        <v>206</v>
      </c>
      <c r="D359" s="20" t="s">
        <v>189</v>
      </c>
      <c r="E359" s="20" t="s">
        <v>155</v>
      </c>
      <c r="F359" s="20" t="s">
        <v>198</v>
      </c>
      <c r="G359" s="20" t="s">
        <v>144</v>
      </c>
      <c r="H359" s="20" t="s">
        <v>276</v>
      </c>
      <c r="I359">
        <v>7112</v>
      </c>
      <c r="J359" s="21">
        <v>8212212.3200000003</v>
      </c>
      <c r="K359" s="22">
        <v>0.86308948725433599</v>
      </c>
      <c r="L359" s="21">
        <v>9514902.5</v>
      </c>
      <c r="M359" s="23">
        <v>5.15627537473008E-2</v>
      </c>
      <c r="N359" s="21">
        <v>90.77</v>
      </c>
      <c r="O359">
        <v>366</v>
      </c>
      <c r="P359" s="21">
        <v>26953</v>
      </c>
      <c r="Q359" s="21">
        <v>0</v>
      </c>
      <c r="R359" s="21">
        <f t="shared" si="5"/>
        <v>26953</v>
      </c>
    </row>
    <row r="360" spans="1:18" x14ac:dyDescent="0.25">
      <c r="A360" s="20" t="s">
        <v>55</v>
      </c>
      <c r="B360" s="20" t="s">
        <v>13</v>
      </c>
      <c r="C360" s="20" t="s">
        <v>140</v>
      </c>
      <c r="D360" s="20" t="s">
        <v>141</v>
      </c>
      <c r="E360" s="20" t="s">
        <v>142</v>
      </c>
      <c r="F360" s="20" t="s">
        <v>143</v>
      </c>
      <c r="G360" s="20" t="s">
        <v>144</v>
      </c>
      <c r="H360" s="20" t="s">
        <v>276</v>
      </c>
      <c r="I360">
        <v>5560</v>
      </c>
      <c r="J360" s="21">
        <v>203303.94</v>
      </c>
      <c r="K360" s="22">
        <v>0.85071051990921098</v>
      </c>
      <c r="L360" s="21">
        <v>238981.34</v>
      </c>
      <c r="M360" s="23">
        <v>1.5824211956461599E-2</v>
      </c>
      <c r="N360" s="21">
        <v>4.97</v>
      </c>
      <c r="O360">
        <v>87</v>
      </c>
      <c r="P360" s="21">
        <v>346.69</v>
      </c>
      <c r="Q360" s="21">
        <v>0</v>
      </c>
      <c r="R360" s="21">
        <f t="shared" si="5"/>
        <v>346.69</v>
      </c>
    </row>
    <row r="361" spans="1:18" x14ac:dyDescent="0.25">
      <c r="A361" s="20" t="s">
        <v>55</v>
      </c>
      <c r="B361" s="20" t="s">
        <v>13</v>
      </c>
      <c r="C361" s="20" t="s">
        <v>145</v>
      </c>
      <c r="D361" s="20" t="s">
        <v>141</v>
      </c>
      <c r="E361" s="20" t="s">
        <v>146</v>
      </c>
      <c r="F361" s="20" t="s">
        <v>143</v>
      </c>
      <c r="G361" s="20" t="s">
        <v>144</v>
      </c>
      <c r="H361" s="20" t="s">
        <v>276</v>
      </c>
      <c r="I361">
        <v>3370</v>
      </c>
      <c r="J361" s="21">
        <v>203303.94</v>
      </c>
      <c r="K361" s="22">
        <v>0.85071051990921098</v>
      </c>
      <c r="L361" s="21">
        <v>238981.34</v>
      </c>
      <c r="M361" s="23">
        <v>1.5824211956461599E-2</v>
      </c>
      <c r="N361" s="21">
        <v>57.63</v>
      </c>
      <c r="O361">
        <v>53</v>
      </c>
      <c r="P361" s="21">
        <v>2442.5</v>
      </c>
      <c r="Q361" s="21">
        <v>0</v>
      </c>
      <c r="R361" s="21">
        <f t="shared" si="5"/>
        <v>2442.5</v>
      </c>
    </row>
    <row r="362" spans="1:18" x14ac:dyDescent="0.25">
      <c r="A362" s="20" t="s">
        <v>55</v>
      </c>
      <c r="B362" s="20" t="s">
        <v>13</v>
      </c>
      <c r="C362" s="20" t="s">
        <v>147</v>
      </c>
      <c r="D362" s="20" t="s">
        <v>148</v>
      </c>
      <c r="E362" s="20" t="s">
        <v>146</v>
      </c>
      <c r="F362" s="20" t="s">
        <v>143</v>
      </c>
      <c r="G362" s="20" t="s">
        <v>144</v>
      </c>
      <c r="H362" s="20" t="s">
        <v>276</v>
      </c>
      <c r="I362">
        <v>4468</v>
      </c>
      <c r="J362" s="21">
        <v>203303.94</v>
      </c>
      <c r="K362" s="22">
        <v>0.85071051990921098</v>
      </c>
      <c r="L362" s="21">
        <v>238981.34</v>
      </c>
      <c r="M362" s="23">
        <v>1.5824211956461599E-2</v>
      </c>
      <c r="N362" s="21">
        <v>57.63</v>
      </c>
      <c r="O362">
        <v>70</v>
      </c>
      <c r="P362" s="21">
        <v>3225.94</v>
      </c>
      <c r="Q362" s="21">
        <v>0</v>
      </c>
      <c r="R362" s="21">
        <f t="shared" si="5"/>
        <v>3225.94</v>
      </c>
    </row>
    <row r="363" spans="1:18" x14ac:dyDescent="0.25">
      <c r="A363" s="20" t="s">
        <v>55</v>
      </c>
      <c r="B363" s="20" t="s">
        <v>13</v>
      </c>
      <c r="C363" s="20" t="s">
        <v>149</v>
      </c>
      <c r="D363" s="20" t="s">
        <v>150</v>
      </c>
      <c r="E363" s="20" t="s">
        <v>142</v>
      </c>
      <c r="F363" s="20" t="s">
        <v>151</v>
      </c>
      <c r="G363" s="20" t="s">
        <v>144</v>
      </c>
      <c r="H363" s="20" t="s">
        <v>276</v>
      </c>
      <c r="I363">
        <v>64834</v>
      </c>
      <c r="J363" s="21">
        <v>203303.94</v>
      </c>
      <c r="K363" s="22">
        <v>0.85071051990921098</v>
      </c>
      <c r="L363" s="21">
        <v>238981.34</v>
      </c>
      <c r="M363" s="23">
        <v>1.5824211956461599E-2</v>
      </c>
      <c r="N363" s="21">
        <v>4.97</v>
      </c>
      <c r="O363">
        <v>1025</v>
      </c>
      <c r="P363" s="21">
        <v>4084.54</v>
      </c>
      <c r="Q363" s="21">
        <v>19.920000000000002</v>
      </c>
      <c r="R363" s="21">
        <f t="shared" si="5"/>
        <v>4104.46</v>
      </c>
    </row>
    <row r="364" spans="1:18" x14ac:dyDescent="0.25">
      <c r="A364" s="20" t="s">
        <v>55</v>
      </c>
      <c r="B364" s="20" t="s">
        <v>13</v>
      </c>
      <c r="C364" s="20" t="s">
        <v>152</v>
      </c>
      <c r="D364" s="20" t="s">
        <v>153</v>
      </c>
      <c r="E364" s="20" t="s">
        <v>142</v>
      </c>
      <c r="F364" s="20" t="s">
        <v>151</v>
      </c>
      <c r="G364" s="20" t="s">
        <v>144</v>
      </c>
      <c r="H364" s="20" t="s">
        <v>276</v>
      </c>
      <c r="I364">
        <v>93109</v>
      </c>
      <c r="J364" s="21">
        <v>203303.94</v>
      </c>
      <c r="K364" s="22">
        <v>0.85071051990921098</v>
      </c>
      <c r="L364" s="21">
        <v>238981.34</v>
      </c>
      <c r="M364" s="23">
        <v>1.5824211956461599E-2</v>
      </c>
      <c r="N364" s="21">
        <v>4.97</v>
      </c>
      <c r="O364">
        <v>1473</v>
      </c>
      <c r="P364" s="21">
        <v>5869.79</v>
      </c>
      <c r="Q364" s="21">
        <v>35.869999999999997</v>
      </c>
      <c r="R364" s="21">
        <f t="shared" si="5"/>
        <v>5905.66</v>
      </c>
    </row>
    <row r="365" spans="1:18" x14ac:dyDescent="0.25">
      <c r="A365" s="20" t="s">
        <v>55</v>
      </c>
      <c r="B365" s="20" t="s">
        <v>13</v>
      </c>
      <c r="C365" s="20" t="s">
        <v>154</v>
      </c>
      <c r="D365" s="20" t="s">
        <v>148</v>
      </c>
      <c r="E365" s="20" t="s">
        <v>155</v>
      </c>
      <c r="F365" s="20" t="s">
        <v>151</v>
      </c>
      <c r="G365" s="20" t="s">
        <v>144</v>
      </c>
      <c r="H365" s="20" t="s">
        <v>276</v>
      </c>
      <c r="I365">
        <v>1425</v>
      </c>
      <c r="J365" s="21">
        <v>203303.94</v>
      </c>
      <c r="K365" s="22">
        <v>0.85071051990921098</v>
      </c>
      <c r="L365" s="21">
        <v>238981.34</v>
      </c>
      <c r="M365" s="23">
        <v>1.5824211956461599E-2</v>
      </c>
      <c r="N365" s="21">
        <v>27.46</v>
      </c>
      <c r="O365">
        <v>22</v>
      </c>
      <c r="P365" s="21">
        <v>483.1</v>
      </c>
      <c r="Q365" s="21">
        <v>0</v>
      </c>
      <c r="R365" s="21">
        <f t="shared" si="5"/>
        <v>483.1</v>
      </c>
    </row>
    <row r="366" spans="1:18" x14ac:dyDescent="0.25">
      <c r="A366" s="20" t="s">
        <v>55</v>
      </c>
      <c r="B366" s="20" t="s">
        <v>13</v>
      </c>
      <c r="C366" s="20" t="s">
        <v>156</v>
      </c>
      <c r="D366" s="20" t="s">
        <v>150</v>
      </c>
      <c r="E366" s="20" t="s">
        <v>155</v>
      </c>
      <c r="F366" s="20" t="s">
        <v>151</v>
      </c>
      <c r="G366" s="20" t="s">
        <v>144</v>
      </c>
      <c r="H366" s="20" t="s">
        <v>276</v>
      </c>
      <c r="I366">
        <v>3606</v>
      </c>
      <c r="J366" s="21">
        <v>203303.94</v>
      </c>
      <c r="K366" s="22">
        <v>0.85071051990921098</v>
      </c>
      <c r="L366" s="21">
        <v>238981.34</v>
      </c>
      <c r="M366" s="23">
        <v>1.5824211956461599E-2</v>
      </c>
      <c r="N366" s="21">
        <v>27.46</v>
      </c>
      <c r="O366">
        <v>57</v>
      </c>
      <c r="P366" s="21">
        <v>1251.6600000000001</v>
      </c>
      <c r="Q366" s="21">
        <v>21.96</v>
      </c>
      <c r="R366" s="21">
        <f t="shared" si="5"/>
        <v>1273.6200000000001</v>
      </c>
    </row>
    <row r="367" spans="1:18" x14ac:dyDescent="0.25">
      <c r="A367" s="20" t="s">
        <v>56</v>
      </c>
      <c r="B367" s="20" t="s">
        <v>196</v>
      </c>
      <c r="C367" s="20" t="s">
        <v>184</v>
      </c>
      <c r="D367" s="20" t="s">
        <v>148</v>
      </c>
      <c r="E367" s="20" t="s">
        <v>142</v>
      </c>
      <c r="F367" s="20" t="s">
        <v>185</v>
      </c>
      <c r="G367" s="20" t="s">
        <v>144</v>
      </c>
      <c r="H367" s="20" t="s">
        <v>276</v>
      </c>
      <c r="I367">
        <v>176268</v>
      </c>
      <c r="J367" s="21">
        <v>311003.2</v>
      </c>
      <c r="K367" s="22">
        <v>0.77271632809575397</v>
      </c>
      <c r="L367" s="21">
        <v>402480.43</v>
      </c>
      <c r="M367" s="23">
        <v>4.8249150974450698E-2</v>
      </c>
      <c r="N367" s="21">
        <v>0.97</v>
      </c>
      <c r="O367">
        <v>8504</v>
      </c>
      <c r="P367" s="21">
        <v>6007.54</v>
      </c>
      <c r="Q367" s="21">
        <v>33.21</v>
      </c>
      <c r="R367" s="21">
        <f t="shared" si="5"/>
        <v>6040.75</v>
      </c>
    </row>
    <row r="368" spans="1:18" x14ac:dyDescent="0.25">
      <c r="A368" s="20" t="s">
        <v>56</v>
      </c>
      <c r="B368" s="20" t="s">
        <v>196</v>
      </c>
      <c r="C368" s="20" t="s">
        <v>186</v>
      </c>
      <c r="D368" s="20" t="s">
        <v>187</v>
      </c>
      <c r="E368" s="20" t="s">
        <v>142</v>
      </c>
      <c r="F368" s="20" t="s">
        <v>185</v>
      </c>
      <c r="G368" s="20" t="s">
        <v>183</v>
      </c>
      <c r="H368" s="20" t="s">
        <v>276</v>
      </c>
      <c r="I368">
        <v>156735</v>
      </c>
      <c r="J368" s="21">
        <v>311003.2</v>
      </c>
      <c r="K368" s="22">
        <v>0.77271632809575397</v>
      </c>
      <c r="L368" s="21">
        <v>402480.43</v>
      </c>
      <c r="M368" s="23"/>
      <c r="N368" s="21">
        <v>2.06</v>
      </c>
      <c r="P368" s="21">
        <v>0</v>
      </c>
      <c r="Q368" s="21">
        <v>0</v>
      </c>
      <c r="R368" s="21">
        <f t="shared" si="5"/>
        <v>0</v>
      </c>
    </row>
    <row r="369" spans="1:18" x14ac:dyDescent="0.25">
      <c r="A369" s="20" t="s">
        <v>56</v>
      </c>
      <c r="B369" s="20" t="s">
        <v>196</v>
      </c>
      <c r="C369" s="20" t="s">
        <v>188</v>
      </c>
      <c r="D369" s="20" t="s">
        <v>189</v>
      </c>
      <c r="E369" s="20" t="s">
        <v>142</v>
      </c>
      <c r="F369" s="20" t="s">
        <v>185</v>
      </c>
      <c r="G369" s="20" t="s">
        <v>144</v>
      </c>
      <c r="H369" s="20" t="s">
        <v>276</v>
      </c>
      <c r="I369">
        <v>89202</v>
      </c>
      <c r="J369" s="21">
        <v>311003.2</v>
      </c>
      <c r="K369" s="22">
        <v>0.77271632809575397</v>
      </c>
      <c r="L369" s="21">
        <v>402480.43</v>
      </c>
      <c r="M369" s="23">
        <v>3.6574500997590097E-2</v>
      </c>
      <c r="N369" s="21">
        <v>2.09</v>
      </c>
      <c r="O369">
        <v>3262</v>
      </c>
      <c r="P369" s="21">
        <v>4965.1400000000003</v>
      </c>
      <c r="Q369" s="21">
        <v>54.79</v>
      </c>
      <c r="R369" s="21">
        <f t="shared" si="5"/>
        <v>5019.93</v>
      </c>
    </row>
    <row r="370" spans="1:18" x14ac:dyDescent="0.25">
      <c r="A370" s="20" t="s">
        <v>56</v>
      </c>
      <c r="B370" s="20" t="s">
        <v>196</v>
      </c>
      <c r="C370" s="20" t="s">
        <v>190</v>
      </c>
      <c r="D370" s="20" t="s">
        <v>148</v>
      </c>
      <c r="E370" s="20" t="s">
        <v>146</v>
      </c>
      <c r="F370" s="20" t="s">
        <v>191</v>
      </c>
      <c r="G370" s="20" t="s">
        <v>144</v>
      </c>
      <c r="H370" s="20" t="s">
        <v>276</v>
      </c>
      <c r="I370">
        <v>16922</v>
      </c>
      <c r="J370" s="21">
        <v>311003.2</v>
      </c>
      <c r="K370" s="22">
        <v>0.77271632809575397</v>
      </c>
      <c r="L370" s="21">
        <v>402480.43</v>
      </c>
      <c r="M370" s="23">
        <v>4.8249150974450698E-2</v>
      </c>
      <c r="N370" s="21">
        <v>22.13</v>
      </c>
      <c r="O370">
        <v>816</v>
      </c>
      <c r="P370" s="21">
        <v>13116.55</v>
      </c>
      <c r="Q370" s="21">
        <v>16.079999999999998</v>
      </c>
      <c r="R370" s="21">
        <f t="shared" si="5"/>
        <v>13132.63</v>
      </c>
    </row>
    <row r="371" spans="1:18" x14ac:dyDescent="0.25">
      <c r="A371" s="20" t="s">
        <v>56</v>
      </c>
      <c r="B371" s="20" t="s">
        <v>196</v>
      </c>
      <c r="C371" s="20" t="s">
        <v>192</v>
      </c>
      <c r="D371" s="20" t="s">
        <v>193</v>
      </c>
      <c r="E371" s="20" t="s">
        <v>146</v>
      </c>
      <c r="F371" s="20" t="s">
        <v>185</v>
      </c>
      <c r="G371" s="20" t="s">
        <v>183</v>
      </c>
      <c r="H371" s="20" t="s">
        <v>276</v>
      </c>
      <c r="I371">
        <v>0</v>
      </c>
      <c r="J371" s="21">
        <v>311003.2</v>
      </c>
      <c r="K371" s="22">
        <v>0.77271632809575397</v>
      </c>
      <c r="L371" s="21">
        <v>402480.43</v>
      </c>
      <c r="M371" s="23"/>
      <c r="N371" s="21">
        <v>5.93</v>
      </c>
      <c r="P371" s="21">
        <v>0</v>
      </c>
      <c r="Q371" s="21">
        <v>0</v>
      </c>
      <c r="R371" s="21">
        <f t="shared" si="5"/>
        <v>0</v>
      </c>
    </row>
    <row r="372" spans="1:18" x14ac:dyDescent="0.25">
      <c r="A372" s="20" t="s">
        <v>56</v>
      </c>
      <c r="B372" s="20" t="s">
        <v>196</v>
      </c>
      <c r="C372" s="20" t="s">
        <v>194</v>
      </c>
      <c r="D372" s="20" t="s">
        <v>189</v>
      </c>
      <c r="E372" s="20" t="s">
        <v>155</v>
      </c>
      <c r="F372" s="20" t="s">
        <v>185</v>
      </c>
      <c r="G372" s="20" t="s">
        <v>144</v>
      </c>
      <c r="H372" s="20" t="s">
        <v>276</v>
      </c>
      <c r="I372">
        <v>5705</v>
      </c>
      <c r="J372" s="21">
        <v>311003.2</v>
      </c>
      <c r="K372" s="22">
        <v>0.77271632809575397</v>
      </c>
      <c r="L372" s="21">
        <v>402480.43</v>
      </c>
      <c r="M372" s="23">
        <v>3.6574500997590097E-2</v>
      </c>
      <c r="N372" s="21">
        <v>2.58</v>
      </c>
      <c r="O372">
        <v>208</v>
      </c>
      <c r="P372" s="21">
        <v>389.79</v>
      </c>
      <c r="Q372" s="21">
        <v>0</v>
      </c>
      <c r="R372" s="21">
        <f t="shared" si="5"/>
        <v>389.79</v>
      </c>
    </row>
    <row r="373" spans="1:18" x14ac:dyDescent="0.25">
      <c r="A373" s="20" t="s">
        <v>56</v>
      </c>
      <c r="B373" s="20" t="s">
        <v>196</v>
      </c>
      <c r="C373" s="20" t="s">
        <v>195</v>
      </c>
      <c r="D373" s="20" t="s">
        <v>187</v>
      </c>
      <c r="E373" s="20" t="s">
        <v>155</v>
      </c>
      <c r="F373" s="20" t="s">
        <v>185</v>
      </c>
      <c r="G373" s="20" t="s">
        <v>183</v>
      </c>
      <c r="H373" s="20" t="s">
        <v>276</v>
      </c>
      <c r="I373">
        <v>9784</v>
      </c>
      <c r="J373" s="21">
        <v>311003.2</v>
      </c>
      <c r="K373" s="22">
        <v>0.77271632809575397</v>
      </c>
      <c r="L373" s="21">
        <v>402480.43</v>
      </c>
      <c r="M373" s="23"/>
      <c r="N373" s="21">
        <v>2.54</v>
      </c>
      <c r="P373" s="21">
        <v>0</v>
      </c>
      <c r="Q373" s="21">
        <v>0</v>
      </c>
      <c r="R373" s="21">
        <f t="shared" si="5"/>
        <v>0</v>
      </c>
    </row>
    <row r="374" spans="1:18" x14ac:dyDescent="0.25">
      <c r="A374" s="20" t="s">
        <v>57</v>
      </c>
      <c r="B374" s="20" t="s">
        <v>196</v>
      </c>
      <c r="C374" s="20" t="s">
        <v>197</v>
      </c>
      <c r="D374" s="20" t="s">
        <v>148</v>
      </c>
      <c r="E374" s="20" t="s">
        <v>142</v>
      </c>
      <c r="F374" s="20" t="s">
        <v>198</v>
      </c>
      <c r="G374" s="20" t="s">
        <v>144</v>
      </c>
      <c r="H374" s="20" t="s">
        <v>276</v>
      </c>
      <c r="I374">
        <v>311691</v>
      </c>
      <c r="J374" s="21">
        <v>216550.38</v>
      </c>
      <c r="K374" s="22">
        <v>0.82214912555453701</v>
      </c>
      <c r="L374" s="21">
        <v>263395.5</v>
      </c>
      <c r="M374" s="23">
        <v>1.35589845177282E-3</v>
      </c>
      <c r="N374" s="21">
        <v>33.78</v>
      </c>
      <c r="O374">
        <v>422</v>
      </c>
      <c r="P374" s="21">
        <v>11045.97</v>
      </c>
      <c r="Q374" s="21">
        <v>52.35</v>
      </c>
      <c r="R374" s="21">
        <f t="shared" si="5"/>
        <v>11098.32</v>
      </c>
    </row>
    <row r="375" spans="1:18" x14ac:dyDescent="0.25">
      <c r="A375" s="20" t="s">
        <v>57</v>
      </c>
      <c r="B375" s="20" t="s">
        <v>196</v>
      </c>
      <c r="C375" s="20" t="s">
        <v>199</v>
      </c>
      <c r="D375" s="20" t="s">
        <v>200</v>
      </c>
      <c r="E375" s="20" t="s">
        <v>142</v>
      </c>
      <c r="F375" s="20" t="s">
        <v>198</v>
      </c>
      <c r="G375" s="20" t="s">
        <v>183</v>
      </c>
      <c r="H375" s="20" t="s">
        <v>276</v>
      </c>
      <c r="I375">
        <v>224013</v>
      </c>
      <c r="J375" s="21">
        <v>216550.38</v>
      </c>
      <c r="K375" s="22">
        <v>0.82214912555453701</v>
      </c>
      <c r="L375" s="21">
        <v>263395.5</v>
      </c>
      <c r="M375" s="23"/>
      <c r="N375" s="21">
        <v>10.98</v>
      </c>
      <c r="P375" s="21">
        <v>0</v>
      </c>
      <c r="Q375" s="21">
        <v>0</v>
      </c>
      <c r="R375" s="21">
        <f t="shared" si="5"/>
        <v>0</v>
      </c>
    </row>
    <row r="376" spans="1:18" x14ac:dyDescent="0.25">
      <c r="A376" s="20" t="s">
        <v>57</v>
      </c>
      <c r="B376" s="20" t="s">
        <v>196</v>
      </c>
      <c r="C376" s="20" t="s">
        <v>201</v>
      </c>
      <c r="D376" s="20" t="s">
        <v>141</v>
      </c>
      <c r="E376" s="20" t="s">
        <v>142</v>
      </c>
      <c r="F376" s="20" t="s">
        <v>202</v>
      </c>
      <c r="G376" s="20" t="s">
        <v>144</v>
      </c>
      <c r="H376" s="20" t="s">
        <v>276</v>
      </c>
      <c r="I376">
        <v>44902</v>
      </c>
      <c r="J376" s="21">
        <v>216550.38</v>
      </c>
      <c r="K376" s="22">
        <v>0.82214912555453701</v>
      </c>
      <c r="L376" s="21">
        <v>263395.5</v>
      </c>
      <c r="M376" s="23">
        <v>1.3557138167974499E-3</v>
      </c>
      <c r="N376" s="21">
        <v>33.78</v>
      </c>
      <c r="O376">
        <v>60</v>
      </c>
      <c r="P376" s="21">
        <v>1570.52</v>
      </c>
      <c r="Q376" s="21">
        <v>0</v>
      </c>
      <c r="R376" s="21">
        <f t="shared" si="5"/>
        <v>1570.52</v>
      </c>
    </row>
    <row r="377" spans="1:18" x14ac:dyDescent="0.25">
      <c r="A377" s="20" t="s">
        <v>57</v>
      </c>
      <c r="B377" s="20" t="s">
        <v>196</v>
      </c>
      <c r="C377" s="20" t="s">
        <v>203</v>
      </c>
      <c r="D377" s="20" t="s">
        <v>141</v>
      </c>
      <c r="E377" s="20" t="s">
        <v>146</v>
      </c>
      <c r="F377" s="20" t="s">
        <v>202</v>
      </c>
      <c r="G377" s="20" t="s">
        <v>144</v>
      </c>
      <c r="H377" s="20" t="s">
        <v>276</v>
      </c>
      <c r="I377">
        <v>18092</v>
      </c>
      <c r="J377" s="21">
        <v>216550.38</v>
      </c>
      <c r="K377" s="22">
        <v>0.82214912555453701</v>
      </c>
      <c r="L377" s="21">
        <v>263395.5</v>
      </c>
      <c r="M377" s="23">
        <v>1.3557138167974499E-3</v>
      </c>
      <c r="N377" s="21">
        <v>135.6</v>
      </c>
      <c r="O377">
        <v>24</v>
      </c>
      <c r="P377" s="21">
        <v>2515.0700000000002</v>
      </c>
      <c r="Q377" s="21">
        <v>0</v>
      </c>
      <c r="R377" s="21">
        <f t="shared" si="5"/>
        <v>2515.0700000000002</v>
      </c>
    </row>
    <row r="378" spans="1:18" x14ac:dyDescent="0.25">
      <c r="A378" s="20" t="s">
        <v>57</v>
      </c>
      <c r="B378" s="20" t="s">
        <v>196</v>
      </c>
      <c r="C378" s="20" t="s">
        <v>204</v>
      </c>
      <c r="D378" s="20" t="s">
        <v>150</v>
      </c>
      <c r="E378" s="20" t="s">
        <v>146</v>
      </c>
      <c r="F378" s="20" t="s">
        <v>202</v>
      </c>
      <c r="G378" s="20" t="s">
        <v>183</v>
      </c>
      <c r="H378" s="20" t="s">
        <v>276</v>
      </c>
      <c r="I378">
        <v>15922</v>
      </c>
      <c r="J378" s="21">
        <v>216550.38</v>
      </c>
      <c r="K378" s="22">
        <v>0.82214912555453701</v>
      </c>
      <c r="L378" s="21">
        <v>263395.5</v>
      </c>
      <c r="M378" s="23"/>
      <c r="N378" s="21">
        <v>30.27</v>
      </c>
      <c r="P378" s="21">
        <v>0</v>
      </c>
      <c r="Q378" s="21">
        <v>0</v>
      </c>
      <c r="R378" s="21">
        <f t="shared" si="5"/>
        <v>0</v>
      </c>
    </row>
    <row r="379" spans="1:18" x14ac:dyDescent="0.25">
      <c r="A379" s="20" t="s">
        <v>57</v>
      </c>
      <c r="B379" s="20" t="s">
        <v>196</v>
      </c>
      <c r="C379" s="20" t="s">
        <v>205</v>
      </c>
      <c r="D379" s="20" t="s">
        <v>148</v>
      </c>
      <c r="E379" s="20" t="s">
        <v>155</v>
      </c>
      <c r="F379" s="20" t="s">
        <v>198</v>
      </c>
      <c r="G379" s="20" t="s">
        <v>144</v>
      </c>
      <c r="H379" s="20" t="s">
        <v>276</v>
      </c>
      <c r="I379">
        <v>15543</v>
      </c>
      <c r="J379" s="21">
        <v>216550.38</v>
      </c>
      <c r="K379" s="22">
        <v>0.82214912555453701</v>
      </c>
      <c r="L379" s="21">
        <v>263395.5</v>
      </c>
      <c r="M379" s="23">
        <v>1.35589845177282E-3</v>
      </c>
      <c r="N379" s="21">
        <v>90.79</v>
      </c>
      <c r="O379">
        <v>21</v>
      </c>
      <c r="P379" s="21">
        <v>1473.45</v>
      </c>
      <c r="Q379" s="21">
        <v>0</v>
      </c>
      <c r="R379" s="21">
        <f t="shared" si="5"/>
        <v>1473.45</v>
      </c>
    </row>
    <row r="380" spans="1:18" x14ac:dyDescent="0.25">
      <c r="A380" s="20" t="s">
        <v>57</v>
      </c>
      <c r="B380" s="20" t="s">
        <v>196</v>
      </c>
      <c r="C380" s="20" t="s">
        <v>206</v>
      </c>
      <c r="D380" s="20" t="s">
        <v>189</v>
      </c>
      <c r="E380" s="20" t="s">
        <v>155</v>
      </c>
      <c r="F380" s="20" t="s">
        <v>198</v>
      </c>
      <c r="G380" s="20" t="s">
        <v>144</v>
      </c>
      <c r="H380" s="20" t="s">
        <v>276</v>
      </c>
      <c r="I380">
        <v>7112</v>
      </c>
      <c r="J380" s="21">
        <v>216550.38</v>
      </c>
      <c r="K380" s="22">
        <v>0.82214912555453701</v>
      </c>
      <c r="L380" s="21">
        <v>263395.5</v>
      </c>
      <c r="M380" s="23">
        <v>1.4273816578411801E-3</v>
      </c>
      <c r="N380" s="21">
        <v>90.77</v>
      </c>
      <c r="O380">
        <v>10</v>
      </c>
      <c r="P380" s="21">
        <v>701.49</v>
      </c>
      <c r="Q380" s="21">
        <v>0</v>
      </c>
      <c r="R380" s="21">
        <f t="shared" si="5"/>
        <v>701.49</v>
      </c>
    </row>
    <row r="381" spans="1:18" x14ac:dyDescent="0.25">
      <c r="A381" s="20" t="s">
        <v>58</v>
      </c>
      <c r="B381" s="20" t="s">
        <v>226</v>
      </c>
      <c r="C381" s="20" t="s">
        <v>157</v>
      </c>
      <c r="D381" s="20" t="s">
        <v>158</v>
      </c>
      <c r="E381" s="20" t="s">
        <v>142</v>
      </c>
      <c r="F381" s="20" t="s">
        <v>159</v>
      </c>
      <c r="G381" s="20" t="s">
        <v>144</v>
      </c>
      <c r="H381" s="20" t="s">
        <v>276</v>
      </c>
      <c r="I381">
        <v>50116</v>
      </c>
      <c r="J381" s="21">
        <v>1058562.75</v>
      </c>
      <c r="K381" s="22">
        <v>0.71462500964197095</v>
      </c>
      <c r="L381" s="21">
        <v>1481284.22</v>
      </c>
      <c r="M381" s="23">
        <v>4.1014274117605699E-2</v>
      </c>
      <c r="N381" s="21">
        <v>26.16</v>
      </c>
      <c r="O381">
        <v>2055</v>
      </c>
      <c r="P381" s="21">
        <v>36208.379999999997</v>
      </c>
      <c r="Q381" s="21">
        <v>281.91000000000003</v>
      </c>
      <c r="R381" s="21">
        <f t="shared" si="5"/>
        <v>36490.29</v>
      </c>
    </row>
    <row r="382" spans="1:18" x14ac:dyDescent="0.25">
      <c r="A382" s="20" t="s">
        <v>58</v>
      </c>
      <c r="B382" s="20" t="s">
        <v>226</v>
      </c>
      <c r="C382" s="20" t="s">
        <v>160</v>
      </c>
      <c r="D382" s="20" t="s">
        <v>150</v>
      </c>
      <c r="E382" s="20" t="s">
        <v>142</v>
      </c>
      <c r="F382" s="20" t="s">
        <v>159</v>
      </c>
      <c r="G382" s="20" t="s">
        <v>144</v>
      </c>
      <c r="H382" s="20" t="s">
        <v>276</v>
      </c>
      <c r="I382">
        <v>48471</v>
      </c>
      <c r="J382" s="21">
        <v>1058562.75</v>
      </c>
      <c r="K382" s="22">
        <v>0.71462500964197095</v>
      </c>
      <c r="L382" s="21">
        <v>1481284.22</v>
      </c>
      <c r="M382" s="23">
        <v>4.4025313683159199E-2</v>
      </c>
      <c r="N382" s="21">
        <v>24.2</v>
      </c>
      <c r="O382">
        <v>2133</v>
      </c>
      <c r="P382" s="21">
        <v>34766.89</v>
      </c>
      <c r="Q382" s="21">
        <v>195.6</v>
      </c>
      <c r="R382" s="21">
        <f t="shared" si="5"/>
        <v>34962.49</v>
      </c>
    </row>
    <row r="383" spans="1:18" x14ac:dyDescent="0.25">
      <c r="A383" s="20" t="s">
        <v>58</v>
      </c>
      <c r="B383" s="20" t="s">
        <v>226</v>
      </c>
      <c r="C383" s="20" t="s">
        <v>161</v>
      </c>
      <c r="D383" s="20" t="s">
        <v>148</v>
      </c>
      <c r="E383" s="20" t="s">
        <v>142</v>
      </c>
      <c r="F383" s="20" t="s">
        <v>162</v>
      </c>
      <c r="G383" s="20" t="s">
        <v>144</v>
      </c>
      <c r="H383" s="20" t="s">
        <v>276</v>
      </c>
      <c r="I383">
        <v>13594</v>
      </c>
      <c r="J383" s="21">
        <v>1058562.75</v>
      </c>
      <c r="K383" s="22">
        <v>0.71462500964197095</v>
      </c>
      <c r="L383" s="21">
        <v>1481284.22</v>
      </c>
      <c r="M383" s="23">
        <v>4.1014274117605699E-2</v>
      </c>
      <c r="N383" s="21">
        <v>26.16</v>
      </c>
      <c r="O383">
        <v>557</v>
      </c>
      <c r="P383" s="21">
        <v>9814.15</v>
      </c>
      <c r="Q383" s="21">
        <v>52.86</v>
      </c>
      <c r="R383" s="21">
        <f t="shared" si="5"/>
        <v>9867.01</v>
      </c>
    </row>
    <row r="384" spans="1:18" x14ac:dyDescent="0.25">
      <c r="A384" s="20" t="s">
        <v>58</v>
      </c>
      <c r="B384" s="20" t="s">
        <v>226</v>
      </c>
      <c r="C384" s="20" t="s">
        <v>163</v>
      </c>
      <c r="D384" s="20" t="s">
        <v>148</v>
      </c>
      <c r="E384" s="20" t="s">
        <v>146</v>
      </c>
      <c r="F384" s="20" t="s">
        <v>162</v>
      </c>
      <c r="G384" s="20" t="s">
        <v>144</v>
      </c>
      <c r="H384" s="20" t="s">
        <v>276</v>
      </c>
      <c r="I384">
        <v>2528</v>
      </c>
      <c r="J384" s="21">
        <v>1058562.75</v>
      </c>
      <c r="K384" s="22">
        <v>0.71462500964197095</v>
      </c>
      <c r="L384" s="21">
        <v>1481284.22</v>
      </c>
      <c r="M384" s="23">
        <v>4.1014274117605699E-2</v>
      </c>
      <c r="N384" s="21">
        <v>107.29</v>
      </c>
      <c r="O384">
        <v>103</v>
      </c>
      <c r="P384" s="21">
        <v>7423.39</v>
      </c>
      <c r="Q384" s="21">
        <v>0</v>
      </c>
      <c r="R384" s="21">
        <f t="shared" si="5"/>
        <v>7423.39</v>
      </c>
    </row>
    <row r="385" spans="1:18" x14ac:dyDescent="0.25">
      <c r="A385" s="20" t="s">
        <v>58</v>
      </c>
      <c r="B385" s="20" t="s">
        <v>226</v>
      </c>
      <c r="C385" s="20" t="s">
        <v>164</v>
      </c>
      <c r="D385" s="20" t="s">
        <v>150</v>
      </c>
      <c r="E385" s="20" t="s">
        <v>146</v>
      </c>
      <c r="F385" s="20" t="s">
        <v>162</v>
      </c>
      <c r="G385" s="20" t="s">
        <v>144</v>
      </c>
      <c r="H385" s="20" t="s">
        <v>276</v>
      </c>
      <c r="I385">
        <v>3612</v>
      </c>
      <c r="J385" s="21">
        <v>1058562.75</v>
      </c>
      <c r="K385" s="22">
        <v>0.71462500964197095</v>
      </c>
      <c r="L385" s="21">
        <v>1481284.22</v>
      </c>
      <c r="M385" s="23">
        <v>4.4025313683159199E-2</v>
      </c>
      <c r="N385" s="21">
        <v>67.69</v>
      </c>
      <c r="O385">
        <v>159</v>
      </c>
      <c r="P385" s="21">
        <v>7229.82</v>
      </c>
      <c r="Q385" s="21">
        <v>0</v>
      </c>
      <c r="R385" s="21">
        <f t="shared" si="5"/>
        <v>7229.82</v>
      </c>
    </row>
    <row r="386" spans="1:18" x14ac:dyDescent="0.25">
      <c r="A386" s="20" t="s">
        <v>58</v>
      </c>
      <c r="B386" s="20" t="s">
        <v>226</v>
      </c>
      <c r="C386" s="20" t="s">
        <v>165</v>
      </c>
      <c r="D386" s="20" t="s">
        <v>148</v>
      </c>
      <c r="E386" s="20" t="s">
        <v>155</v>
      </c>
      <c r="F386" s="20" t="s">
        <v>159</v>
      </c>
      <c r="G386" s="20" t="s">
        <v>144</v>
      </c>
      <c r="H386" s="20" t="s">
        <v>276</v>
      </c>
      <c r="I386">
        <v>1480</v>
      </c>
      <c r="J386" s="21">
        <v>1058562.75</v>
      </c>
      <c r="K386" s="22">
        <v>0.71462500964197095</v>
      </c>
      <c r="L386" s="21">
        <v>1481284.22</v>
      </c>
      <c r="M386" s="23">
        <v>4.1014274117605699E-2</v>
      </c>
      <c r="N386" s="21">
        <v>58.75</v>
      </c>
      <c r="O386">
        <v>60</v>
      </c>
      <c r="P386" s="21">
        <v>2367.91</v>
      </c>
      <c r="Q386" s="21">
        <v>0</v>
      </c>
      <c r="R386" s="21">
        <f t="shared" ref="R386:R449" si="6">SUM(P386:Q386)</f>
        <v>2367.91</v>
      </c>
    </row>
    <row r="387" spans="1:18" x14ac:dyDescent="0.25">
      <c r="A387" s="20" t="s">
        <v>58</v>
      </c>
      <c r="B387" s="20" t="s">
        <v>226</v>
      </c>
      <c r="C387" s="20" t="s">
        <v>166</v>
      </c>
      <c r="D387" s="20" t="s">
        <v>150</v>
      </c>
      <c r="E387" s="20" t="s">
        <v>155</v>
      </c>
      <c r="F387" s="20" t="s">
        <v>159</v>
      </c>
      <c r="G387" s="20" t="s">
        <v>144</v>
      </c>
      <c r="H387" s="20" t="s">
        <v>276</v>
      </c>
      <c r="I387">
        <v>2052</v>
      </c>
      <c r="J387" s="21">
        <v>1058562.75</v>
      </c>
      <c r="K387" s="22">
        <v>0.71462500964197095</v>
      </c>
      <c r="L387" s="21">
        <v>1481284.22</v>
      </c>
      <c r="M387" s="23">
        <v>4.1179271119531298E-2</v>
      </c>
      <c r="N387" s="21">
        <v>58.69</v>
      </c>
      <c r="O387">
        <v>84</v>
      </c>
      <c r="P387" s="21">
        <v>3311.69</v>
      </c>
      <c r="Q387" s="21">
        <v>0</v>
      </c>
      <c r="R387" s="21">
        <f t="shared" si="6"/>
        <v>3311.69</v>
      </c>
    </row>
    <row r="388" spans="1:18" x14ac:dyDescent="0.25">
      <c r="A388" s="20" t="s">
        <v>59</v>
      </c>
      <c r="B388" s="20" t="s">
        <v>14</v>
      </c>
      <c r="C388" s="20" t="s">
        <v>157</v>
      </c>
      <c r="D388" s="20" t="s">
        <v>158</v>
      </c>
      <c r="E388" s="20" t="s">
        <v>142</v>
      </c>
      <c r="F388" s="20" t="s">
        <v>159</v>
      </c>
      <c r="G388" s="20" t="s">
        <v>144</v>
      </c>
      <c r="H388" s="20" t="s">
        <v>276</v>
      </c>
      <c r="I388">
        <v>50116</v>
      </c>
      <c r="J388" s="21">
        <v>42618.96</v>
      </c>
      <c r="K388" s="22">
        <v>0.85065712970662199</v>
      </c>
      <c r="L388" s="21">
        <v>50101.22</v>
      </c>
      <c r="M388" s="23">
        <v>1.38721870047766E-3</v>
      </c>
      <c r="N388" s="21">
        <v>26.16</v>
      </c>
      <c r="O388">
        <v>69</v>
      </c>
      <c r="P388" s="21">
        <v>1447.18</v>
      </c>
      <c r="Q388" s="21">
        <v>20.97</v>
      </c>
      <c r="R388" s="21">
        <f t="shared" si="6"/>
        <v>1468.15</v>
      </c>
    </row>
    <row r="389" spans="1:18" x14ac:dyDescent="0.25">
      <c r="A389" s="20" t="s">
        <v>59</v>
      </c>
      <c r="B389" s="20" t="s">
        <v>14</v>
      </c>
      <c r="C389" s="20" t="s">
        <v>160</v>
      </c>
      <c r="D389" s="20" t="s">
        <v>150</v>
      </c>
      <c r="E389" s="20" t="s">
        <v>142</v>
      </c>
      <c r="F389" s="20" t="s">
        <v>159</v>
      </c>
      <c r="G389" s="20" t="s">
        <v>144</v>
      </c>
      <c r="H389" s="20" t="s">
        <v>276</v>
      </c>
      <c r="I389">
        <v>48471</v>
      </c>
      <c r="J389" s="21">
        <v>42618.96</v>
      </c>
      <c r="K389" s="22">
        <v>0.85065712970662199</v>
      </c>
      <c r="L389" s="21">
        <v>50101.22</v>
      </c>
      <c r="M389" s="23">
        <v>1.4890605709746701E-3</v>
      </c>
      <c r="N389" s="21">
        <v>24.2</v>
      </c>
      <c r="O389">
        <v>72</v>
      </c>
      <c r="P389" s="21">
        <v>1396.96</v>
      </c>
      <c r="Q389" s="21">
        <v>19.399999999999999</v>
      </c>
      <c r="R389" s="21">
        <f t="shared" si="6"/>
        <v>1416.3600000000001</v>
      </c>
    </row>
    <row r="390" spans="1:18" x14ac:dyDescent="0.25">
      <c r="A390" s="20" t="s">
        <v>59</v>
      </c>
      <c r="B390" s="20" t="s">
        <v>14</v>
      </c>
      <c r="C390" s="20" t="s">
        <v>161</v>
      </c>
      <c r="D390" s="20" t="s">
        <v>148</v>
      </c>
      <c r="E390" s="20" t="s">
        <v>142</v>
      </c>
      <c r="F390" s="20" t="s">
        <v>162</v>
      </c>
      <c r="G390" s="20" t="s">
        <v>144</v>
      </c>
      <c r="H390" s="20" t="s">
        <v>276</v>
      </c>
      <c r="I390">
        <v>13594</v>
      </c>
      <c r="J390" s="21">
        <v>42618.96</v>
      </c>
      <c r="K390" s="22">
        <v>0.85065712970662199</v>
      </c>
      <c r="L390" s="21">
        <v>50101.22</v>
      </c>
      <c r="M390" s="23">
        <v>1.38721870047766E-3</v>
      </c>
      <c r="N390" s="21">
        <v>26.16</v>
      </c>
      <c r="O390">
        <v>18</v>
      </c>
      <c r="P390" s="21">
        <v>377.53</v>
      </c>
      <c r="Q390" s="21">
        <v>0</v>
      </c>
      <c r="R390" s="21">
        <f t="shared" si="6"/>
        <v>377.53</v>
      </c>
    </row>
    <row r="391" spans="1:18" x14ac:dyDescent="0.25">
      <c r="A391" s="20" t="s">
        <v>59</v>
      </c>
      <c r="B391" s="20" t="s">
        <v>14</v>
      </c>
      <c r="C391" s="20" t="s">
        <v>163</v>
      </c>
      <c r="D391" s="20" t="s">
        <v>148</v>
      </c>
      <c r="E391" s="20" t="s">
        <v>146</v>
      </c>
      <c r="F391" s="20" t="s">
        <v>162</v>
      </c>
      <c r="G391" s="20" t="s">
        <v>144</v>
      </c>
      <c r="H391" s="20" t="s">
        <v>276</v>
      </c>
      <c r="I391">
        <v>2528</v>
      </c>
      <c r="J391" s="21">
        <v>42618.96</v>
      </c>
      <c r="K391" s="22">
        <v>0.85065712970662199</v>
      </c>
      <c r="L391" s="21">
        <v>50101.22</v>
      </c>
      <c r="M391" s="23">
        <v>1.38721870047766E-3</v>
      </c>
      <c r="N391" s="21">
        <v>107.29</v>
      </c>
      <c r="O391">
        <v>3</v>
      </c>
      <c r="P391" s="21">
        <v>257.37</v>
      </c>
      <c r="Q391" s="21">
        <v>0</v>
      </c>
      <c r="R391" s="21">
        <f t="shared" si="6"/>
        <v>257.37</v>
      </c>
    </row>
    <row r="392" spans="1:18" x14ac:dyDescent="0.25">
      <c r="A392" s="20" t="s">
        <v>59</v>
      </c>
      <c r="B392" s="20" t="s">
        <v>14</v>
      </c>
      <c r="C392" s="20" t="s">
        <v>164</v>
      </c>
      <c r="D392" s="20" t="s">
        <v>150</v>
      </c>
      <c r="E392" s="20" t="s">
        <v>146</v>
      </c>
      <c r="F392" s="20" t="s">
        <v>162</v>
      </c>
      <c r="G392" s="20" t="s">
        <v>144</v>
      </c>
      <c r="H392" s="20" t="s">
        <v>276</v>
      </c>
      <c r="I392">
        <v>3612</v>
      </c>
      <c r="J392" s="21">
        <v>42618.96</v>
      </c>
      <c r="K392" s="22">
        <v>0.85065712970662199</v>
      </c>
      <c r="L392" s="21">
        <v>50101.22</v>
      </c>
      <c r="M392" s="23">
        <v>1.4890605709746701E-3</v>
      </c>
      <c r="N392" s="21">
        <v>67.69</v>
      </c>
      <c r="O392">
        <v>5</v>
      </c>
      <c r="P392" s="21">
        <v>270.63</v>
      </c>
      <c r="Q392" s="21">
        <v>0</v>
      </c>
      <c r="R392" s="21">
        <f t="shared" si="6"/>
        <v>270.63</v>
      </c>
    </row>
    <row r="393" spans="1:18" x14ac:dyDescent="0.25">
      <c r="A393" s="20" t="s">
        <v>59</v>
      </c>
      <c r="B393" s="20" t="s">
        <v>14</v>
      </c>
      <c r="C393" s="20" t="s">
        <v>165</v>
      </c>
      <c r="D393" s="20" t="s">
        <v>148</v>
      </c>
      <c r="E393" s="20" t="s">
        <v>155</v>
      </c>
      <c r="F393" s="20" t="s">
        <v>159</v>
      </c>
      <c r="G393" s="20" t="s">
        <v>144</v>
      </c>
      <c r="H393" s="20" t="s">
        <v>276</v>
      </c>
      <c r="I393">
        <v>1480</v>
      </c>
      <c r="J393" s="21">
        <v>42618.96</v>
      </c>
      <c r="K393" s="22">
        <v>0.85065712970662199</v>
      </c>
      <c r="L393" s="21">
        <v>50101.22</v>
      </c>
      <c r="M393" s="23">
        <v>1.38721870047766E-3</v>
      </c>
      <c r="N393" s="21">
        <v>58.75</v>
      </c>
      <c r="O393">
        <v>2</v>
      </c>
      <c r="P393" s="21">
        <v>93.96</v>
      </c>
      <c r="Q393" s="21">
        <v>0</v>
      </c>
      <c r="R393" s="21">
        <f t="shared" si="6"/>
        <v>93.96</v>
      </c>
    </row>
    <row r="394" spans="1:18" x14ac:dyDescent="0.25">
      <c r="A394" s="20" t="s">
        <v>59</v>
      </c>
      <c r="B394" s="20" t="s">
        <v>14</v>
      </c>
      <c r="C394" s="20" t="s">
        <v>166</v>
      </c>
      <c r="D394" s="20" t="s">
        <v>150</v>
      </c>
      <c r="E394" s="20" t="s">
        <v>155</v>
      </c>
      <c r="F394" s="20" t="s">
        <v>159</v>
      </c>
      <c r="G394" s="20" t="s">
        <v>144</v>
      </c>
      <c r="H394" s="20" t="s">
        <v>276</v>
      </c>
      <c r="I394">
        <v>2052</v>
      </c>
      <c r="J394" s="21">
        <v>42618.96</v>
      </c>
      <c r="K394" s="22">
        <v>0.85065712970662199</v>
      </c>
      <c r="L394" s="21">
        <v>50101.22</v>
      </c>
      <c r="M394" s="23">
        <v>1.3927993655392401E-3</v>
      </c>
      <c r="N394" s="21">
        <v>58.69</v>
      </c>
      <c r="O394">
        <v>2</v>
      </c>
      <c r="P394" s="21">
        <v>93.86</v>
      </c>
      <c r="Q394" s="21">
        <v>0</v>
      </c>
      <c r="R394" s="21">
        <f t="shared" si="6"/>
        <v>93.86</v>
      </c>
    </row>
    <row r="395" spans="1:18" x14ac:dyDescent="0.25">
      <c r="A395" s="20" t="s">
        <v>60</v>
      </c>
      <c r="B395" s="20" t="s">
        <v>196</v>
      </c>
      <c r="C395" s="20" t="s">
        <v>184</v>
      </c>
      <c r="D395" s="20" t="s">
        <v>148</v>
      </c>
      <c r="E395" s="20" t="s">
        <v>142</v>
      </c>
      <c r="F395" s="20" t="s">
        <v>185</v>
      </c>
      <c r="G395" s="20" t="s">
        <v>144</v>
      </c>
      <c r="H395" s="20" t="s">
        <v>276</v>
      </c>
      <c r="I395">
        <v>176268</v>
      </c>
      <c r="J395" s="21">
        <v>92725.03</v>
      </c>
      <c r="K395" s="22">
        <v>0.73499063992001801</v>
      </c>
      <c r="L395" s="21">
        <v>126158.11</v>
      </c>
      <c r="M395" s="23">
        <v>1.51237706043033E-2</v>
      </c>
      <c r="N395" s="21">
        <v>0.97</v>
      </c>
      <c r="O395">
        <v>2665</v>
      </c>
      <c r="P395" s="21">
        <v>1790.74</v>
      </c>
      <c r="Q395" s="21">
        <v>10.08</v>
      </c>
      <c r="R395" s="21">
        <f t="shared" si="6"/>
        <v>1800.82</v>
      </c>
    </row>
    <row r="396" spans="1:18" x14ac:dyDescent="0.25">
      <c r="A396" s="20" t="s">
        <v>60</v>
      </c>
      <c r="B396" s="20" t="s">
        <v>196</v>
      </c>
      <c r="C396" s="20" t="s">
        <v>186</v>
      </c>
      <c r="D396" s="20" t="s">
        <v>187</v>
      </c>
      <c r="E396" s="20" t="s">
        <v>142</v>
      </c>
      <c r="F396" s="20" t="s">
        <v>185</v>
      </c>
      <c r="G396" s="20" t="s">
        <v>183</v>
      </c>
      <c r="H396" s="20" t="s">
        <v>276</v>
      </c>
      <c r="I396">
        <v>156735</v>
      </c>
      <c r="J396" s="21">
        <v>92725.03</v>
      </c>
      <c r="K396" s="22">
        <v>0.73499063992001801</v>
      </c>
      <c r="L396" s="21">
        <v>126158.11</v>
      </c>
      <c r="M396" s="23"/>
      <c r="N396" s="21">
        <v>2.06</v>
      </c>
      <c r="P396" s="21">
        <v>0</v>
      </c>
      <c r="Q396" s="21">
        <v>0</v>
      </c>
      <c r="R396" s="21">
        <f t="shared" si="6"/>
        <v>0</v>
      </c>
    </row>
    <row r="397" spans="1:18" x14ac:dyDescent="0.25">
      <c r="A397" s="20" t="s">
        <v>60</v>
      </c>
      <c r="B397" s="20" t="s">
        <v>196</v>
      </c>
      <c r="C397" s="20" t="s">
        <v>188</v>
      </c>
      <c r="D397" s="20" t="s">
        <v>189</v>
      </c>
      <c r="E397" s="20" t="s">
        <v>142</v>
      </c>
      <c r="F397" s="20" t="s">
        <v>185</v>
      </c>
      <c r="G397" s="20" t="s">
        <v>144</v>
      </c>
      <c r="H397" s="20" t="s">
        <v>276</v>
      </c>
      <c r="I397">
        <v>89202</v>
      </c>
      <c r="J397" s="21">
        <v>92725.03</v>
      </c>
      <c r="K397" s="22">
        <v>0.73499063992001801</v>
      </c>
      <c r="L397" s="21">
        <v>126158.11</v>
      </c>
      <c r="M397" s="23">
        <v>1.1464333607597001E-2</v>
      </c>
      <c r="N397" s="21">
        <v>2.09</v>
      </c>
      <c r="O397">
        <v>1022</v>
      </c>
      <c r="P397" s="21">
        <v>1479.65</v>
      </c>
      <c r="Q397" s="21">
        <v>15.92</v>
      </c>
      <c r="R397" s="21">
        <f t="shared" si="6"/>
        <v>1495.5700000000002</v>
      </c>
    </row>
    <row r="398" spans="1:18" x14ac:dyDescent="0.25">
      <c r="A398" s="20" t="s">
        <v>60</v>
      </c>
      <c r="B398" s="20" t="s">
        <v>196</v>
      </c>
      <c r="C398" s="20" t="s">
        <v>190</v>
      </c>
      <c r="D398" s="20" t="s">
        <v>148</v>
      </c>
      <c r="E398" s="20" t="s">
        <v>146</v>
      </c>
      <c r="F398" s="20" t="s">
        <v>191</v>
      </c>
      <c r="G398" s="20" t="s">
        <v>144</v>
      </c>
      <c r="H398" s="20" t="s">
        <v>276</v>
      </c>
      <c r="I398">
        <v>16922</v>
      </c>
      <c r="J398" s="21">
        <v>92725.03</v>
      </c>
      <c r="K398" s="22">
        <v>0.73499063992001801</v>
      </c>
      <c r="L398" s="21">
        <v>126158.11</v>
      </c>
      <c r="M398" s="23">
        <v>1.51237706043033E-2</v>
      </c>
      <c r="N398" s="21">
        <v>22.13</v>
      </c>
      <c r="O398">
        <v>255</v>
      </c>
      <c r="P398" s="21">
        <v>3898.8</v>
      </c>
      <c r="Q398" s="21">
        <v>0</v>
      </c>
      <c r="R398" s="21">
        <f t="shared" si="6"/>
        <v>3898.8</v>
      </c>
    </row>
    <row r="399" spans="1:18" x14ac:dyDescent="0.25">
      <c r="A399" s="20" t="s">
        <v>60</v>
      </c>
      <c r="B399" s="20" t="s">
        <v>196</v>
      </c>
      <c r="C399" s="20" t="s">
        <v>192</v>
      </c>
      <c r="D399" s="20" t="s">
        <v>193</v>
      </c>
      <c r="E399" s="20" t="s">
        <v>146</v>
      </c>
      <c r="F399" s="20" t="s">
        <v>185</v>
      </c>
      <c r="G399" s="20" t="s">
        <v>183</v>
      </c>
      <c r="H399" s="20" t="s">
        <v>276</v>
      </c>
      <c r="I399">
        <v>0</v>
      </c>
      <c r="J399" s="21">
        <v>92725.03</v>
      </c>
      <c r="K399" s="22">
        <v>0.73499063992001801</v>
      </c>
      <c r="L399" s="21">
        <v>126158.11</v>
      </c>
      <c r="M399" s="23"/>
      <c r="N399" s="21">
        <v>5.93</v>
      </c>
      <c r="P399" s="21">
        <v>0</v>
      </c>
      <c r="Q399" s="21">
        <v>0</v>
      </c>
      <c r="R399" s="21">
        <f t="shared" si="6"/>
        <v>0</v>
      </c>
    </row>
    <row r="400" spans="1:18" x14ac:dyDescent="0.25">
      <c r="A400" s="20" t="s">
        <v>60</v>
      </c>
      <c r="B400" s="20" t="s">
        <v>196</v>
      </c>
      <c r="C400" s="20" t="s">
        <v>194</v>
      </c>
      <c r="D400" s="20" t="s">
        <v>189</v>
      </c>
      <c r="E400" s="20" t="s">
        <v>155</v>
      </c>
      <c r="F400" s="20" t="s">
        <v>185</v>
      </c>
      <c r="G400" s="20" t="s">
        <v>144</v>
      </c>
      <c r="H400" s="20" t="s">
        <v>276</v>
      </c>
      <c r="I400">
        <v>5705</v>
      </c>
      <c r="J400" s="21">
        <v>92725.03</v>
      </c>
      <c r="K400" s="22">
        <v>0.73499063992001801</v>
      </c>
      <c r="L400" s="21">
        <v>126158.11</v>
      </c>
      <c r="M400" s="23">
        <v>1.1464333607597001E-2</v>
      </c>
      <c r="N400" s="21">
        <v>2.58</v>
      </c>
      <c r="O400">
        <v>65</v>
      </c>
      <c r="P400" s="21">
        <v>115.86</v>
      </c>
      <c r="Q400" s="21">
        <v>0</v>
      </c>
      <c r="R400" s="21">
        <f t="shared" si="6"/>
        <v>115.86</v>
      </c>
    </row>
    <row r="401" spans="1:18" x14ac:dyDescent="0.25">
      <c r="A401" s="20" t="s">
        <v>60</v>
      </c>
      <c r="B401" s="20" t="s">
        <v>196</v>
      </c>
      <c r="C401" s="20" t="s">
        <v>195</v>
      </c>
      <c r="D401" s="20" t="s">
        <v>187</v>
      </c>
      <c r="E401" s="20" t="s">
        <v>155</v>
      </c>
      <c r="F401" s="20" t="s">
        <v>185</v>
      </c>
      <c r="G401" s="20" t="s">
        <v>183</v>
      </c>
      <c r="H401" s="20" t="s">
        <v>276</v>
      </c>
      <c r="I401">
        <v>9784</v>
      </c>
      <c r="J401" s="21">
        <v>92725.03</v>
      </c>
      <c r="K401" s="22">
        <v>0.73499063992001801</v>
      </c>
      <c r="L401" s="21">
        <v>126158.11</v>
      </c>
      <c r="M401" s="23"/>
      <c r="N401" s="21">
        <v>2.54</v>
      </c>
      <c r="P401" s="21">
        <v>0</v>
      </c>
      <c r="Q401" s="21">
        <v>0</v>
      </c>
      <c r="R401" s="21">
        <f t="shared" si="6"/>
        <v>0</v>
      </c>
    </row>
    <row r="402" spans="1:18" x14ac:dyDescent="0.25">
      <c r="A402" s="20" t="s">
        <v>19</v>
      </c>
      <c r="B402" s="20" t="s">
        <v>17</v>
      </c>
      <c r="C402" s="20" t="s">
        <v>229</v>
      </c>
      <c r="D402" s="20" t="s">
        <v>150</v>
      </c>
      <c r="E402" s="20" t="s">
        <v>142</v>
      </c>
      <c r="F402" s="20" t="s">
        <v>230</v>
      </c>
      <c r="G402" s="20" t="s">
        <v>144</v>
      </c>
      <c r="H402" s="20" t="s">
        <v>276</v>
      </c>
      <c r="I402">
        <v>172385</v>
      </c>
      <c r="J402" s="21">
        <v>26872404.420000002</v>
      </c>
      <c r="K402" s="22">
        <v>0.806081177704841</v>
      </c>
      <c r="L402" s="21">
        <v>33337094.530000001</v>
      </c>
      <c r="M402" s="23">
        <v>0.49016889702836602</v>
      </c>
      <c r="N402" s="21">
        <v>12.15</v>
      </c>
      <c r="O402">
        <v>84497</v>
      </c>
      <c r="P402" s="21">
        <v>779969.66</v>
      </c>
      <c r="Q402" s="21">
        <v>4679.99</v>
      </c>
      <c r="R402" s="21">
        <f t="shared" si="6"/>
        <v>784649.65</v>
      </c>
    </row>
    <row r="403" spans="1:18" x14ac:dyDescent="0.25">
      <c r="A403" s="20" t="s">
        <v>19</v>
      </c>
      <c r="B403" s="20" t="s">
        <v>17</v>
      </c>
      <c r="C403" s="20" t="s">
        <v>231</v>
      </c>
      <c r="D403" s="20" t="s">
        <v>232</v>
      </c>
      <c r="E403" s="20" t="s">
        <v>142</v>
      </c>
      <c r="F403" s="20" t="s">
        <v>230</v>
      </c>
      <c r="G403" s="20" t="s">
        <v>144</v>
      </c>
      <c r="H403" s="20" t="s">
        <v>276</v>
      </c>
      <c r="I403">
        <v>161422</v>
      </c>
      <c r="J403" s="21">
        <v>26872404.420000002</v>
      </c>
      <c r="K403" s="22">
        <v>0.806081177704841</v>
      </c>
      <c r="L403" s="21">
        <v>33337094.530000001</v>
      </c>
      <c r="M403" s="23">
        <v>0.49016889702836602</v>
      </c>
      <c r="N403" s="21">
        <v>12.15</v>
      </c>
      <c r="O403">
        <v>79124</v>
      </c>
      <c r="P403" s="21">
        <v>730372.9</v>
      </c>
      <c r="Q403" s="21">
        <v>4116.91</v>
      </c>
      <c r="R403" s="21">
        <f t="shared" si="6"/>
        <v>734489.81</v>
      </c>
    </row>
    <row r="404" spans="1:18" x14ac:dyDescent="0.25">
      <c r="A404" s="20" t="s">
        <v>19</v>
      </c>
      <c r="B404" s="20" t="s">
        <v>17</v>
      </c>
      <c r="C404" s="20" t="s">
        <v>233</v>
      </c>
      <c r="D404" s="20" t="s">
        <v>189</v>
      </c>
      <c r="E404" s="20" t="s">
        <v>142</v>
      </c>
      <c r="F404" s="20" t="s">
        <v>230</v>
      </c>
      <c r="G404" s="20" t="s">
        <v>144</v>
      </c>
      <c r="H404" s="20" t="s">
        <v>276</v>
      </c>
      <c r="I404">
        <v>36013</v>
      </c>
      <c r="J404" s="21">
        <v>26872404.420000002</v>
      </c>
      <c r="K404" s="22">
        <v>0.806081177704841</v>
      </c>
      <c r="L404" s="21">
        <v>33337094.530000001</v>
      </c>
      <c r="M404" s="23">
        <v>0.49016889702836602</v>
      </c>
      <c r="N404" s="21">
        <v>12.15</v>
      </c>
      <c r="O404">
        <v>17652</v>
      </c>
      <c r="P404" s="21">
        <v>162940.98000000001</v>
      </c>
      <c r="Q404" s="21">
        <v>1550.76</v>
      </c>
      <c r="R404" s="21">
        <f t="shared" si="6"/>
        <v>164491.74000000002</v>
      </c>
    </row>
    <row r="405" spans="1:18" x14ac:dyDescent="0.25">
      <c r="A405" s="20" t="s">
        <v>19</v>
      </c>
      <c r="B405" s="20" t="s">
        <v>17</v>
      </c>
      <c r="C405" s="20" t="s">
        <v>234</v>
      </c>
      <c r="D405" s="20" t="s">
        <v>148</v>
      </c>
      <c r="E405" s="20" t="s">
        <v>142</v>
      </c>
      <c r="F405" s="20" t="s">
        <v>235</v>
      </c>
      <c r="G405" s="20" t="s">
        <v>144</v>
      </c>
      <c r="H405" s="20" t="s">
        <v>276</v>
      </c>
      <c r="I405">
        <v>15465</v>
      </c>
      <c r="J405" s="21">
        <v>26872404.420000002</v>
      </c>
      <c r="K405" s="22">
        <v>0.806081177704841</v>
      </c>
      <c r="L405" s="21">
        <v>33337094.530000001</v>
      </c>
      <c r="M405" s="23">
        <v>0.51570717276903799</v>
      </c>
      <c r="N405" s="21">
        <v>11.3</v>
      </c>
      <c r="O405">
        <v>7975</v>
      </c>
      <c r="P405" s="21">
        <v>68465.100000000006</v>
      </c>
      <c r="Q405" s="21">
        <v>351.98</v>
      </c>
      <c r="R405" s="21">
        <f t="shared" si="6"/>
        <v>68817.08</v>
      </c>
    </row>
    <row r="406" spans="1:18" x14ac:dyDescent="0.25">
      <c r="A406" s="20" t="s">
        <v>19</v>
      </c>
      <c r="B406" s="20" t="s">
        <v>17</v>
      </c>
      <c r="C406" s="20" t="s">
        <v>236</v>
      </c>
      <c r="D406" s="20" t="s">
        <v>148</v>
      </c>
      <c r="E406" s="20" t="s">
        <v>146</v>
      </c>
      <c r="F406" s="20" t="s">
        <v>230</v>
      </c>
      <c r="G406" s="20" t="s">
        <v>144</v>
      </c>
      <c r="H406" s="20" t="s">
        <v>276</v>
      </c>
      <c r="I406">
        <v>4962</v>
      </c>
      <c r="J406" s="21">
        <v>26872404.420000002</v>
      </c>
      <c r="K406" s="22">
        <v>0.806081177704841</v>
      </c>
      <c r="L406" s="21">
        <v>33337094.530000001</v>
      </c>
      <c r="M406" s="23">
        <v>0.51570717276903799</v>
      </c>
      <c r="N406" s="21">
        <v>49.27</v>
      </c>
      <c r="O406">
        <v>2558</v>
      </c>
      <c r="P406" s="21">
        <v>95497</v>
      </c>
      <c r="Q406" s="21">
        <v>223.99</v>
      </c>
      <c r="R406" s="21">
        <f t="shared" si="6"/>
        <v>95720.99</v>
      </c>
    </row>
    <row r="407" spans="1:18" x14ac:dyDescent="0.25">
      <c r="A407" s="20" t="s">
        <v>19</v>
      </c>
      <c r="B407" s="20" t="s">
        <v>17</v>
      </c>
      <c r="C407" s="20" t="s">
        <v>237</v>
      </c>
      <c r="D407" s="20" t="s">
        <v>141</v>
      </c>
      <c r="E407" s="20" t="s">
        <v>146</v>
      </c>
      <c r="F407" s="20" t="s">
        <v>235</v>
      </c>
      <c r="G407" s="20" t="s">
        <v>144</v>
      </c>
      <c r="H407" s="20" t="s">
        <v>276</v>
      </c>
      <c r="I407">
        <v>3122</v>
      </c>
      <c r="J407" s="21">
        <v>26872404.420000002</v>
      </c>
      <c r="K407" s="22">
        <v>0.806081177704841</v>
      </c>
      <c r="L407" s="21">
        <v>33337094.530000001</v>
      </c>
      <c r="M407" s="23">
        <v>0.49016889702836602</v>
      </c>
      <c r="N407" s="21">
        <v>50</v>
      </c>
      <c r="O407">
        <v>1530</v>
      </c>
      <c r="P407" s="21">
        <v>57965.3</v>
      </c>
      <c r="Q407" s="21">
        <v>265.2</v>
      </c>
      <c r="R407" s="21">
        <f t="shared" si="6"/>
        <v>58230.5</v>
      </c>
    </row>
    <row r="408" spans="1:18" x14ac:dyDescent="0.25">
      <c r="A408" s="20" t="s">
        <v>19</v>
      </c>
      <c r="B408" s="20" t="s">
        <v>17</v>
      </c>
      <c r="C408" s="20" t="s">
        <v>238</v>
      </c>
      <c r="D408" s="20" t="s">
        <v>150</v>
      </c>
      <c r="E408" s="20" t="s">
        <v>146</v>
      </c>
      <c r="F408" s="20" t="s">
        <v>235</v>
      </c>
      <c r="G408" s="20" t="s">
        <v>144</v>
      </c>
      <c r="H408" s="20" t="s">
        <v>276</v>
      </c>
      <c r="I408">
        <v>16760</v>
      </c>
      <c r="J408" s="21">
        <v>26872404.420000002</v>
      </c>
      <c r="K408" s="22">
        <v>0.806081177704841</v>
      </c>
      <c r="L408" s="21">
        <v>33337094.530000001</v>
      </c>
      <c r="M408" s="23">
        <v>0.49016889702836602</v>
      </c>
      <c r="N408" s="21">
        <v>50</v>
      </c>
      <c r="O408">
        <v>8215</v>
      </c>
      <c r="P408" s="21">
        <v>311231.96999999997</v>
      </c>
      <c r="Q408" s="21">
        <v>530.4</v>
      </c>
      <c r="R408" s="21">
        <f t="shared" si="6"/>
        <v>311762.37</v>
      </c>
    </row>
    <row r="409" spans="1:18" x14ac:dyDescent="0.25">
      <c r="A409" s="20" t="s">
        <v>19</v>
      </c>
      <c r="B409" s="20" t="s">
        <v>17</v>
      </c>
      <c r="C409" s="20" t="s">
        <v>239</v>
      </c>
      <c r="D409" s="20" t="s">
        <v>232</v>
      </c>
      <c r="E409" s="20" t="s">
        <v>155</v>
      </c>
      <c r="F409" s="20" t="s">
        <v>230</v>
      </c>
      <c r="G409" s="20" t="s">
        <v>144</v>
      </c>
      <c r="H409" s="20" t="s">
        <v>276</v>
      </c>
      <c r="I409">
        <v>7806</v>
      </c>
      <c r="J409" s="21">
        <v>26872404.420000002</v>
      </c>
      <c r="K409" s="22">
        <v>0.806081177704841</v>
      </c>
      <c r="L409" s="21">
        <v>33337094.530000001</v>
      </c>
      <c r="M409" s="23">
        <v>0.49016889702836602</v>
      </c>
      <c r="N409" s="21">
        <v>51.02</v>
      </c>
      <c r="O409">
        <v>3826</v>
      </c>
      <c r="P409" s="21">
        <v>147908.13</v>
      </c>
      <c r="Q409" s="21">
        <v>115.97</v>
      </c>
      <c r="R409" s="21">
        <f t="shared" si="6"/>
        <v>148024.1</v>
      </c>
    </row>
    <row r="410" spans="1:18" x14ac:dyDescent="0.25">
      <c r="A410" s="20" t="s">
        <v>19</v>
      </c>
      <c r="B410" s="20" t="s">
        <v>17</v>
      </c>
      <c r="C410" s="20" t="s">
        <v>240</v>
      </c>
      <c r="D410" s="20" t="s">
        <v>150</v>
      </c>
      <c r="E410" s="20" t="s">
        <v>155</v>
      </c>
      <c r="F410" s="20" t="s">
        <v>230</v>
      </c>
      <c r="G410" s="20" t="s">
        <v>144</v>
      </c>
      <c r="H410" s="20" t="s">
        <v>276</v>
      </c>
      <c r="I410">
        <v>7099</v>
      </c>
      <c r="J410" s="21">
        <v>26872404.420000002</v>
      </c>
      <c r="K410" s="22">
        <v>0.806081177704841</v>
      </c>
      <c r="L410" s="21">
        <v>33337094.530000001</v>
      </c>
      <c r="M410" s="23">
        <v>0.49016889702836602</v>
      </c>
      <c r="N410" s="21">
        <v>51.02</v>
      </c>
      <c r="O410">
        <v>3479</v>
      </c>
      <c r="P410" s="21">
        <v>134493.57</v>
      </c>
      <c r="Q410" s="21">
        <v>38.659999999999997</v>
      </c>
      <c r="R410" s="21">
        <f t="shared" si="6"/>
        <v>134532.23000000001</v>
      </c>
    </row>
    <row r="411" spans="1:18" x14ac:dyDescent="0.25">
      <c r="A411" s="20" t="s">
        <v>61</v>
      </c>
      <c r="B411" s="20" t="s">
        <v>20</v>
      </c>
      <c r="C411" s="20" t="s">
        <v>208</v>
      </c>
      <c r="D411" s="20" t="s">
        <v>170</v>
      </c>
      <c r="E411" s="20" t="s">
        <v>155</v>
      </c>
      <c r="F411" s="20" t="s">
        <v>209</v>
      </c>
      <c r="G411" s="20" t="s">
        <v>144</v>
      </c>
      <c r="H411" s="20" t="s">
        <v>276</v>
      </c>
      <c r="I411">
        <v>5594</v>
      </c>
      <c r="J411" s="21">
        <v>349.74</v>
      </c>
      <c r="K411" s="22">
        <v>0.85840512480671505</v>
      </c>
      <c r="L411" s="21">
        <v>407.43</v>
      </c>
      <c r="M411" s="23">
        <v>2.2783394488421701E-5</v>
      </c>
      <c r="N411" s="21">
        <v>6.65</v>
      </c>
      <c r="O411">
        <v>0</v>
      </c>
      <c r="P411" s="21">
        <v>0</v>
      </c>
      <c r="Q411" s="21">
        <v>0</v>
      </c>
      <c r="R411" s="21">
        <f t="shared" si="6"/>
        <v>0</v>
      </c>
    </row>
    <row r="412" spans="1:18" x14ac:dyDescent="0.25">
      <c r="A412" s="20" t="s">
        <v>61</v>
      </c>
      <c r="B412" s="20" t="s">
        <v>20</v>
      </c>
      <c r="C412" s="20" t="s">
        <v>210</v>
      </c>
      <c r="D412" s="20" t="s">
        <v>175</v>
      </c>
      <c r="E412" s="20" t="s">
        <v>155</v>
      </c>
      <c r="F412" s="20" t="s">
        <v>209</v>
      </c>
      <c r="G412" s="20" t="s">
        <v>144</v>
      </c>
      <c r="H412" s="20" t="s">
        <v>276</v>
      </c>
      <c r="I412">
        <v>5678</v>
      </c>
      <c r="J412" s="21">
        <v>349.74</v>
      </c>
      <c r="K412" s="22">
        <v>0.85840512480671505</v>
      </c>
      <c r="L412" s="21">
        <v>407.43</v>
      </c>
      <c r="M412" s="23">
        <v>2.2783394488421701E-5</v>
      </c>
      <c r="N412" s="21">
        <v>6.65</v>
      </c>
      <c r="O412">
        <v>0</v>
      </c>
      <c r="P412" s="21">
        <v>0</v>
      </c>
      <c r="Q412" s="21">
        <v>0</v>
      </c>
      <c r="R412" s="21">
        <f t="shared" si="6"/>
        <v>0</v>
      </c>
    </row>
    <row r="413" spans="1:18" x14ac:dyDescent="0.25">
      <c r="A413" s="20" t="s">
        <v>108</v>
      </c>
      <c r="B413" s="20" t="s">
        <v>196</v>
      </c>
      <c r="C413" s="20" t="s">
        <v>205</v>
      </c>
      <c r="D413" s="20" t="s">
        <v>148</v>
      </c>
      <c r="E413" s="20" t="s">
        <v>155</v>
      </c>
      <c r="F413" s="20" t="s">
        <v>198</v>
      </c>
      <c r="G413" s="20" t="s">
        <v>144</v>
      </c>
      <c r="H413" s="20" t="s">
        <v>275</v>
      </c>
      <c r="I413">
        <v>15530</v>
      </c>
      <c r="J413" s="21">
        <v>4254984.54</v>
      </c>
      <c r="K413" s="22">
        <v>0.82630462857141895</v>
      </c>
      <c r="L413" s="21">
        <v>5149413.9000000004</v>
      </c>
      <c r="M413" s="23">
        <v>2.6507978817206301E-2</v>
      </c>
      <c r="N413" s="21">
        <v>90.79</v>
      </c>
      <c r="O413">
        <v>411</v>
      </c>
      <c r="P413" s="21">
        <v>28983.3</v>
      </c>
      <c r="Q413" s="21">
        <v>0</v>
      </c>
      <c r="R413" s="21">
        <f t="shared" si="6"/>
        <v>28983.3</v>
      </c>
    </row>
    <row r="414" spans="1:18" x14ac:dyDescent="0.25">
      <c r="A414" s="20" t="s">
        <v>108</v>
      </c>
      <c r="B414" s="20" t="s">
        <v>196</v>
      </c>
      <c r="C414" s="20" t="s">
        <v>206</v>
      </c>
      <c r="D414" s="20" t="s">
        <v>189</v>
      </c>
      <c r="E414" s="20" t="s">
        <v>155</v>
      </c>
      <c r="F414" s="20" t="s">
        <v>198</v>
      </c>
      <c r="G414" s="20" t="s">
        <v>144</v>
      </c>
      <c r="H414" s="20" t="s">
        <v>275</v>
      </c>
      <c r="I414">
        <v>7128</v>
      </c>
      <c r="J414" s="21">
        <v>4254984.54</v>
      </c>
      <c r="K414" s="22">
        <v>0.82630462857141895</v>
      </c>
      <c r="L414" s="21">
        <v>5149413.9000000004</v>
      </c>
      <c r="M414" s="23">
        <v>2.7905484146435299E-2</v>
      </c>
      <c r="N414" s="21">
        <v>90.77</v>
      </c>
      <c r="O414">
        <v>198</v>
      </c>
      <c r="P414" s="21">
        <v>13959.68</v>
      </c>
      <c r="Q414" s="21">
        <v>0</v>
      </c>
      <c r="R414" s="21">
        <f t="shared" si="6"/>
        <v>13959.68</v>
      </c>
    </row>
    <row r="415" spans="1:18" x14ac:dyDescent="0.25">
      <c r="A415" s="20" t="s">
        <v>109</v>
      </c>
      <c r="B415" s="20" t="s">
        <v>21</v>
      </c>
      <c r="C415" s="20" t="s">
        <v>229</v>
      </c>
      <c r="D415" s="20" t="s">
        <v>150</v>
      </c>
      <c r="E415" s="20" t="s">
        <v>142</v>
      </c>
      <c r="F415" s="20" t="s">
        <v>230</v>
      </c>
      <c r="G415" s="20" t="s">
        <v>144</v>
      </c>
      <c r="H415" s="20" t="s">
        <v>275</v>
      </c>
      <c r="I415">
        <v>171278</v>
      </c>
      <c r="J415" s="21">
        <v>5595.88</v>
      </c>
      <c r="K415" s="22">
        <v>0.78275988926983298</v>
      </c>
      <c r="L415" s="21">
        <v>7148.91</v>
      </c>
      <c r="M415" s="23">
        <v>1.05113339331406E-4</v>
      </c>
      <c r="N415" s="21">
        <v>12.15</v>
      </c>
      <c r="O415">
        <v>18</v>
      </c>
      <c r="P415" s="21">
        <v>161.35</v>
      </c>
      <c r="Q415" s="21">
        <v>8.9700000000000006</v>
      </c>
      <c r="R415" s="21">
        <f t="shared" si="6"/>
        <v>170.32</v>
      </c>
    </row>
    <row r="416" spans="1:18" x14ac:dyDescent="0.25">
      <c r="A416" s="20" t="s">
        <v>109</v>
      </c>
      <c r="B416" s="20" t="s">
        <v>21</v>
      </c>
      <c r="C416" s="20" t="s">
        <v>231</v>
      </c>
      <c r="D416" s="20" t="s">
        <v>232</v>
      </c>
      <c r="E416" s="20" t="s">
        <v>142</v>
      </c>
      <c r="F416" s="20" t="s">
        <v>230</v>
      </c>
      <c r="G416" s="20" t="s">
        <v>144</v>
      </c>
      <c r="H416" s="20" t="s">
        <v>275</v>
      </c>
      <c r="I416">
        <v>159880</v>
      </c>
      <c r="J416" s="21">
        <v>5595.88</v>
      </c>
      <c r="K416" s="22">
        <v>0.78275988926983298</v>
      </c>
      <c r="L416" s="21">
        <v>7148.91</v>
      </c>
      <c r="M416" s="23">
        <v>1.05113339331406E-4</v>
      </c>
      <c r="N416" s="21">
        <v>12.15</v>
      </c>
      <c r="O416">
        <v>16</v>
      </c>
      <c r="P416" s="21">
        <v>143.41999999999999</v>
      </c>
      <c r="Q416" s="21">
        <v>0</v>
      </c>
      <c r="R416" s="21">
        <f t="shared" si="6"/>
        <v>143.41999999999999</v>
      </c>
    </row>
    <row r="417" spans="1:18" x14ac:dyDescent="0.25">
      <c r="A417" s="20" t="s">
        <v>109</v>
      </c>
      <c r="B417" s="20" t="s">
        <v>21</v>
      </c>
      <c r="C417" s="20" t="s">
        <v>233</v>
      </c>
      <c r="D417" s="20" t="s">
        <v>189</v>
      </c>
      <c r="E417" s="20" t="s">
        <v>142</v>
      </c>
      <c r="F417" s="20" t="s">
        <v>230</v>
      </c>
      <c r="G417" s="20" t="s">
        <v>144</v>
      </c>
      <c r="H417" s="20" t="s">
        <v>275</v>
      </c>
      <c r="I417">
        <v>35547</v>
      </c>
      <c r="J417" s="21">
        <v>5595.88</v>
      </c>
      <c r="K417" s="22">
        <v>0.78275988926983298</v>
      </c>
      <c r="L417" s="21">
        <v>7148.91</v>
      </c>
      <c r="M417" s="23">
        <v>1.05113339331406E-4</v>
      </c>
      <c r="N417" s="21">
        <v>12.15</v>
      </c>
      <c r="O417">
        <v>3</v>
      </c>
      <c r="P417" s="21">
        <v>26.89</v>
      </c>
      <c r="Q417" s="21">
        <v>0</v>
      </c>
      <c r="R417" s="21">
        <f t="shared" si="6"/>
        <v>26.89</v>
      </c>
    </row>
    <row r="418" spans="1:18" x14ac:dyDescent="0.25">
      <c r="A418" s="20" t="s">
        <v>109</v>
      </c>
      <c r="B418" s="20" t="s">
        <v>21</v>
      </c>
      <c r="C418" s="20" t="s">
        <v>234</v>
      </c>
      <c r="D418" s="20" t="s">
        <v>148</v>
      </c>
      <c r="E418" s="20" t="s">
        <v>142</v>
      </c>
      <c r="F418" s="20" t="s">
        <v>235</v>
      </c>
      <c r="G418" s="20" t="s">
        <v>183</v>
      </c>
      <c r="H418" s="20" t="s">
        <v>275</v>
      </c>
      <c r="I418">
        <v>15305</v>
      </c>
      <c r="J418" s="21">
        <v>5595.88</v>
      </c>
      <c r="K418" s="22">
        <v>0.78275988926983298</v>
      </c>
      <c r="L418" s="21">
        <v>7148.91</v>
      </c>
      <c r="M418" s="23"/>
      <c r="N418" s="21">
        <v>11.3</v>
      </c>
      <c r="P418" s="21">
        <v>0</v>
      </c>
      <c r="Q418" s="21">
        <v>0</v>
      </c>
      <c r="R418" s="21">
        <f t="shared" si="6"/>
        <v>0</v>
      </c>
    </row>
    <row r="419" spans="1:18" x14ac:dyDescent="0.25">
      <c r="A419" s="20" t="s">
        <v>109</v>
      </c>
      <c r="B419" s="20" t="s">
        <v>21</v>
      </c>
      <c r="C419" s="20" t="s">
        <v>236</v>
      </c>
      <c r="D419" s="20" t="s">
        <v>148</v>
      </c>
      <c r="E419" s="20" t="s">
        <v>146</v>
      </c>
      <c r="F419" s="20" t="s">
        <v>230</v>
      </c>
      <c r="G419" s="20" t="s">
        <v>183</v>
      </c>
      <c r="H419" s="20" t="s">
        <v>275</v>
      </c>
      <c r="I419">
        <v>4895</v>
      </c>
      <c r="J419" s="21">
        <v>5595.88</v>
      </c>
      <c r="K419" s="22">
        <v>0.78275988926983298</v>
      </c>
      <c r="L419" s="21">
        <v>7148.91</v>
      </c>
      <c r="M419" s="23"/>
      <c r="N419" s="21">
        <v>49.27</v>
      </c>
      <c r="P419" s="21">
        <v>0</v>
      </c>
      <c r="Q419" s="21">
        <v>0</v>
      </c>
      <c r="R419" s="21">
        <f t="shared" si="6"/>
        <v>0</v>
      </c>
    </row>
    <row r="420" spans="1:18" x14ac:dyDescent="0.25">
      <c r="A420" s="20" t="s">
        <v>109</v>
      </c>
      <c r="B420" s="20" t="s">
        <v>21</v>
      </c>
      <c r="C420" s="20" t="s">
        <v>237</v>
      </c>
      <c r="D420" s="20" t="s">
        <v>141</v>
      </c>
      <c r="E420" s="20" t="s">
        <v>146</v>
      </c>
      <c r="F420" s="20" t="s">
        <v>235</v>
      </c>
      <c r="G420" s="20" t="s">
        <v>144</v>
      </c>
      <c r="H420" s="20" t="s">
        <v>275</v>
      </c>
      <c r="I420">
        <v>3112</v>
      </c>
      <c r="J420" s="21">
        <v>5595.88</v>
      </c>
      <c r="K420" s="22">
        <v>0.78275988926983298</v>
      </c>
      <c r="L420" s="21">
        <v>7148.91</v>
      </c>
      <c r="M420" s="23">
        <v>1.05113339331406E-4</v>
      </c>
      <c r="N420" s="21">
        <v>50</v>
      </c>
      <c r="O420">
        <v>0</v>
      </c>
      <c r="P420" s="21">
        <v>0</v>
      </c>
      <c r="Q420" s="21">
        <v>0</v>
      </c>
      <c r="R420" s="21">
        <f t="shared" si="6"/>
        <v>0</v>
      </c>
    </row>
    <row r="421" spans="1:18" x14ac:dyDescent="0.25">
      <c r="A421" s="20" t="s">
        <v>109</v>
      </c>
      <c r="B421" s="20" t="s">
        <v>21</v>
      </c>
      <c r="C421" s="20" t="s">
        <v>238</v>
      </c>
      <c r="D421" s="20" t="s">
        <v>150</v>
      </c>
      <c r="E421" s="20" t="s">
        <v>146</v>
      </c>
      <c r="F421" s="20" t="s">
        <v>235</v>
      </c>
      <c r="G421" s="20" t="s">
        <v>144</v>
      </c>
      <c r="H421" s="20" t="s">
        <v>275</v>
      </c>
      <c r="I421">
        <v>16684</v>
      </c>
      <c r="J421" s="21">
        <v>5595.88</v>
      </c>
      <c r="K421" s="22">
        <v>0.78275988926983298</v>
      </c>
      <c r="L421" s="21">
        <v>7148.91</v>
      </c>
      <c r="M421" s="23">
        <v>1.05113339331406E-4</v>
      </c>
      <c r="N421" s="21">
        <v>50</v>
      </c>
      <c r="O421">
        <v>1</v>
      </c>
      <c r="P421" s="21">
        <v>36.79</v>
      </c>
      <c r="Q421" s="21">
        <v>0</v>
      </c>
      <c r="R421" s="21">
        <f t="shared" si="6"/>
        <v>36.79</v>
      </c>
    </row>
    <row r="422" spans="1:18" x14ac:dyDescent="0.25">
      <c r="A422" s="20" t="s">
        <v>109</v>
      </c>
      <c r="B422" s="20" t="s">
        <v>21</v>
      </c>
      <c r="C422" s="20" t="s">
        <v>239</v>
      </c>
      <c r="D422" s="20" t="s">
        <v>232</v>
      </c>
      <c r="E422" s="20" t="s">
        <v>155</v>
      </c>
      <c r="F422" s="20" t="s">
        <v>230</v>
      </c>
      <c r="G422" s="20" t="s">
        <v>144</v>
      </c>
      <c r="H422" s="20" t="s">
        <v>275</v>
      </c>
      <c r="I422">
        <v>7802</v>
      </c>
      <c r="J422" s="21">
        <v>5595.88</v>
      </c>
      <c r="K422" s="22">
        <v>0.78275988926983298</v>
      </c>
      <c r="L422" s="21">
        <v>7148.91</v>
      </c>
      <c r="M422" s="23">
        <v>1.05113339331406E-4</v>
      </c>
      <c r="N422" s="21">
        <v>51.02</v>
      </c>
      <c r="O422">
        <v>0</v>
      </c>
      <c r="P422" s="21">
        <v>0</v>
      </c>
      <c r="Q422" s="21">
        <v>0</v>
      </c>
      <c r="R422" s="21">
        <f t="shared" si="6"/>
        <v>0</v>
      </c>
    </row>
    <row r="423" spans="1:18" x14ac:dyDescent="0.25">
      <c r="A423" s="20" t="s">
        <v>109</v>
      </c>
      <c r="B423" s="20" t="s">
        <v>21</v>
      </c>
      <c r="C423" s="20" t="s">
        <v>240</v>
      </c>
      <c r="D423" s="20" t="s">
        <v>150</v>
      </c>
      <c r="E423" s="20" t="s">
        <v>155</v>
      </c>
      <c r="F423" s="20" t="s">
        <v>230</v>
      </c>
      <c r="G423" s="20" t="s">
        <v>144</v>
      </c>
      <c r="H423" s="20" t="s">
        <v>275</v>
      </c>
      <c r="I423">
        <v>7091</v>
      </c>
      <c r="J423" s="21">
        <v>5595.88</v>
      </c>
      <c r="K423" s="22">
        <v>0.78275988926983298</v>
      </c>
      <c r="L423" s="21">
        <v>7148.91</v>
      </c>
      <c r="M423" s="23">
        <v>1.05113339331406E-4</v>
      </c>
      <c r="N423" s="21">
        <v>51.02</v>
      </c>
      <c r="O423">
        <v>0</v>
      </c>
      <c r="P423" s="21">
        <v>0</v>
      </c>
      <c r="Q423" s="21">
        <v>0</v>
      </c>
      <c r="R423" s="21">
        <f t="shared" si="6"/>
        <v>0</v>
      </c>
    </row>
    <row r="424" spans="1:18" x14ac:dyDescent="0.25">
      <c r="A424" s="20" t="s">
        <v>110</v>
      </c>
      <c r="B424" s="20" t="s">
        <v>271</v>
      </c>
      <c r="C424" s="20" t="s">
        <v>229</v>
      </c>
      <c r="D424" s="20" t="s">
        <v>150</v>
      </c>
      <c r="E424" s="20" t="s">
        <v>142</v>
      </c>
      <c r="F424" s="20" t="s">
        <v>230</v>
      </c>
      <c r="G424" s="20" t="s">
        <v>144</v>
      </c>
      <c r="H424" s="20" t="s">
        <v>275</v>
      </c>
      <c r="I424">
        <v>171278</v>
      </c>
      <c r="J424" s="21">
        <v>3259601.15</v>
      </c>
      <c r="K424" s="22">
        <v>0.97047757986938199</v>
      </c>
      <c r="L424" s="21">
        <v>3358759.87</v>
      </c>
      <c r="M424" s="23">
        <v>4.9385216200514503E-2</v>
      </c>
      <c r="N424" s="21">
        <v>12.15</v>
      </c>
      <c r="O424">
        <v>8458</v>
      </c>
      <c r="P424" s="21">
        <v>93996.31</v>
      </c>
      <c r="Q424" s="21">
        <v>300.05</v>
      </c>
      <c r="R424" s="21">
        <f t="shared" si="6"/>
        <v>94296.36</v>
      </c>
    </row>
    <row r="425" spans="1:18" x14ac:dyDescent="0.25">
      <c r="A425" s="20" t="s">
        <v>110</v>
      </c>
      <c r="B425" s="20" t="s">
        <v>271</v>
      </c>
      <c r="C425" s="20" t="s">
        <v>231</v>
      </c>
      <c r="D425" s="20" t="s">
        <v>232</v>
      </c>
      <c r="E425" s="20" t="s">
        <v>142</v>
      </c>
      <c r="F425" s="20" t="s">
        <v>230</v>
      </c>
      <c r="G425" s="20" t="s">
        <v>144</v>
      </c>
      <c r="H425" s="20" t="s">
        <v>275</v>
      </c>
      <c r="I425">
        <v>159880</v>
      </c>
      <c r="J425" s="21">
        <v>3259601.15</v>
      </c>
      <c r="K425" s="22">
        <v>0.97047757986938199</v>
      </c>
      <c r="L425" s="21">
        <v>3358759.87</v>
      </c>
      <c r="M425" s="23">
        <v>4.9385216200514503E-2</v>
      </c>
      <c r="N425" s="21">
        <v>12.15</v>
      </c>
      <c r="O425">
        <v>7895</v>
      </c>
      <c r="P425" s="21">
        <v>87739.520000000004</v>
      </c>
      <c r="Q425" s="21">
        <v>233.37</v>
      </c>
      <c r="R425" s="21">
        <f t="shared" si="6"/>
        <v>87972.89</v>
      </c>
    </row>
    <row r="426" spans="1:18" x14ac:dyDescent="0.25">
      <c r="A426" s="20" t="s">
        <v>110</v>
      </c>
      <c r="B426" s="20" t="s">
        <v>271</v>
      </c>
      <c r="C426" s="20" t="s">
        <v>233</v>
      </c>
      <c r="D426" s="20" t="s">
        <v>189</v>
      </c>
      <c r="E426" s="20" t="s">
        <v>142</v>
      </c>
      <c r="F426" s="20" t="s">
        <v>230</v>
      </c>
      <c r="G426" s="20" t="s">
        <v>144</v>
      </c>
      <c r="H426" s="20" t="s">
        <v>275</v>
      </c>
      <c r="I426">
        <v>35547</v>
      </c>
      <c r="J426" s="21">
        <v>3259601.15</v>
      </c>
      <c r="K426" s="22">
        <v>0.97047757986938199</v>
      </c>
      <c r="L426" s="21">
        <v>3358759.87</v>
      </c>
      <c r="M426" s="23">
        <v>4.9385216200514503E-2</v>
      </c>
      <c r="N426" s="21">
        <v>12.15</v>
      </c>
      <c r="O426">
        <v>1755</v>
      </c>
      <c r="P426" s="21">
        <v>19503.849999999999</v>
      </c>
      <c r="Q426" s="21">
        <v>77.8</v>
      </c>
      <c r="R426" s="21">
        <f t="shared" si="6"/>
        <v>19581.649999999998</v>
      </c>
    </row>
    <row r="427" spans="1:18" x14ac:dyDescent="0.25">
      <c r="A427" s="20" t="s">
        <v>110</v>
      </c>
      <c r="B427" s="20" t="s">
        <v>271</v>
      </c>
      <c r="C427" s="20" t="s">
        <v>234</v>
      </c>
      <c r="D427" s="20" t="s">
        <v>148</v>
      </c>
      <c r="E427" s="20" t="s">
        <v>142</v>
      </c>
      <c r="F427" s="20" t="s">
        <v>235</v>
      </c>
      <c r="G427" s="20" t="s">
        <v>183</v>
      </c>
      <c r="H427" s="20" t="s">
        <v>275</v>
      </c>
      <c r="I427">
        <v>15305</v>
      </c>
      <c r="J427" s="21">
        <v>3259601.15</v>
      </c>
      <c r="K427" s="22">
        <v>0.97047757986938199</v>
      </c>
      <c r="L427" s="21">
        <v>3358759.87</v>
      </c>
      <c r="M427" s="23"/>
      <c r="N427" s="21">
        <v>11.3</v>
      </c>
      <c r="P427" s="21">
        <v>0</v>
      </c>
      <c r="Q427" s="21">
        <v>0</v>
      </c>
      <c r="R427" s="21">
        <f t="shared" si="6"/>
        <v>0</v>
      </c>
    </row>
    <row r="428" spans="1:18" x14ac:dyDescent="0.25">
      <c r="A428" s="20" t="s">
        <v>110</v>
      </c>
      <c r="B428" s="20" t="s">
        <v>271</v>
      </c>
      <c r="C428" s="20" t="s">
        <v>236</v>
      </c>
      <c r="D428" s="20" t="s">
        <v>148</v>
      </c>
      <c r="E428" s="20" t="s">
        <v>146</v>
      </c>
      <c r="F428" s="20" t="s">
        <v>230</v>
      </c>
      <c r="G428" s="20" t="s">
        <v>183</v>
      </c>
      <c r="H428" s="20" t="s">
        <v>275</v>
      </c>
      <c r="I428">
        <v>4895</v>
      </c>
      <c r="J428" s="21">
        <v>3259601.15</v>
      </c>
      <c r="K428" s="22">
        <v>0.97047757986938199</v>
      </c>
      <c r="L428" s="21">
        <v>3358759.87</v>
      </c>
      <c r="M428" s="23"/>
      <c r="N428" s="21">
        <v>49.27</v>
      </c>
      <c r="P428" s="21">
        <v>0</v>
      </c>
      <c r="Q428" s="21">
        <v>0</v>
      </c>
      <c r="R428" s="21">
        <f t="shared" si="6"/>
        <v>0</v>
      </c>
    </row>
    <row r="429" spans="1:18" x14ac:dyDescent="0.25">
      <c r="A429" s="20" t="s">
        <v>110</v>
      </c>
      <c r="B429" s="20" t="s">
        <v>271</v>
      </c>
      <c r="C429" s="20" t="s">
        <v>237</v>
      </c>
      <c r="D429" s="20" t="s">
        <v>141</v>
      </c>
      <c r="E429" s="20" t="s">
        <v>146</v>
      </c>
      <c r="F429" s="20" t="s">
        <v>235</v>
      </c>
      <c r="G429" s="20" t="s">
        <v>144</v>
      </c>
      <c r="H429" s="20" t="s">
        <v>275</v>
      </c>
      <c r="I429">
        <v>3112</v>
      </c>
      <c r="J429" s="21">
        <v>3259601.15</v>
      </c>
      <c r="K429" s="22">
        <v>0.97047757986938199</v>
      </c>
      <c r="L429" s="21">
        <v>3358759.87</v>
      </c>
      <c r="M429" s="23">
        <v>4.9385216200514503E-2</v>
      </c>
      <c r="N429" s="21">
        <v>50</v>
      </c>
      <c r="O429">
        <v>153</v>
      </c>
      <c r="P429" s="21">
        <v>6978.7</v>
      </c>
      <c r="Q429" s="21">
        <v>0</v>
      </c>
      <c r="R429" s="21">
        <f t="shared" si="6"/>
        <v>6978.7</v>
      </c>
    </row>
    <row r="430" spans="1:18" x14ac:dyDescent="0.25">
      <c r="A430" s="20" t="s">
        <v>110</v>
      </c>
      <c r="B430" s="20" t="s">
        <v>271</v>
      </c>
      <c r="C430" s="20" t="s">
        <v>238</v>
      </c>
      <c r="D430" s="20" t="s">
        <v>150</v>
      </c>
      <c r="E430" s="20" t="s">
        <v>146</v>
      </c>
      <c r="F430" s="20" t="s">
        <v>235</v>
      </c>
      <c r="G430" s="20" t="s">
        <v>144</v>
      </c>
      <c r="H430" s="20" t="s">
        <v>275</v>
      </c>
      <c r="I430">
        <v>16684</v>
      </c>
      <c r="J430" s="21">
        <v>3259601.15</v>
      </c>
      <c r="K430" s="22">
        <v>0.97047757986938199</v>
      </c>
      <c r="L430" s="21">
        <v>3358759.87</v>
      </c>
      <c r="M430" s="23">
        <v>4.9385216200514503E-2</v>
      </c>
      <c r="N430" s="21">
        <v>50</v>
      </c>
      <c r="O430">
        <v>823</v>
      </c>
      <c r="P430" s="21">
        <v>37539.040000000001</v>
      </c>
      <c r="Q430" s="21">
        <v>0</v>
      </c>
      <c r="R430" s="21">
        <f t="shared" si="6"/>
        <v>37539.040000000001</v>
      </c>
    </row>
    <row r="431" spans="1:18" x14ac:dyDescent="0.25">
      <c r="A431" s="20" t="s">
        <v>110</v>
      </c>
      <c r="B431" s="20" t="s">
        <v>271</v>
      </c>
      <c r="C431" s="20" t="s">
        <v>239</v>
      </c>
      <c r="D431" s="20" t="s">
        <v>232</v>
      </c>
      <c r="E431" s="20" t="s">
        <v>155</v>
      </c>
      <c r="F431" s="20" t="s">
        <v>230</v>
      </c>
      <c r="G431" s="20" t="s">
        <v>144</v>
      </c>
      <c r="H431" s="20" t="s">
        <v>275</v>
      </c>
      <c r="I431">
        <v>7802</v>
      </c>
      <c r="J431" s="21">
        <v>3259601.15</v>
      </c>
      <c r="K431" s="22">
        <v>0.97047757986938199</v>
      </c>
      <c r="L431" s="21">
        <v>3358759.87</v>
      </c>
      <c r="M431" s="23">
        <v>4.9385216200514503E-2</v>
      </c>
      <c r="N431" s="21">
        <v>51.02</v>
      </c>
      <c r="O431">
        <v>385</v>
      </c>
      <c r="P431" s="21">
        <v>17919.03</v>
      </c>
      <c r="Q431" s="21">
        <v>0</v>
      </c>
      <c r="R431" s="21">
        <f t="shared" si="6"/>
        <v>17919.03</v>
      </c>
    </row>
    <row r="432" spans="1:18" x14ac:dyDescent="0.25">
      <c r="A432" s="20" t="s">
        <v>110</v>
      </c>
      <c r="B432" s="20" t="s">
        <v>271</v>
      </c>
      <c r="C432" s="20" t="s">
        <v>240</v>
      </c>
      <c r="D432" s="20" t="s">
        <v>150</v>
      </c>
      <c r="E432" s="20" t="s">
        <v>155</v>
      </c>
      <c r="F432" s="20" t="s">
        <v>230</v>
      </c>
      <c r="G432" s="20" t="s">
        <v>144</v>
      </c>
      <c r="H432" s="20" t="s">
        <v>275</v>
      </c>
      <c r="I432">
        <v>7091</v>
      </c>
      <c r="J432" s="21">
        <v>3259601.15</v>
      </c>
      <c r="K432" s="22">
        <v>0.97047757986938199</v>
      </c>
      <c r="L432" s="21">
        <v>3358759.87</v>
      </c>
      <c r="M432" s="23">
        <v>4.9385216200514503E-2</v>
      </c>
      <c r="N432" s="21">
        <v>51.02</v>
      </c>
      <c r="O432">
        <v>350</v>
      </c>
      <c r="P432" s="21">
        <v>16290.03</v>
      </c>
      <c r="Q432" s="21">
        <v>46.54</v>
      </c>
      <c r="R432" s="21">
        <f t="shared" si="6"/>
        <v>16336.570000000002</v>
      </c>
    </row>
    <row r="433" spans="1:18" x14ac:dyDescent="0.25">
      <c r="A433" s="20" t="s">
        <v>111</v>
      </c>
      <c r="B433" s="20" t="s">
        <v>196</v>
      </c>
      <c r="C433" s="20" t="s">
        <v>197</v>
      </c>
      <c r="D433" s="20" t="s">
        <v>148</v>
      </c>
      <c r="E433" s="20" t="s">
        <v>142</v>
      </c>
      <c r="F433" s="20" t="s">
        <v>198</v>
      </c>
      <c r="G433" s="20" t="s">
        <v>144</v>
      </c>
      <c r="H433" s="20" t="s">
        <v>275</v>
      </c>
      <c r="I433">
        <v>309175</v>
      </c>
      <c r="J433" s="21">
        <v>1727.8</v>
      </c>
      <c r="K433" s="22">
        <v>0.59863973861915798</v>
      </c>
      <c r="L433" s="21">
        <v>2886.21</v>
      </c>
      <c r="M433" s="23">
        <v>1.48575342801652E-5</v>
      </c>
      <c r="N433" s="21">
        <v>33.78</v>
      </c>
      <c r="O433">
        <v>4</v>
      </c>
      <c r="P433" s="21">
        <v>76.239999999999995</v>
      </c>
      <c r="Q433" s="21">
        <v>0</v>
      </c>
      <c r="R433" s="21">
        <f t="shared" si="6"/>
        <v>76.239999999999995</v>
      </c>
    </row>
    <row r="434" spans="1:18" x14ac:dyDescent="0.25">
      <c r="A434" s="20" t="s">
        <v>98</v>
      </c>
      <c r="B434" s="20" t="s">
        <v>196</v>
      </c>
      <c r="C434" s="20" t="s">
        <v>206</v>
      </c>
      <c r="D434" s="20" t="s">
        <v>189</v>
      </c>
      <c r="E434" s="20" t="s">
        <v>155</v>
      </c>
      <c r="F434" s="20" t="s">
        <v>198</v>
      </c>
      <c r="G434" s="20" t="s">
        <v>144</v>
      </c>
      <c r="H434" s="20" t="s">
        <v>276</v>
      </c>
      <c r="I434">
        <v>7112</v>
      </c>
      <c r="J434" s="21">
        <v>24189.14</v>
      </c>
      <c r="K434" s="22">
        <v>0.92168205525259295</v>
      </c>
      <c r="L434" s="21">
        <v>26244.560000000001</v>
      </c>
      <c r="M434" s="23">
        <v>1.4222340002814101E-4</v>
      </c>
      <c r="N434" s="21">
        <v>90.77</v>
      </c>
      <c r="O434">
        <v>1</v>
      </c>
      <c r="P434" s="21">
        <v>78.64</v>
      </c>
      <c r="Q434" s="21">
        <v>0</v>
      </c>
      <c r="R434" s="21">
        <f t="shared" si="6"/>
        <v>78.64</v>
      </c>
    </row>
    <row r="435" spans="1:18" x14ac:dyDescent="0.25">
      <c r="A435" s="20" t="s">
        <v>99</v>
      </c>
      <c r="B435" s="20" t="s">
        <v>196</v>
      </c>
      <c r="C435" s="20" t="s">
        <v>197</v>
      </c>
      <c r="D435" s="20" t="s">
        <v>148</v>
      </c>
      <c r="E435" s="20" t="s">
        <v>142</v>
      </c>
      <c r="F435" s="20" t="s">
        <v>198</v>
      </c>
      <c r="G435" s="20" t="s">
        <v>144</v>
      </c>
      <c r="H435" s="20" t="s">
        <v>276</v>
      </c>
      <c r="I435">
        <v>311691</v>
      </c>
      <c r="J435" s="21">
        <v>1239981.28</v>
      </c>
      <c r="K435" s="22">
        <v>0.84471823265655699</v>
      </c>
      <c r="L435" s="21">
        <v>1467922.95</v>
      </c>
      <c r="M435" s="23">
        <v>7.5565241442120097E-3</v>
      </c>
      <c r="N435" s="21">
        <v>33.78</v>
      </c>
      <c r="O435">
        <v>2355</v>
      </c>
      <c r="P435" s="21">
        <v>63335</v>
      </c>
      <c r="Q435" s="21">
        <v>349.62</v>
      </c>
      <c r="R435" s="21">
        <f t="shared" si="6"/>
        <v>63684.62</v>
      </c>
    </row>
    <row r="436" spans="1:18" x14ac:dyDescent="0.25">
      <c r="A436" s="20" t="s">
        <v>99</v>
      </c>
      <c r="B436" s="20" t="s">
        <v>196</v>
      </c>
      <c r="C436" s="20" t="s">
        <v>199</v>
      </c>
      <c r="D436" s="20" t="s">
        <v>200</v>
      </c>
      <c r="E436" s="20" t="s">
        <v>142</v>
      </c>
      <c r="F436" s="20" t="s">
        <v>198</v>
      </c>
      <c r="G436" s="20" t="s">
        <v>183</v>
      </c>
      <c r="H436" s="20" t="s">
        <v>276</v>
      </c>
      <c r="I436">
        <v>224013</v>
      </c>
      <c r="J436" s="21">
        <v>1239981.28</v>
      </c>
      <c r="K436" s="22">
        <v>0.84471823265655699</v>
      </c>
      <c r="L436" s="21">
        <v>1467922.95</v>
      </c>
      <c r="M436" s="23"/>
      <c r="N436" s="21">
        <v>10.98</v>
      </c>
      <c r="P436" s="21">
        <v>0</v>
      </c>
      <c r="Q436" s="21">
        <v>0</v>
      </c>
      <c r="R436" s="21">
        <f t="shared" si="6"/>
        <v>0</v>
      </c>
    </row>
    <row r="437" spans="1:18" x14ac:dyDescent="0.25">
      <c r="A437" s="20" t="s">
        <v>99</v>
      </c>
      <c r="B437" s="20" t="s">
        <v>196</v>
      </c>
      <c r="C437" s="20" t="s">
        <v>201</v>
      </c>
      <c r="D437" s="20" t="s">
        <v>141</v>
      </c>
      <c r="E437" s="20" t="s">
        <v>142</v>
      </c>
      <c r="F437" s="20" t="s">
        <v>202</v>
      </c>
      <c r="G437" s="20" t="s">
        <v>144</v>
      </c>
      <c r="H437" s="20" t="s">
        <v>276</v>
      </c>
      <c r="I437">
        <v>44902</v>
      </c>
      <c r="J437" s="21">
        <v>1239981.28</v>
      </c>
      <c r="K437" s="22">
        <v>0.84471823265655699</v>
      </c>
      <c r="L437" s="21">
        <v>1467922.95</v>
      </c>
      <c r="M437" s="23">
        <v>7.55549515959489E-3</v>
      </c>
      <c r="N437" s="21">
        <v>33.78</v>
      </c>
      <c r="O437">
        <v>339</v>
      </c>
      <c r="P437" s="21">
        <v>9117.01</v>
      </c>
      <c r="Q437" s="21">
        <v>80.680000000000007</v>
      </c>
      <c r="R437" s="21">
        <f t="shared" si="6"/>
        <v>9197.69</v>
      </c>
    </row>
    <row r="438" spans="1:18" x14ac:dyDescent="0.25">
      <c r="A438" s="20" t="s">
        <v>99</v>
      </c>
      <c r="B438" s="20" t="s">
        <v>196</v>
      </c>
      <c r="C438" s="20" t="s">
        <v>203</v>
      </c>
      <c r="D438" s="20" t="s">
        <v>141</v>
      </c>
      <c r="E438" s="20" t="s">
        <v>146</v>
      </c>
      <c r="F438" s="20" t="s">
        <v>202</v>
      </c>
      <c r="G438" s="20" t="s">
        <v>144</v>
      </c>
      <c r="H438" s="20" t="s">
        <v>276</v>
      </c>
      <c r="I438">
        <v>18092</v>
      </c>
      <c r="J438" s="21">
        <v>1239981.28</v>
      </c>
      <c r="K438" s="22">
        <v>0.84471823265655699</v>
      </c>
      <c r="L438" s="21">
        <v>1467922.95</v>
      </c>
      <c r="M438" s="23">
        <v>7.5554951595949004E-3</v>
      </c>
      <c r="N438" s="21">
        <v>135.6</v>
      </c>
      <c r="O438">
        <v>136</v>
      </c>
      <c r="P438" s="21">
        <v>14643.28</v>
      </c>
      <c r="Q438" s="21">
        <v>0</v>
      </c>
      <c r="R438" s="21">
        <f t="shared" si="6"/>
        <v>14643.28</v>
      </c>
    </row>
    <row r="439" spans="1:18" x14ac:dyDescent="0.25">
      <c r="A439" s="20" t="s">
        <v>99</v>
      </c>
      <c r="B439" s="20" t="s">
        <v>196</v>
      </c>
      <c r="C439" s="20" t="s">
        <v>204</v>
      </c>
      <c r="D439" s="20" t="s">
        <v>150</v>
      </c>
      <c r="E439" s="20" t="s">
        <v>146</v>
      </c>
      <c r="F439" s="20" t="s">
        <v>202</v>
      </c>
      <c r="G439" s="20" t="s">
        <v>183</v>
      </c>
      <c r="H439" s="20" t="s">
        <v>276</v>
      </c>
      <c r="I439">
        <v>15922</v>
      </c>
      <c r="J439" s="21">
        <v>1239981.28</v>
      </c>
      <c r="K439" s="22">
        <v>0.84471823265655699</v>
      </c>
      <c r="L439" s="21">
        <v>1467922.95</v>
      </c>
      <c r="M439" s="23"/>
      <c r="N439" s="21">
        <v>30.27</v>
      </c>
      <c r="P439" s="21">
        <v>0</v>
      </c>
      <c r="Q439" s="21">
        <v>0</v>
      </c>
      <c r="R439" s="21">
        <f t="shared" si="6"/>
        <v>0</v>
      </c>
    </row>
    <row r="440" spans="1:18" x14ac:dyDescent="0.25">
      <c r="A440" s="20" t="s">
        <v>99</v>
      </c>
      <c r="B440" s="20" t="s">
        <v>196</v>
      </c>
      <c r="C440" s="20" t="s">
        <v>205</v>
      </c>
      <c r="D440" s="20" t="s">
        <v>148</v>
      </c>
      <c r="E440" s="20" t="s">
        <v>155</v>
      </c>
      <c r="F440" s="20" t="s">
        <v>198</v>
      </c>
      <c r="G440" s="20" t="s">
        <v>144</v>
      </c>
      <c r="H440" s="20" t="s">
        <v>276</v>
      </c>
      <c r="I440">
        <v>15543</v>
      </c>
      <c r="J440" s="21">
        <v>1239981.28</v>
      </c>
      <c r="K440" s="22">
        <v>0.84471823265655699</v>
      </c>
      <c r="L440" s="21">
        <v>1467922.95</v>
      </c>
      <c r="M440" s="23">
        <v>7.5565241442120097E-3</v>
      </c>
      <c r="N440" s="21">
        <v>90.79</v>
      </c>
      <c r="O440">
        <v>117</v>
      </c>
      <c r="P440" s="21">
        <v>8434.58</v>
      </c>
      <c r="Q440" s="21">
        <v>0</v>
      </c>
      <c r="R440" s="21">
        <f t="shared" si="6"/>
        <v>8434.58</v>
      </c>
    </row>
    <row r="441" spans="1:18" x14ac:dyDescent="0.25">
      <c r="A441" s="20" t="s">
        <v>99</v>
      </c>
      <c r="B441" s="20" t="s">
        <v>196</v>
      </c>
      <c r="C441" s="20" t="s">
        <v>206</v>
      </c>
      <c r="D441" s="20" t="s">
        <v>189</v>
      </c>
      <c r="E441" s="20" t="s">
        <v>155</v>
      </c>
      <c r="F441" s="20" t="s">
        <v>198</v>
      </c>
      <c r="G441" s="20" t="s">
        <v>144</v>
      </c>
      <c r="H441" s="20" t="s">
        <v>276</v>
      </c>
      <c r="I441">
        <v>7112</v>
      </c>
      <c r="J441" s="21">
        <v>1239981.28</v>
      </c>
      <c r="K441" s="22">
        <v>0.84471823265655699</v>
      </c>
      <c r="L441" s="21">
        <v>1467922.95</v>
      </c>
      <c r="M441" s="23">
        <v>7.9549054329102493E-3</v>
      </c>
      <c r="N441" s="21">
        <v>90.77</v>
      </c>
      <c r="O441">
        <v>56</v>
      </c>
      <c r="P441" s="21">
        <v>4036.18</v>
      </c>
      <c r="Q441" s="21">
        <v>0</v>
      </c>
      <c r="R441" s="21">
        <f t="shared" si="6"/>
        <v>4036.18</v>
      </c>
    </row>
    <row r="442" spans="1:18" x14ac:dyDescent="0.25">
      <c r="A442" s="20" t="s">
        <v>100</v>
      </c>
      <c r="B442" s="20" t="s">
        <v>196</v>
      </c>
      <c r="C442" s="20" t="s">
        <v>197</v>
      </c>
      <c r="D442" s="20" t="s">
        <v>148</v>
      </c>
      <c r="E442" s="20" t="s">
        <v>142</v>
      </c>
      <c r="F442" s="20" t="s">
        <v>198</v>
      </c>
      <c r="G442" s="20" t="s">
        <v>144</v>
      </c>
      <c r="H442" s="20" t="s">
        <v>276</v>
      </c>
      <c r="I442">
        <v>311691</v>
      </c>
      <c r="J442" s="21">
        <v>4827460.8099999996</v>
      </c>
      <c r="K442" s="22">
        <v>0.75254614617304105</v>
      </c>
      <c r="L442" s="21">
        <v>6414836.9299999997</v>
      </c>
      <c r="M442" s="23">
        <v>3.3022080718015802E-2</v>
      </c>
      <c r="N442" s="21">
        <v>33.78</v>
      </c>
      <c r="O442">
        <v>10292</v>
      </c>
      <c r="P442" s="21">
        <v>246589.12</v>
      </c>
      <c r="Q442" s="21">
        <v>1293.8</v>
      </c>
      <c r="R442" s="21">
        <f t="shared" si="6"/>
        <v>247882.91999999998</v>
      </c>
    </row>
    <row r="443" spans="1:18" x14ac:dyDescent="0.25">
      <c r="A443" s="20" t="s">
        <v>100</v>
      </c>
      <c r="B443" s="20" t="s">
        <v>196</v>
      </c>
      <c r="C443" s="20" t="s">
        <v>199</v>
      </c>
      <c r="D443" s="20" t="s">
        <v>200</v>
      </c>
      <c r="E443" s="20" t="s">
        <v>142</v>
      </c>
      <c r="F443" s="20" t="s">
        <v>198</v>
      </c>
      <c r="G443" s="20" t="s">
        <v>144</v>
      </c>
      <c r="H443" s="20" t="s">
        <v>276</v>
      </c>
      <c r="I443">
        <v>224013</v>
      </c>
      <c r="J443" s="21">
        <v>4827460.8099999996</v>
      </c>
      <c r="K443" s="22">
        <v>0.75254614617304105</v>
      </c>
      <c r="L443" s="21">
        <v>6414836.9299999997</v>
      </c>
      <c r="M443" s="23">
        <v>7.6848415520133107E-2</v>
      </c>
      <c r="N443" s="21">
        <v>10.98</v>
      </c>
      <c r="O443">
        <v>17215</v>
      </c>
      <c r="P443" s="21">
        <v>134067.60999999999</v>
      </c>
      <c r="Q443" s="21">
        <v>911.18</v>
      </c>
      <c r="R443" s="21">
        <f t="shared" si="6"/>
        <v>134978.78999999998</v>
      </c>
    </row>
    <row r="444" spans="1:18" x14ac:dyDescent="0.25">
      <c r="A444" s="20" t="s">
        <v>100</v>
      </c>
      <c r="B444" s="20" t="s">
        <v>196</v>
      </c>
      <c r="C444" s="20" t="s">
        <v>201</v>
      </c>
      <c r="D444" s="20" t="s">
        <v>141</v>
      </c>
      <c r="E444" s="20" t="s">
        <v>142</v>
      </c>
      <c r="F444" s="20" t="s">
        <v>202</v>
      </c>
      <c r="G444" s="20" t="s">
        <v>144</v>
      </c>
      <c r="H444" s="20" t="s">
        <v>276</v>
      </c>
      <c r="I444">
        <v>44902</v>
      </c>
      <c r="J444" s="21">
        <v>4827460.8099999996</v>
      </c>
      <c r="K444" s="22">
        <v>0.75254614617304105</v>
      </c>
      <c r="L444" s="21">
        <v>6414836.9299999997</v>
      </c>
      <c r="M444" s="23">
        <v>3.30175840456787E-2</v>
      </c>
      <c r="N444" s="21">
        <v>33.78</v>
      </c>
      <c r="O444">
        <v>1482</v>
      </c>
      <c r="P444" s="21">
        <v>35507.68</v>
      </c>
      <c r="Q444" s="21">
        <v>239.59</v>
      </c>
      <c r="R444" s="21">
        <f t="shared" si="6"/>
        <v>35747.269999999997</v>
      </c>
    </row>
    <row r="445" spans="1:18" x14ac:dyDescent="0.25">
      <c r="A445" s="20" t="s">
        <v>100</v>
      </c>
      <c r="B445" s="20" t="s">
        <v>196</v>
      </c>
      <c r="C445" s="20" t="s">
        <v>203</v>
      </c>
      <c r="D445" s="20" t="s">
        <v>141</v>
      </c>
      <c r="E445" s="20" t="s">
        <v>146</v>
      </c>
      <c r="F445" s="20" t="s">
        <v>202</v>
      </c>
      <c r="G445" s="20" t="s">
        <v>144</v>
      </c>
      <c r="H445" s="20" t="s">
        <v>276</v>
      </c>
      <c r="I445">
        <v>18092</v>
      </c>
      <c r="J445" s="21">
        <v>4827460.8099999996</v>
      </c>
      <c r="K445" s="22">
        <v>0.75254614617304105</v>
      </c>
      <c r="L445" s="21">
        <v>6414836.9299999997</v>
      </c>
      <c r="M445" s="23">
        <v>3.30175840456787E-2</v>
      </c>
      <c r="N445" s="21">
        <v>135.6</v>
      </c>
      <c r="O445">
        <v>597</v>
      </c>
      <c r="P445" s="21">
        <v>57265.760000000002</v>
      </c>
      <c r="Q445" s="21">
        <v>95.92</v>
      </c>
      <c r="R445" s="21">
        <f t="shared" si="6"/>
        <v>57361.68</v>
      </c>
    </row>
    <row r="446" spans="1:18" x14ac:dyDescent="0.25">
      <c r="A446" s="20" t="s">
        <v>100</v>
      </c>
      <c r="B446" s="20" t="s">
        <v>196</v>
      </c>
      <c r="C446" s="20" t="s">
        <v>204</v>
      </c>
      <c r="D446" s="20" t="s">
        <v>150</v>
      </c>
      <c r="E446" s="20" t="s">
        <v>146</v>
      </c>
      <c r="F446" s="20" t="s">
        <v>202</v>
      </c>
      <c r="G446" s="20" t="s">
        <v>183</v>
      </c>
      <c r="H446" s="20" t="s">
        <v>276</v>
      </c>
      <c r="I446">
        <v>15922</v>
      </c>
      <c r="J446" s="21">
        <v>4827460.8099999996</v>
      </c>
      <c r="K446" s="22">
        <v>0.75254614617304105</v>
      </c>
      <c r="L446" s="21">
        <v>6414836.9299999997</v>
      </c>
      <c r="M446" s="23"/>
      <c r="N446" s="21">
        <v>30.27</v>
      </c>
      <c r="P446" s="21">
        <v>0</v>
      </c>
      <c r="Q446" s="21">
        <v>0</v>
      </c>
      <c r="R446" s="21">
        <f t="shared" si="6"/>
        <v>0</v>
      </c>
    </row>
    <row r="447" spans="1:18" x14ac:dyDescent="0.25">
      <c r="A447" s="20" t="s">
        <v>100</v>
      </c>
      <c r="B447" s="20" t="s">
        <v>196</v>
      </c>
      <c r="C447" s="20" t="s">
        <v>205</v>
      </c>
      <c r="D447" s="20" t="s">
        <v>148</v>
      </c>
      <c r="E447" s="20" t="s">
        <v>155</v>
      </c>
      <c r="F447" s="20" t="s">
        <v>198</v>
      </c>
      <c r="G447" s="20" t="s">
        <v>144</v>
      </c>
      <c r="H447" s="20" t="s">
        <v>276</v>
      </c>
      <c r="I447">
        <v>15543</v>
      </c>
      <c r="J447" s="21">
        <v>4827460.8099999996</v>
      </c>
      <c r="K447" s="22">
        <v>0.75254614617304105</v>
      </c>
      <c r="L447" s="21">
        <v>6414836.9299999997</v>
      </c>
      <c r="M447" s="23">
        <v>3.3022080718015802E-2</v>
      </c>
      <c r="N447" s="21">
        <v>90.79</v>
      </c>
      <c r="O447">
        <v>513</v>
      </c>
      <c r="P447" s="21">
        <v>32947.040000000001</v>
      </c>
      <c r="Q447" s="21">
        <v>64.23</v>
      </c>
      <c r="R447" s="21">
        <f t="shared" si="6"/>
        <v>33011.270000000004</v>
      </c>
    </row>
    <row r="448" spans="1:18" x14ac:dyDescent="0.25">
      <c r="A448" s="20" t="s">
        <v>100</v>
      </c>
      <c r="B448" s="20" t="s">
        <v>196</v>
      </c>
      <c r="C448" s="20" t="s">
        <v>206</v>
      </c>
      <c r="D448" s="20" t="s">
        <v>189</v>
      </c>
      <c r="E448" s="20" t="s">
        <v>155</v>
      </c>
      <c r="F448" s="20" t="s">
        <v>198</v>
      </c>
      <c r="G448" s="20" t="s">
        <v>144</v>
      </c>
      <c r="H448" s="20" t="s">
        <v>276</v>
      </c>
      <c r="I448">
        <v>7112</v>
      </c>
      <c r="J448" s="21">
        <v>4827460.8099999996</v>
      </c>
      <c r="K448" s="22">
        <v>0.75254614617304105</v>
      </c>
      <c r="L448" s="21">
        <v>6414836.9299999997</v>
      </c>
      <c r="M448" s="23">
        <v>3.4763010650995199E-2</v>
      </c>
      <c r="N448" s="21">
        <v>90.77</v>
      </c>
      <c r="O448">
        <v>247</v>
      </c>
      <c r="P448" s="21">
        <v>15859.89</v>
      </c>
      <c r="Q448" s="21">
        <v>0</v>
      </c>
      <c r="R448" s="21">
        <f t="shared" si="6"/>
        <v>15859.89</v>
      </c>
    </row>
    <row r="449" spans="1:18" x14ac:dyDescent="0.25">
      <c r="A449" s="20" t="s">
        <v>101</v>
      </c>
      <c r="B449" s="20" t="s">
        <v>196</v>
      </c>
      <c r="C449" s="20" t="s">
        <v>197</v>
      </c>
      <c r="D449" s="20" t="s">
        <v>148</v>
      </c>
      <c r="E449" s="20" t="s">
        <v>142</v>
      </c>
      <c r="F449" s="20" t="s">
        <v>198</v>
      </c>
      <c r="G449" s="20" t="s">
        <v>144</v>
      </c>
      <c r="H449" s="20" t="s">
        <v>276</v>
      </c>
      <c r="I449">
        <v>311691</v>
      </c>
      <c r="J449" s="21">
        <v>251106.29</v>
      </c>
      <c r="K449" s="22">
        <v>0.72272761679990205</v>
      </c>
      <c r="L449" s="21">
        <v>347442.5</v>
      </c>
      <c r="M449" s="23">
        <v>1.78855275746958E-3</v>
      </c>
      <c r="N449" s="21">
        <v>33.78</v>
      </c>
      <c r="O449">
        <v>557</v>
      </c>
      <c r="P449" s="21">
        <v>12816.54</v>
      </c>
      <c r="Q449" s="21">
        <v>69.03</v>
      </c>
      <c r="R449" s="21">
        <f t="shared" si="6"/>
        <v>12885.570000000002</v>
      </c>
    </row>
    <row r="450" spans="1:18" x14ac:dyDescent="0.25">
      <c r="A450" s="20" t="s">
        <v>101</v>
      </c>
      <c r="B450" s="20" t="s">
        <v>196</v>
      </c>
      <c r="C450" s="20" t="s">
        <v>199</v>
      </c>
      <c r="D450" s="20" t="s">
        <v>200</v>
      </c>
      <c r="E450" s="20" t="s">
        <v>142</v>
      </c>
      <c r="F450" s="20" t="s">
        <v>198</v>
      </c>
      <c r="G450" s="20" t="s">
        <v>183</v>
      </c>
      <c r="H450" s="20" t="s">
        <v>276</v>
      </c>
      <c r="I450">
        <v>224013</v>
      </c>
      <c r="J450" s="21">
        <v>251106.29</v>
      </c>
      <c r="K450" s="22">
        <v>0.72272761679990205</v>
      </c>
      <c r="L450" s="21">
        <v>347442.5</v>
      </c>
      <c r="M450" s="23"/>
      <c r="N450" s="21">
        <v>10.98</v>
      </c>
      <c r="P450" s="21">
        <v>0</v>
      </c>
      <c r="Q450" s="21">
        <v>0</v>
      </c>
      <c r="R450" s="21">
        <f t="shared" ref="R450:R513" si="7">SUM(P450:Q450)</f>
        <v>0</v>
      </c>
    </row>
    <row r="451" spans="1:18" x14ac:dyDescent="0.25">
      <c r="A451" s="20" t="s">
        <v>101</v>
      </c>
      <c r="B451" s="20" t="s">
        <v>196</v>
      </c>
      <c r="C451" s="20" t="s">
        <v>201</v>
      </c>
      <c r="D451" s="20" t="s">
        <v>141</v>
      </c>
      <c r="E451" s="20" t="s">
        <v>142</v>
      </c>
      <c r="F451" s="20" t="s">
        <v>202</v>
      </c>
      <c r="G451" s="20" t="s">
        <v>144</v>
      </c>
      <c r="H451" s="20" t="s">
        <v>276</v>
      </c>
      <c r="I451">
        <v>44902</v>
      </c>
      <c r="J451" s="21">
        <v>251106.29</v>
      </c>
      <c r="K451" s="22">
        <v>0.72272761679990205</v>
      </c>
      <c r="L451" s="21">
        <v>347442.5</v>
      </c>
      <c r="M451" s="23">
        <v>1.78830920722886E-3</v>
      </c>
      <c r="N451" s="21">
        <v>33.78</v>
      </c>
      <c r="O451">
        <v>80</v>
      </c>
      <c r="P451" s="21">
        <v>1840.8</v>
      </c>
      <c r="Q451" s="21">
        <v>23.01</v>
      </c>
      <c r="R451" s="21">
        <f t="shared" si="7"/>
        <v>1863.81</v>
      </c>
    </row>
    <row r="452" spans="1:18" x14ac:dyDescent="0.25">
      <c r="A452" s="20" t="s">
        <v>101</v>
      </c>
      <c r="B452" s="20" t="s">
        <v>196</v>
      </c>
      <c r="C452" s="20" t="s">
        <v>203</v>
      </c>
      <c r="D452" s="20" t="s">
        <v>141</v>
      </c>
      <c r="E452" s="20" t="s">
        <v>146</v>
      </c>
      <c r="F452" s="20" t="s">
        <v>202</v>
      </c>
      <c r="G452" s="20" t="s">
        <v>144</v>
      </c>
      <c r="H452" s="20" t="s">
        <v>276</v>
      </c>
      <c r="I452">
        <v>18092</v>
      </c>
      <c r="J452" s="21">
        <v>251106.29</v>
      </c>
      <c r="K452" s="22">
        <v>0.72272761679990205</v>
      </c>
      <c r="L452" s="21">
        <v>347442.5</v>
      </c>
      <c r="M452" s="23">
        <v>1.78830920722886E-3</v>
      </c>
      <c r="N452" s="21">
        <v>135.6</v>
      </c>
      <c r="O452">
        <v>32</v>
      </c>
      <c r="P452" s="21">
        <v>2947.9</v>
      </c>
      <c r="Q452" s="21">
        <v>0</v>
      </c>
      <c r="R452" s="21">
        <f t="shared" si="7"/>
        <v>2947.9</v>
      </c>
    </row>
    <row r="453" spans="1:18" x14ac:dyDescent="0.25">
      <c r="A453" s="20" t="s">
        <v>101</v>
      </c>
      <c r="B453" s="20" t="s">
        <v>196</v>
      </c>
      <c r="C453" s="20" t="s">
        <v>204</v>
      </c>
      <c r="D453" s="20" t="s">
        <v>150</v>
      </c>
      <c r="E453" s="20" t="s">
        <v>146</v>
      </c>
      <c r="F453" s="20" t="s">
        <v>202</v>
      </c>
      <c r="G453" s="20" t="s">
        <v>183</v>
      </c>
      <c r="H453" s="20" t="s">
        <v>276</v>
      </c>
      <c r="I453">
        <v>15922</v>
      </c>
      <c r="J453" s="21">
        <v>251106.29</v>
      </c>
      <c r="K453" s="22">
        <v>0.72272761679990205</v>
      </c>
      <c r="L453" s="21">
        <v>347442.5</v>
      </c>
      <c r="M453" s="23"/>
      <c r="N453" s="21">
        <v>30.27</v>
      </c>
      <c r="P453" s="21">
        <v>0</v>
      </c>
      <c r="Q453" s="21">
        <v>0</v>
      </c>
      <c r="R453" s="21">
        <f t="shared" si="7"/>
        <v>0</v>
      </c>
    </row>
    <row r="454" spans="1:18" x14ac:dyDescent="0.25">
      <c r="A454" s="20" t="s">
        <v>101</v>
      </c>
      <c r="B454" s="20" t="s">
        <v>196</v>
      </c>
      <c r="C454" s="20" t="s">
        <v>205</v>
      </c>
      <c r="D454" s="20" t="s">
        <v>148</v>
      </c>
      <c r="E454" s="20" t="s">
        <v>155</v>
      </c>
      <c r="F454" s="20" t="s">
        <v>198</v>
      </c>
      <c r="G454" s="20" t="s">
        <v>144</v>
      </c>
      <c r="H454" s="20" t="s">
        <v>276</v>
      </c>
      <c r="I454">
        <v>15543</v>
      </c>
      <c r="J454" s="21">
        <v>251106.29</v>
      </c>
      <c r="K454" s="22">
        <v>0.72272761679990205</v>
      </c>
      <c r="L454" s="21">
        <v>347442.5</v>
      </c>
      <c r="M454" s="23">
        <v>1.78855275746958E-3</v>
      </c>
      <c r="N454" s="21">
        <v>90.79</v>
      </c>
      <c r="O454">
        <v>27</v>
      </c>
      <c r="P454" s="21">
        <v>1665.35</v>
      </c>
      <c r="Q454" s="21">
        <v>0</v>
      </c>
      <c r="R454" s="21">
        <f t="shared" si="7"/>
        <v>1665.35</v>
      </c>
    </row>
    <row r="455" spans="1:18" x14ac:dyDescent="0.25">
      <c r="A455" s="20" t="s">
        <v>61</v>
      </c>
      <c r="B455" s="20" t="s">
        <v>20</v>
      </c>
      <c r="C455" s="20" t="s">
        <v>211</v>
      </c>
      <c r="D455" s="20" t="s">
        <v>148</v>
      </c>
      <c r="E455" s="20" t="s">
        <v>142</v>
      </c>
      <c r="F455" s="20" t="s">
        <v>209</v>
      </c>
      <c r="G455" s="20" t="s">
        <v>183</v>
      </c>
      <c r="H455" s="20" t="s">
        <v>276</v>
      </c>
      <c r="I455">
        <v>96518</v>
      </c>
      <c r="J455" s="21">
        <v>349.74</v>
      </c>
      <c r="K455" s="22">
        <v>0.85840512480671505</v>
      </c>
      <c r="L455" s="21">
        <v>407.43</v>
      </c>
      <c r="M455" s="23"/>
      <c r="N455" s="21">
        <v>3.92</v>
      </c>
      <c r="P455" s="21">
        <v>0</v>
      </c>
      <c r="Q455" s="21">
        <v>0</v>
      </c>
      <c r="R455" s="21">
        <f t="shared" si="7"/>
        <v>0</v>
      </c>
    </row>
    <row r="456" spans="1:18" x14ac:dyDescent="0.25">
      <c r="A456" s="20" t="s">
        <v>61</v>
      </c>
      <c r="B456" s="20" t="s">
        <v>20</v>
      </c>
      <c r="C456" s="20" t="s">
        <v>212</v>
      </c>
      <c r="D456" s="20" t="s">
        <v>150</v>
      </c>
      <c r="E456" s="20" t="s">
        <v>142</v>
      </c>
      <c r="F456" s="20" t="s">
        <v>209</v>
      </c>
      <c r="G456" s="20" t="s">
        <v>144</v>
      </c>
      <c r="H456" s="20" t="s">
        <v>276</v>
      </c>
      <c r="I456">
        <v>158079</v>
      </c>
      <c r="J456" s="21">
        <v>349.74</v>
      </c>
      <c r="K456" s="22">
        <v>0.85840512480671505</v>
      </c>
      <c r="L456" s="21">
        <v>407.43</v>
      </c>
      <c r="M456" s="23">
        <v>2.2783394488421701E-5</v>
      </c>
      <c r="N456" s="21">
        <v>3.92</v>
      </c>
      <c r="O456">
        <v>3</v>
      </c>
      <c r="P456" s="21">
        <v>9.51</v>
      </c>
      <c r="Q456" s="21">
        <v>0</v>
      </c>
      <c r="R456" s="21">
        <f t="shared" si="7"/>
        <v>9.51</v>
      </c>
    </row>
    <row r="457" spans="1:18" x14ac:dyDescent="0.25">
      <c r="A457" s="20" t="s">
        <v>61</v>
      </c>
      <c r="B457" s="20" t="s">
        <v>20</v>
      </c>
      <c r="C457" s="20" t="s">
        <v>213</v>
      </c>
      <c r="D457" s="20" t="s">
        <v>193</v>
      </c>
      <c r="E457" s="20" t="s">
        <v>146</v>
      </c>
      <c r="F457" s="20" t="s">
        <v>209</v>
      </c>
      <c r="G457" s="20" t="s">
        <v>144</v>
      </c>
      <c r="H457" s="20" t="s">
        <v>276</v>
      </c>
      <c r="I457">
        <v>0</v>
      </c>
      <c r="J457" s="21">
        <v>349.74</v>
      </c>
      <c r="K457" s="22">
        <v>0.85840512480671505</v>
      </c>
      <c r="L457" s="21">
        <v>407.43</v>
      </c>
      <c r="M457" s="23">
        <v>2.2783394488421701E-5</v>
      </c>
      <c r="N457" s="21">
        <v>30.45</v>
      </c>
      <c r="O457">
        <v>0</v>
      </c>
      <c r="P457" s="21">
        <v>0</v>
      </c>
      <c r="Q457" s="21">
        <v>0</v>
      </c>
      <c r="R457" s="21">
        <f t="shared" si="7"/>
        <v>0</v>
      </c>
    </row>
    <row r="458" spans="1:18" x14ac:dyDescent="0.25">
      <c r="A458" s="20" t="s">
        <v>61</v>
      </c>
      <c r="B458" s="20" t="s">
        <v>20</v>
      </c>
      <c r="C458" s="20" t="s">
        <v>214</v>
      </c>
      <c r="D458" s="20" t="s">
        <v>175</v>
      </c>
      <c r="E458" s="20" t="s">
        <v>146</v>
      </c>
      <c r="F458" s="20" t="s">
        <v>209</v>
      </c>
      <c r="G458" s="20" t="s">
        <v>144</v>
      </c>
      <c r="H458" s="20" t="s">
        <v>276</v>
      </c>
      <c r="I458">
        <v>13484</v>
      </c>
      <c r="J458" s="21">
        <v>349.74</v>
      </c>
      <c r="K458" s="22">
        <v>0.85840512480671505</v>
      </c>
      <c r="L458" s="21">
        <v>407.43</v>
      </c>
      <c r="M458" s="23">
        <v>2.2783394488421701E-5</v>
      </c>
      <c r="N458" s="21">
        <v>30.45</v>
      </c>
      <c r="O458">
        <v>0</v>
      </c>
      <c r="P458" s="21">
        <v>0</v>
      </c>
      <c r="Q458" s="21">
        <v>0</v>
      </c>
      <c r="R458" s="21">
        <f t="shared" si="7"/>
        <v>0</v>
      </c>
    </row>
    <row r="459" spans="1:18" x14ac:dyDescent="0.25">
      <c r="A459" s="20" t="s">
        <v>62</v>
      </c>
      <c r="B459" s="20" t="s">
        <v>196</v>
      </c>
      <c r="C459" s="20" t="s">
        <v>197</v>
      </c>
      <c r="D459" s="20" t="s">
        <v>148</v>
      </c>
      <c r="E459" s="20" t="s">
        <v>142</v>
      </c>
      <c r="F459" s="20" t="s">
        <v>198</v>
      </c>
      <c r="G459" s="20" t="s">
        <v>144</v>
      </c>
      <c r="H459" s="20" t="s">
        <v>276</v>
      </c>
      <c r="I459">
        <v>311691</v>
      </c>
      <c r="J459" s="21">
        <v>2303.73</v>
      </c>
      <c r="K459" s="22">
        <v>0.87569990078799398</v>
      </c>
      <c r="L459" s="21">
        <v>2630.73</v>
      </c>
      <c r="M459" s="23">
        <v>1.35423829717376E-5</v>
      </c>
      <c r="N459" s="21">
        <v>33.78</v>
      </c>
      <c r="O459">
        <v>4</v>
      </c>
      <c r="P459" s="21">
        <v>111.52</v>
      </c>
      <c r="Q459" s="21">
        <v>0</v>
      </c>
      <c r="R459" s="21">
        <f t="shared" si="7"/>
        <v>111.52</v>
      </c>
    </row>
    <row r="460" spans="1:18" x14ac:dyDescent="0.25">
      <c r="A460" s="20" t="s">
        <v>62</v>
      </c>
      <c r="B460" s="20" t="s">
        <v>196</v>
      </c>
      <c r="C460" s="20" t="s">
        <v>199</v>
      </c>
      <c r="D460" s="20" t="s">
        <v>200</v>
      </c>
      <c r="E460" s="20" t="s">
        <v>142</v>
      </c>
      <c r="F460" s="20" t="s">
        <v>198</v>
      </c>
      <c r="G460" s="20" t="s">
        <v>183</v>
      </c>
      <c r="H460" s="20" t="s">
        <v>276</v>
      </c>
      <c r="I460">
        <v>224013</v>
      </c>
      <c r="J460" s="21">
        <v>2303.73</v>
      </c>
      <c r="K460" s="22">
        <v>0.87569990078799398</v>
      </c>
      <c r="L460" s="21">
        <v>2630.73</v>
      </c>
      <c r="M460" s="23"/>
      <c r="N460" s="21">
        <v>10.98</v>
      </c>
      <c r="P460" s="21">
        <v>0</v>
      </c>
      <c r="Q460" s="21">
        <v>0</v>
      </c>
      <c r="R460" s="21">
        <f t="shared" si="7"/>
        <v>0</v>
      </c>
    </row>
    <row r="461" spans="1:18" x14ac:dyDescent="0.25">
      <c r="A461" s="20" t="s">
        <v>62</v>
      </c>
      <c r="B461" s="20" t="s">
        <v>196</v>
      </c>
      <c r="C461" s="20" t="s">
        <v>201</v>
      </c>
      <c r="D461" s="20" t="s">
        <v>141</v>
      </c>
      <c r="E461" s="20" t="s">
        <v>142</v>
      </c>
      <c r="F461" s="20" t="s">
        <v>202</v>
      </c>
      <c r="G461" s="20" t="s">
        <v>144</v>
      </c>
      <c r="H461" s="20" t="s">
        <v>276</v>
      </c>
      <c r="I461">
        <v>44902</v>
      </c>
      <c r="J461" s="21">
        <v>2303.73</v>
      </c>
      <c r="K461" s="22">
        <v>0.87569990078799398</v>
      </c>
      <c r="L461" s="21">
        <v>2630.73</v>
      </c>
      <c r="M461" s="23">
        <v>1.35405388826444E-5</v>
      </c>
      <c r="N461" s="21">
        <v>33.78</v>
      </c>
      <c r="O461">
        <v>0</v>
      </c>
      <c r="P461" s="21">
        <v>0</v>
      </c>
      <c r="Q461" s="21">
        <v>0</v>
      </c>
      <c r="R461" s="21">
        <f t="shared" si="7"/>
        <v>0</v>
      </c>
    </row>
    <row r="462" spans="1:18" x14ac:dyDescent="0.25">
      <c r="A462" s="20" t="s">
        <v>62</v>
      </c>
      <c r="B462" s="20" t="s">
        <v>196</v>
      </c>
      <c r="C462" s="20" t="s">
        <v>203</v>
      </c>
      <c r="D462" s="20" t="s">
        <v>141</v>
      </c>
      <c r="E462" s="20" t="s">
        <v>146</v>
      </c>
      <c r="F462" s="20" t="s">
        <v>202</v>
      </c>
      <c r="G462" s="20" t="s">
        <v>144</v>
      </c>
      <c r="H462" s="20" t="s">
        <v>276</v>
      </c>
      <c r="I462">
        <v>18092</v>
      </c>
      <c r="J462" s="21">
        <v>2303.73</v>
      </c>
      <c r="K462" s="22">
        <v>0.87569990078799398</v>
      </c>
      <c r="L462" s="21">
        <v>2630.73</v>
      </c>
      <c r="M462" s="23">
        <v>1.35405388826444E-5</v>
      </c>
      <c r="N462" s="21">
        <v>135.6</v>
      </c>
      <c r="O462">
        <v>0</v>
      </c>
      <c r="P462" s="21">
        <v>0</v>
      </c>
      <c r="Q462" s="21">
        <v>0</v>
      </c>
      <c r="R462" s="21">
        <f t="shared" si="7"/>
        <v>0</v>
      </c>
    </row>
    <row r="463" spans="1:18" x14ac:dyDescent="0.25">
      <c r="A463" s="20" t="s">
        <v>62</v>
      </c>
      <c r="B463" s="20" t="s">
        <v>196</v>
      </c>
      <c r="C463" s="20" t="s">
        <v>204</v>
      </c>
      <c r="D463" s="20" t="s">
        <v>150</v>
      </c>
      <c r="E463" s="20" t="s">
        <v>146</v>
      </c>
      <c r="F463" s="20" t="s">
        <v>202</v>
      </c>
      <c r="G463" s="20" t="s">
        <v>183</v>
      </c>
      <c r="H463" s="20" t="s">
        <v>276</v>
      </c>
      <c r="I463">
        <v>15922</v>
      </c>
      <c r="J463" s="21">
        <v>2303.73</v>
      </c>
      <c r="K463" s="22">
        <v>0.87569990078799398</v>
      </c>
      <c r="L463" s="21">
        <v>2630.73</v>
      </c>
      <c r="M463" s="23"/>
      <c r="N463" s="21">
        <v>30.27</v>
      </c>
      <c r="P463" s="21">
        <v>0</v>
      </c>
      <c r="Q463" s="21">
        <v>0</v>
      </c>
      <c r="R463" s="21">
        <f t="shared" si="7"/>
        <v>0</v>
      </c>
    </row>
    <row r="464" spans="1:18" x14ac:dyDescent="0.25">
      <c r="A464" s="20" t="s">
        <v>62</v>
      </c>
      <c r="B464" s="20" t="s">
        <v>196</v>
      </c>
      <c r="C464" s="20" t="s">
        <v>205</v>
      </c>
      <c r="D464" s="20" t="s">
        <v>148</v>
      </c>
      <c r="E464" s="20" t="s">
        <v>155</v>
      </c>
      <c r="F464" s="20" t="s">
        <v>198</v>
      </c>
      <c r="G464" s="20" t="s">
        <v>144</v>
      </c>
      <c r="H464" s="20" t="s">
        <v>276</v>
      </c>
      <c r="I464">
        <v>15543</v>
      </c>
      <c r="J464" s="21">
        <v>2303.73</v>
      </c>
      <c r="K464" s="22">
        <v>0.87569990078799398</v>
      </c>
      <c r="L464" s="21">
        <v>2630.73</v>
      </c>
      <c r="M464" s="23">
        <v>1.35423829717376E-5</v>
      </c>
      <c r="N464" s="21">
        <v>90.79</v>
      </c>
      <c r="O464">
        <v>0</v>
      </c>
      <c r="P464" s="21">
        <v>0</v>
      </c>
      <c r="Q464" s="21">
        <v>0</v>
      </c>
      <c r="R464" s="21">
        <f t="shared" si="7"/>
        <v>0</v>
      </c>
    </row>
    <row r="465" spans="1:18" x14ac:dyDescent="0.25">
      <c r="A465" s="20" t="s">
        <v>62</v>
      </c>
      <c r="B465" s="20" t="s">
        <v>196</v>
      </c>
      <c r="C465" s="20" t="s">
        <v>206</v>
      </c>
      <c r="D465" s="20" t="s">
        <v>189</v>
      </c>
      <c r="E465" s="20" t="s">
        <v>155</v>
      </c>
      <c r="F465" s="20" t="s">
        <v>198</v>
      </c>
      <c r="G465" s="20" t="s">
        <v>144</v>
      </c>
      <c r="H465" s="20" t="s">
        <v>276</v>
      </c>
      <c r="I465">
        <v>7112</v>
      </c>
      <c r="J465" s="21">
        <v>2303.73</v>
      </c>
      <c r="K465" s="22">
        <v>0.87569990078799398</v>
      </c>
      <c r="L465" s="21">
        <v>2630.73</v>
      </c>
      <c r="M465" s="23">
        <v>1.42563397959818E-5</v>
      </c>
      <c r="N465" s="21">
        <v>90.77</v>
      </c>
      <c r="O465">
        <v>0</v>
      </c>
      <c r="P465" s="21">
        <v>0</v>
      </c>
      <c r="Q465" s="21">
        <v>0</v>
      </c>
      <c r="R465" s="21">
        <f t="shared" si="7"/>
        <v>0</v>
      </c>
    </row>
    <row r="466" spans="1:18" x14ac:dyDescent="0.25">
      <c r="A466" s="20" t="s">
        <v>63</v>
      </c>
      <c r="B466" s="20" t="s">
        <v>13</v>
      </c>
      <c r="C466" s="20" t="s">
        <v>140</v>
      </c>
      <c r="D466" s="20" t="s">
        <v>141</v>
      </c>
      <c r="E466" s="20" t="s">
        <v>142</v>
      </c>
      <c r="F466" s="20" t="s">
        <v>143</v>
      </c>
      <c r="G466" s="20" t="s">
        <v>144</v>
      </c>
      <c r="H466" s="20" t="s">
        <v>276</v>
      </c>
      <c r="I466">
        <v>5560</v>
      </c>
      <c r="J466" s="21">
        <v>1902302.92</v>
      </c>
      <c r="K466" s="22">
        <v>0.92355516078268096</v>
      </c>
      <c r="L466" s="21">
        <v>2059761.02</v>
      </c>
      <c r="M466" s="23">
        <v>0.13638761486623799</v>
      </c>
      <c r="N466" s="21">
        <v>4.97</v>
      </c>
      <c r="O466">
        <v>758</v>
      </c>
      <c r="P466" s="21">
        <v>3279.21</v>
      </c>
      <c r="Q466" s="21">
        <v>25.95</v>
      </c>
      <c r="R466" s="21">
        <f t="shared" si="7"/>
        <v>3305.16</v>
      </c>
    </row>
    <row r="467" spans="1:18" x14ac:dyDescent="0.25">
      <c r="A467" s="20" t="s">
        <v>63</v>
      </c>
      <c r="B467" s="20" t="s">
        <v>13</v>
      </c>
      <c r="C467" s="20" t="s">
        <v>145</v>
      </c>
      <c r="D467" s="20" t="s">
        <v>141</v>
      </c>
      <c r="E467" s="20" t="s">
        <v>146</v>
      </c>
      <c r="F467" s="20" t="s">
        <v>143</v>
      </c>
      <c r="G467" s="20" t="s">
        <v>144</v>
      </c>
      <c r="H467" s="20" t="s">
        <v>276</v>
      </c>
      <c r="I467">
        <v>3370</v>
      </c>
      <c r="J467" s="21">
        <v>1902302.92</v>
      </c>
      <c r="K467" s="22">
        <v>0.92355516078268096</v>
      </c>
      <c r="L467" s="21">
        <v>2059761.02</v>
      </c>
      <c r="M467" s="23">
        <v>0.13638761486623799</v>
      </c>
      <c r="N467" s="21">
        <v>57.63</v>
      </c>
      <c r="O467">
        <v>459</v>
      </c>
      <c r="P467" s="21">
        <v>22964.240000000002</v>
      </c>
      <c r="Q467" s="21">
        <v>50.04</v>
      </c>
      <c r="R467" s="21">
        <f t="shared" si="7"/>
        <v>23014.280000000002</v>
      </c>
    </row>
    <row r="468" spans="1:18" x14ac:dyDescent="0.25">
      <c r="A468" s="20" t="s">
        <v>63</v>
      </c>
      <c r="B468" s="20" t="s">
        <v>13</v>
      </c>
      <c r="C468" s="20" t="s">
        <v>147</v>
      </c>
      <c r="D468" s="20" t="s">
        <v>148</v>
      </c>
      <c r="E468" s="20" t="s">
        <v>146</v>
      </c>
      <c r="F468" s="20" t="s">
        <v>143</v>
      </c>
      <c r="G468" s="20" t="s">
        <v>144</v>
      </c>
      <c r="H468" s="20" t="s">
        <v>276</v>
      </c>
      <c r="I468">
        <v>4468</v>
      </c>
      <c r="J468" s="21">
        <v>1902302.92</v>
      </c>
      <c r="K468" s="22">
        <v>0.92355516078268096</v>
      </c>
      <c r="L468" s="21">
        <v>2059761.02</v>
      </c>
      <c r="M468" s="23">
        <v>0.13638761486623799</v>
      </c>
      <c r="N468" s="21">
        <v>57.63</v>
      </c>
      <c r="O468">
        <v>609</v>
      </c>
      <c r="P468" s="21">
        <v>30468.89</v>
      </c>
      <c r="Q468" s="21">
        <v>100.06</v>
      </c>
      <c r="R468" s="21">
        <f t="shared" si="7"/>
        <v>30568.95</v>
      </c>
    </row>
    <row r="469" spans="1:18" x14ac:dyDescent="0.25">
      <c r="A469" s="20" t="s">
        <v>63</v>
      </c>
      <c r="B469" s="20" t="s">
        <v>13</v>
      </c>
      <c r="C469" s="20" t="s">
        <v>149</v>
      </c>
      <c r="D469" s="20" t="s">
        <v>150</v>
      </c>
      <c r="E469" s="20" t="s">
        <v>142</v>
      </c>
      <c r="F469" s="20" t="s">
        <v>151</v>
      </c>
      <c r="G469" s="20" t="s">
        <v>144</v>
      </c>
      <c r="H469" s="20" t="s">
        <v>276</v>
      </c>
      <c r="I469">
        <v>64834</v>
      </c>
      <c r="J469" s="21">
        <v>1902302.92</v>
      </c>
      <c r="K469" s="22">
        <v>0.92355516078268096</v>
      </c>
      <c r="L469" s="21">
        <v>2059761.02</v>
      </c>
      <c r="M469" s="23">
        <v>0.13638761486623799</v>
      </c>
      <c r="N469" s="21">
        <v>4.97</v>
      </c>
      <c r="O469">
        <v>8842</v>
      </c>
      <c r="P469" s="21">
        <v>38251.730000000003</v>
      </c>
      <c r="Q469" s="21">
        <v>186.02</v>
      </c>
      <c r="R469" s="21">
        <f t="shared" si="7"/>
        <v>38437.75</v>
      </c>
    </row>
    <row r="470" spans="1:18" x14ac:dyDescent="0.25">
      <c r="A470" s="20" t="s">
        <v>63</v>
      </c>
      <c r="B470" s="20" t="s">
        <v>13</v>
      </c>
      <c r="C470" s="20" t="s">
        <v>152</v>
      </c>
      <c r="D470" s="20" t="s">
        <v>153</v>
      </c>
      <c r="E470" s="20" t="s">
        <v>142</v>
      </c>
      <c r="F470" s="20" t="s">
        <v>151</v>
      </c>
      <c r="G470" s="20" t="s">
        <v>144</v>
      </c>
      <c r="H470" s="20" t="s">
        <v>276</v>
      </c>
      <c r="I470">
        <v>93109</v>
      </c>
      <c r="J470" s="21">
        <v>1902302.92</v>
      </c>
      <c r="K470" s="22">
        <v>0.92355516078268096</v>
      </c>
      <c r="L470" s="21">
        <v>2059761.02</v>
      </c>
      <c r="M470" s="23">
        <v>0.13638761486623799</v>
      </c>
      <c r="N470" s="21">
        <v>4.97</v>
      </c>
      <c r="O470">
        <v>12698</v>
      </c>
      <c r="P470" s="21">
        <v>54933.33</v>
      </c>
      <c r="Q470" s="21">
        <v>341.77</v>
      </c>
      <c r="R470" s="21">
        <f t="shared" si="7"/>
        <v>55275.1</v>
      </c>
    </row>
    <row r="471" spans="1:18" x14ac:dyDescent="0.25">
      <c r="A471" s="20" t="s">
        <v>63</v>
      </c>
      <c r="B471" s="20" t="s">
        <v>13</v>
      </c>
      <c r="C471" s="20" t="s">
        <v>154</v>
      </c>
      <c r="D471" s="20" t="s">
        <v>148</v>
      </c>
      <c r="E471" s="20" t="s">
        <v>155</v>
      </c>
      <c r="F471" s="20" t="s">
        <v>151</v>
      </c>
      <c r="G471" s="20" t="s">
        <v>144</v>
      </c>
      <c r="H471" s="20" t="s">
        <v>276</v>
      </c>
      <c r="I471">
        <v>1425</v>
      </c>
      <c r="J471" s="21">
        <v>1902302.92</v>
      </c>
      <c r="K471" s="22">
        <v>0.92355516078268096</v>
      </c>
      <c r="L471" s="21">
        <v>2059761.02</v>
      </c>
      <c r="M471" s="23">
        <v>0.13638761486623799</v>
      </c>
      <c r="N471" s="21">
        <v>27.46</v>
      </c>
      <c r="O471">
        <v>194</v>
      </c>
      <c r="P471" s="21">
        <v>4624.8</v>
      </c>
      <c r="Q471" s="21">
        <v>0</v>
      </c>
      <c r="R471" s="21">
        <f t="shared" si="7"/>
        <v>4624.8</v>
      </c>
    </row>
    <row r="472" spans="1:18" x14ac:dyDescent="0.25">
      <c r="A472" s="20" t="s">
        <v>63</v>
      </c>
      <c r="B472" s="20" t="s">
        <v>13</v>
      </c>
      <c r="C472" s="20" t="s">
        <v>156</v>
      </c>
      <c r="D472" s="20" t="s">
        <v>150</v>
      </c>
      <c r="E472" s="20" t="s">
        <v>155</v>
      </c>
      <c r="F472" s="20" t="s">
        <v>151</v>
      </c>
      <c r="G472" s="20" t="s">
        <v>144</v>
      </c>
      <c r="H472" s="20" t="s">
        <v>276</v>
      </c>
      <c r="I472">
        <v>3606</v>
      </c>
      <c r="J472" s="21">
        <v>1902302.92</v>
      </c>
      <c r="K472" s="22">
        <v>0.92355516078268096</v>
      </c>
      <c r="L472" s="21">
        <v>2059761.02</v>
      </c>
      <c r="M472" s="23">
        <v>0.13638761486623799</v>
      </c>
      <c r="N472" s="21">
        <v>27.46</v>
      </c>
      <c r="O472">
        <v>491</v>
      </c>
      <c r="P472" s="21">
        <v>11705.04</v>
      </c>
      <c r="Q472" s="21">
        <v>0</v>
      </c>
      <c r="R472" s="21">
        <f t="shared" si="7"/>
        <v>11705.04</v>
      </c>
    </row>
    <row r="473" spans="1:18" x14ac:dyDescent="0.25">
      <c r="A473" s="20" t="s">
        <v>64</v>
      </c>
      <c r="B473" s="20" t="s">
        <v>241</v>
      </c>
      <c r="C473" s="20" t="s">
        <v>140</v>
      </c>
      <c r="D473" s="20" t="s">
        <v>141</v>
      </c>
      <c r="E473" s="20" t="s">
        <v>142</v>
      </c>
      <c r="F473" s="20" t="s">
        <v>143</v>
      </c>
      <c r="G473" s="20" t="s">
        <v>144</v>
      </c>
      <c r="H473" s="20" t="s">
        <v>276</v>
      </c>
      <c r="I473">
        <v>5560</v>
      </c>
      <c r="J473" s="21">
        <v>590715.27</v>
      </c>
      <c r="K473" s="22">
        <v>0.93158937434579903</v>
      </c>
      <c r="L473" s="21">
        <v>634094.04</v>
      </c>
      <c r="M473" s="23">
        <v>4.1986702766370898E-2</v>
      </c>
      <c r="N473" s="21">
        <v>4.97</v>
      </c>
      <c r="O473">
        <v>233</v>
      </c>
      <c r="P473" s="21">
        <v>1016.76</v>
      </c>
      <c r="Q473" s="21">
        <v>8.73</v>
      </c>
      <c r="R473" s="21">
        <f t="shared" si="7"/>
        <v>1025.49</v>
      </c>
    </row>
    <row r="474" spans="1:18" x14ac:dyDescent="0.25">
      <c r="A474" s="20" t="s">
        <v>64</v>
      </c>
      <c r="B474" s="20" t="s">
        <v>241</v>
      </c>
      <c r="C474" s="20" t="s">
        <v>145</v>
      </c>
      <c r="D474" s="20" t="s">
        <v>141</v>
      </c>
      <c r="E474" s="20" t="s">
        <v>146</v>
      </c>
      <c r="F474" s="20" t="s">
        <v>143</v>
      </c>
      <c r="G474" s="20" t="s">
        <v>144</v>
      </c>
      <c r="H474" s="20" t="s">
        <v>276</v>
      </c>
      <c r="I474">
        <v>3370</v>
      </c>
      <c r="J474" s="21">
        <v>590715.27</v>
      </c>
      <c r="K474" s="22">
        <v>0.93158937434579903</v>
      </c>
      <c r="L474" s="21">
        <v>634094.04</v>
      </c>
      <c r="M474" s="23">
        <v>4.1986702766370898E-2</v>
      </c>
      <c r="N474" s="21">
        <v>57.63</v>
      </c>
      <c r="O474">
        <v>141</v>
      </c>
      <c r="P474" s="21">
        <v>7115.74</v>
      </c>
      <c r="Q474" s="21">
        <v>0</v>
      </c>
      <c r="R474" s="21">
        <f t="shared" si="7"/>
        <v>7115.74</v>
      </c>
    </row>
    <row r="475" spans="1:18" x14ac:dyDescent="0.25">
      <c r="A475" s="20" t="s">
        <v>111</v>
      </c>
      <c r="B475" s="20" t="s">
        <v>196</v>
      </c>
      <c r="C475" s="20" t="s">
        <v>199</v>
      </c>
      <c r="D475" s="20" t="s">
        <v>200</v>
      </c>
      <c r="E475" s="20" t="s">
        <v>142</v>
      </c>
      <c r="F475" s="20" t="s">
        <v>198</v>
      </c>
      <c r="G475" s="20" t="s">
        <v>183</v>
      </c>
      <c r="H475" s="20" t="s">
        <v>275</v>
      </c>
      <c r="I475">
        <v>222043</v>
      </c>
      <c r="J475" s="21">
        <v>1727.8</v>
      </c>
      <c r="K475" s="22">
        <v>0.59863973861915798</v>
      </c>
      <c r="L475" s="21">
        <v>2886.21</v>
      </c>
      <c r="M475" s="23"/>
      <c r="N475" s="21">
        <v>10.98</v>
      </c>
      <c r="P475" s="21">
        <v>0</v>
      </c>
      <c r="Q475" s="21">
        <v>0</v>
      </c>
      <c r="R475" s="21">
        <f t="shared" si="7"/>
        <v>0</v>
      </c>
    </row>
    <row r="476" spans="1:18" x14ac:dyDescent="0.25">
      <c r="A476" s="20" t="s">
        <v>111</v>
      </c>
      <c r="B476" s="20" t="s">
        <v>196</v>
      </c>
      <c r="C476" s="20" t="s">
        <v>201</v>
      </c>
      <c r="D476" s="20" t="s">
        <v>141</v>
      </c>
      <c r="E476" s="20" t="s">
        <v>142</v>
      </c>
      <c r="F476" s="20" t="s">
        <v>202</v>
      </c>
      <c r="G476" s="20" t="s">
        <v>144</v>
      </c>
      <c r="H476" s="20" t="s">
        <v>275</v>
      </c>
      <c r="I476">
        <v>44305</v>
      </c>
      <c r="J476" s="21">
        <v>1727.8</v>
      </c>
      <c r="K476" s="22">
        <v>0.59863973861915798</v>
      </c>
      <c r="L476" s="21">
        <v>2886.21</v>
      </c>
      <c r="M476" s="23">
        <v>1.48555111047037E-5</v>
      </c>
      <c r="N476" s="21">
        <v>33.78</v>
      </c>
      <c r="O476">
        <v>0</v>
      </c>
      <c r="P476" s="21">
        <v>0</v>
      </c>
      <c r="Q476" s="21">
        <v>0</v>
      </c>
      <c r="R476" s="21">
        <f t="shared" si="7"/>
        <v>0</v>
      </c>
    </row>
    <row r="477" spans="1:18" x14ac:dyDescent="0.25">
      <c r="A477" s="20" t="s">
        <v>111</v>
      </c>
      <c r="B477" s="20" t="s">
        <v>196</v>
      </c>
      <c r="C477" s="20" t="s">
        <v>203</v>
      </c>
      <c r="D477" s="20" t="s">
        <v>141</v>
      </c>
      <c r="E477" s="20" t="s">
        <v>146</v>
      </c>
      <c r="F477" s="20" t="s">
        <v>202</v>
      </c>
      <c r="G477" s="20" t="s">
        <v>144</v>
      </c>
      <c r="H477" s="20" t="s">
        <v>275</v>
      </c>
      <c r="I477">
        <v>18023</v>
      </c>
      <c r="J477" s="21">
        <v>1727.8</v>
      </c>
      <c r="K477" s="22">
        <v>0.59863973861915798</v>
      </c>
      <c r="L477" s="21">
        <v>2886.21</v>
      </c>
      <c r="M477" s="23">
        <v>1.48555111047037E-5</v>
      </c>
      <c r="N477" s="21">
        <v>135.6</v>
      </c>
      <c r="O477">
        <v>0</v>
      </c>
      <c r="P477" s="21">
        <v>0</v>
      </c>
      <c r="Q477" s="21">
        <v>0</v>
      </c>
      <c r="R477" s="21">
        <f t="shared" si="7"/>
        <v>0</v>
      </c>
    </row>
    <row r="478" spans="1:18" x14ac:dyDescent="0.25">
      <c r="A478" s="20" t="s">
        <v>111</v>
      </c>
      <c r="B478" s="20" t="s">
        <v>196</v>
      </c>
      <c r="C478" s="20" t="s">
        <v>204</v>
      </c>
      <c r="D478" s="20" t="s">
        <v>150</v>
      </c>
      <c r="E478" s="20" t="s">
        <v>146</v>
      </c>
      <c r="F478" s="20" t="s">
        <v>202</v>
      </c>
      <c r="G478" s="20" t="s">
        <v>183</v>
      </c>
      <c r="H478" s="20" t="s">
        <v>275</v>
      </c>
      <c r="I478">
        <v>15777</v>
      </c>
      <c r="J478" s="21">
        <v>1727.8</v>
      </c>
      <c r="K478" s="22">
        <v>0.59863973861915798</v>
      </c>
      <c r="L478" s="21">
        <v>2886.21</v>
      </c>
      <c r="M478" s="23"/>
      <c r="N478" s="21">
        <v>30.27</v>
      </c>
      <c r="P478" s="21">
        <v>0</v>
      </c>
      <c r="Q478" s="21">
        <v>0</v>
      </c>
      <c r="R478" s="21">
        <f t="shared" si="7"/>
        <v>0</v>
      </c>
    </row>
    <row r="479" spans="1:18" x14ac:dyDescent="0.25">
      <c r="A479" s="20" t="s">
        <v>111</v>
      </c>
      <c r="B479" s="20" t="s">
        <v>196</v>
      </c>
      <c r="C479" s="20" t="s">
        <v>205</v>
      </c>
      <c r="D479" s="20" t="s">
        <v>148</v>
      </c>
      <c r="E479" s="20" t="s">
        <v>155</v>
      </c>
      <c r="F479" s="20" t="s">
        <v>198</v>
      </c>
      <c r="G479" s="20" t="s">
        <v>144</v>
      </c>
      <c r="H479" s="20" t="s">
        <v>275</v>
      </c>
      <c r="I479">
        <v>15530</v>
      </c>
      <c r="J479" s="21">
        <v>1727.8</v>
      </c>
      <c r="K479" s="22">
        <v>0.59863973861915798</v>
      </c>
      <c r="L479" s="21">
        <v>2886.21</v>
      </c>
      <c r="M479" s="23">
        <v>1.48575342801652E-5</v>
      </c>
      <c r="N479" s="21">
        <v>90.79</v>
      </c>
      <c r="O479">
        <v>0</v>
      </c>
      <c r="P479" s="21">
        <v>0</v>
      </c>
      <c r="Q479" s="21">
        <v>0</v>
      </c>
      <c r="R479" s="21">
        <f t="shared" si="7"/>
        <v>0</v>
      </c>
    </row>
    <row r="480" spans="1:18" x14ac:dyDescent="0.25">
      <c r="A480" s="20" t="s">
        <v>111</v>
      </c>
      <c r="B480" s="20" t="s">
        <v>196</v>
      </c>
      <c r="C480" s="20" t="s">
        <v>206</v>
      </c>
      <c r="D480" s="20" t="s">
        <v>189</v>
      </c>
      <c r="E480" s="20" t="s">
        <v>155</v>
      </c>
      <c r="F480" s="20" t="s">
        <v>198</v>
      </c>
      <c r="G480" s="20" t="s">
        <v>144</v>
      </c>
      <c r="H480" s="20" t="s">
        <v>275</v>
      </c>
      <c r="I480">
        <v>7128</v>
      </c>
      <c r="J480" s="21">
        <v>1727.8</v>
      </c>
      <c r="K480" s="22">
        <v>0.59863973861915798</v>
      </c>
      <c r="L480" s="21">
        <v>2886.21</v>
      </c>
      <c r="M480" s="23">
        <v>1.5640826113877399E-5</v>
      </c>
      <c r="N480" s="21">
        <v>90.77</v>
      </c>
      <c r="O480">
        <v>0</v>
      </c>
      <c r="P480" s="21">
        <v>0</v>
      </c>
      <c r="Q480" s="21">
        <v>0</v>
      </c>
      <c r="R480" s="21">
        <f t="shared" si="7"/>
        <v>0</v>
      </c>
    </row>
    <row r="481" spans="1:18" x14ac:dyDescent="0.25">
      <c r="A481" s="20" t="s">
        <v>112</v>
      </c>
      <c r="B481" s="20" t="s">
        <v>196</v>
      </c>
      <c r="C481" s="20" t="s">
        <v>197</v>
      </c>
      <c r="D481" s="20" t="s">
        <v>148</v>
      </c>
      <c r="E481" s="20" t="s">
        <v>142</v>
      </c>
      <c r="F481" s="20" t="s">
        <v>198</v>
      </c>
      <c r="G481" s="20" t="s">
        <v>144</v>
      </c>
      <c r="H481" s="20" t="s">
        <v>275</v>
      </c>
      <c r="I481">
        <v>309175</v>
      </c>
      <c r="J481" s="21">
        <v>4135190.72</v>
      </c>
      <c r="K481" s="22">
        <v>0.79104592463844403</v>
      </c>
      <c r="L481" s="21">
        <v>5227497.66</v>
      </c>
      <c r="M481" s="23">
        <v>2.69099357575967E-2</v>
      </c>
      <c r="N481" s="21">
        <v>33.78</v>
      </c>
      <c r="O481">
        <v>8319</v>
      </c>
      <c r="P481" s="21">
        <v>209514.38</v>
      </c>
      <c r="Q481" s="21">
        <v>579.26</v>
      </c>
      <c r="R481" s="21">
        <f t="shared" si="7"/>
        <v>210093.64</v>
      </c>
    </row>
    <row r="482" spans="1:18" x14ac:dyDescent="0.25">
      <c r="A482" s="20" t="s">
        <v>112</v>
      </c>
      <c r="B482" s="20" t="s">
        <v>196</v>
      </c>
      <c r="C482" s="20" t="s">
        <v>199</v>
      </c>
      <c r="D482" s="20" t="s">
        <v>200</v>
      </c>
      <c r="E482" s="20" t="s">
        <v>142</v>
      </c>
      <c r="F482" s="20" t="s">
        <v>198</v>
      </c>
      <c r="G482" s="20" t="s">
        <v>183</v>
      </c>
      <c r="H482" s="20" t="s">
        <v>275</v>
      </c>
      <c r="I482">
        <v>222043</v>
      </c>
      <c r="J482" s="21">
        <v>4135190.72</v>
      </c>
      <c r="K482" s="22">
        <v>0.79104592463844403</v>
      </c>
      <c r="L482" s="21">
        <v>5227497.66</v>
      </c>
      <c r="M482" s="23"/>
      <c r="N482" s="21">
        <v>10.98</v>
      </c>
      <c r="P482" s="21">
        <v>0</v>
      </c>
      <c r="Q482" s="21">
        <v>0</v>
      </c>
      <c r="R482" s="21">
        <f t="shared" si="7"/>
        <v>0</v>
      </c>
    </row>
    <row r="483" spans="1:18" x14ac:dyDescent="0.25">
      <c r="A483" s="20" t="s">
        <v>112</v>
      </c>
      <c r="B483" s="20" t="s">
        <v>196</v>
      </c>
      <c r="C483" s="20" t="s">
        <v>201</v>
      </c>
      <c r="D483" s="20" t="s">
        <v>141</v>
      </c>
      <c r="E483" s="20" t="s">
        <v>142</v>
      </c>
      <c r="F483" s="20" t="s">
        <v>202</v>
      </c>
      <c r="G483" s="20" t="s">
        <v>144</v>
      </c>
      <c r="H483" s="20" t="s">
        <v>275</v>
      </c>
      <c r="I483">
        <v>44305</v>
      </c>
      <c r="J483" s="21">
        <v>4135190.72</v>
      </c>
      <c r="K483" s="22">
        <v>0.79104592463844403</v>
      </c>
      <c r="L483" s="21">
        <v>5227497.66</v>
      </c>
      <c r="M483" s="23">
        <v>2.6906271386331001E-2</v>
      </c>
      <c r="N483" s="21">
        <v>33.78</v>
      </c>
      <c r="O483">
        <v>1192</v>
      </c>
      <c r="P483" s="21">
        <v>30020.57</v>
      </c>
      <c r="Q483" s="21">
        <v>125.92</v>
      </c>
      <c r="R483" s="21">
        <f t="shared" si="7"/>
        <v>30146.489999999998</v>
      </c>
    </row>
    <row r="484" spans="1:18" x14ac:dyDescent="0.25">
      <c r="A484" s="20" t="s">
        <v>112</v>
      </c>
      <c r="B484" s="20" t="s">
        <v>196</v>
      </c>
      <c r="C484" s="20" t="s">
        <v>203</v>
      </c>
      <c r="D484" s="20" t="s">
        <v>141</v>
      </c>
      <c r="E484" s="20" t="s">
        <v>146</v>
      </c>
      <c r="F484" s="20" t="s">
        <v>202</v>
      </c>
      <c r="G484" s="20" t="s">
        <v>144</v>
      </c>
      <c r="H484" s="20" t="s">
        <v>275</v>
      </c>
      <c r="I484">
        <v>18023</v>
      </c>
      <c r="J484" s="21">
        <v>4135190.72</v>
      </c>
      <c r="K484" s="22">
        <v>0.79104592463844403</v>
      </c>
      <c r="L484" s="21">
        <v>5227497.66</v>
      </c>
      <c r="M484" s="23">
        <v>2.6906271386331001E-2</v>
      </c>
      <c r="N484" s="21">
        <v>135.6</v>
      </c>
      <c r="O484">
        <v>484</v>
      </c>
      <c r="P484" s="21">
        <v>48801.66</v>
      </c>
      <c r="Q484" s="21">
        <v>-100.83</v>
      </c>
      <c r="R484" s="21">
        <f t="shared" si="7"/>
        <v>48700.83</v>
      </c>
    </row>
    <row r="485" spans="1:18" x14ac:dyDescent="0.25">
      <c r="A485" s="20" t="s">
        <v>112</v>
      </c>
      <c r="B485" s="20" t="s">
        <v>196</v>
      </c>
      <c r="C485" s="20" t="s">
        <v>204</v>
      </c>
      <c r="D485" s="20" t="s">
        <v>150</v>
      </c>
      <c r="E485" s="20" t="s">
        <v>146</v>
      </c>
      <c r="F485" s="20" t="s">
        <v>202</v>
      </c>
      <c r="G485" s="20" t="s">
        <v>183</v>
      </c>
      <c r="H485" s="20" t="s">
        <v>275</v>
      </c>
      <c r="I485">
        <v>15777</v>
      </c>
      <c r="J485" s="21">
        <v>4135190.72</v>
      </c>
      <c r="K485" s="22">
        <v>0.79104592463844403</v>
      </c>
      <c r="L485" s="21">
        <v>5227497.66</v>
      </c>
      <c r="M485" s="23"/>
      <c r="N485" s="21">
        <v>30.27</v>
      </c>
      <c r="P485" s="21">
        <v>0</v>
      </c>
      <c r="Q485" s="21">
        <v>0</v>
      </c>
      <c r="R485" s="21">
        <f t="shared" si="7"/>
        <v>0</v>
      </c>
    </row>
    <row r="486" spans="1:18" x14ac:dyDescent="0.25">
      <c r="A486" s="20" t="s">
        <v>112</v>
      </c>
      <c r="B486" s="20" t="s">
        <v>196</v>
      </c>
      <c r="C486" s="20" t="s">
        <v>205</v>
      </c>
      <c r="D486" s="20" t="s">
        <v>148</v>
      </c>
      <c r="E486" s="20" t="s">
        <v>155</v>
      </c>
      <c r="F486" s="20" t="s">
        <v>198</v>
      </c>
      <c r="G486" s="20" t="s">
        <v>144</v>
      </c>
      <c r="H486" s="20" t="s">
        <v>275</v>
      </c>
      <c r="I486">
        <v>15530</v>
      </c>
      <c r="J486" s="21">
        <v>4135190.72</v>
      </c>
      <c r="K486" s="22">
        <v>0.79104592463844403</v>
      </c>
      <c r="L486" s="21">
        <v>5227497.66</v>
      </c>
      <c r="M486" s="23">
        <v>2.69099357575967E-2</v>
      </c>
      <c r="N486" s="21">
        <v>90.79</v>
      </c>
      <c r="O486">
        <v>417</v>
      </c>
      <c r="P486" s="21">
        <v>28151.63</v>
      </c>
      <c r="Q486" s="21">
        <v>0</v>
      </c>
      <c r="R486" s="21">
        <f t="shared" si="7"/>
        <v>28151.63</v>
      </c>
    </row>
    <row r="487" spans="1:18" x14ac:dyDescent="0.25">
      <c r="A487" s="20" t="s">
        <v>112</v>
      </c>
      <c r="B487" s="20" t="s">
        <v>196</v>
      </c>
      <c r="C487" s="20" t="s">
        <v>206</v>
      </c>
      <c r="D487" s="20" t="s">
        <v>189</v>
      </c>
      <c r="E487" s="20" t="s">
        <v>155</v>
      </c>
      <c r="F487" s="20" t="s">
        <v>198</v>
      </c>
      <c r="G487" s="20" t="s">
        <v>144</v>
      </c>
      <c r="H487" s="20" t="s">
        <v>275</v>
      </c>
      <c r="I487">
        <v>7128</v>
      </c>
      <c r="J487" s="21">
        <v>4135190.72</v>
      </c>
      <c r="K487" s="22">
        <v>0.79104592463844403</v>
      </c>
      <c r="L487" s="21">
        <v>5227497.66</v>
      </c>
      <c r="M487" s="23">
        <v>2.8328632327779601E-2</v>
      </c>
      <c r="N487" s="21">
        <v>90.77</v>
      </c>
      <c r="O487">
        <v>201</v>
      </c>
      <c r="P487" s="21">
        <v>13566.5</v>
      </c>
      <c r="Q487" s="21">
        <v>0</v>
      </c>
      <c r="R487" s="21">
        <f t="shared" si="7"/>
        <v>13566.5</v>
      </c>
    </row>
    <row r="488" spans="1:18" x14ac:dyDescent="0.25">
      <c r="A488" s="20" t="s">
        <v>113</v>
      </c>
      <c r="B488" s="20" t="s">
        <v>14</v>
      </c>
      <c r="C488" s="20" t="s">
        <v>157</v>
      </c>
      <c r="D488" s="20" t="s">
        <v>158</v>
      </c>
      <c r="E488" s="20" t="s">
        <v>142</v>
      </c>
      <c r="F488" s="20" t="s">
        <v>159</v>
      </c>
      <c r="G488" s="20" t="s">
        <v>144</v>
      </c>
      <c r="H488" s="20" t="s">
        <v>275</v>
      </c>
      <c r="I488">
        <v>49590</v>
      </c>
      <c r="J488" s="21">
        <v>440011.94</v>
      </c>
      <c r="K488" s="22">
        <v>0.72531222855102195</v>
      </c>
      <c r="L488" s="21">
        <v>606651.76</v>
      </c>
      <c r="M488" s="23">
        <v>1.6797169133799299E-2</v>
      </c>
      <c r="N488" s="21">
        <v>26.16</v>
      </c>
      <c r="O488">
        <v>832</v>
      </c>
      <c r="P488" s="21">
        <v>14878.78</v>
      </c>
      <c r="Q488" s="21">
        <v>35.76</v>
      </c>
      <c r="R488" s="21">
        <f t="shared" si="7"/>
        <v>14914.54</v>
      </c>
    </row>
    <row r="489" spans="1:18" x14ac:dyDescent="0.25">
      <c r="A489" s="20" t="s">
        <v>113</v>
      </c>
      <c r="B489" s="20" t="s">
        <v>14</v>
      </c>
      <c r="C489" s="20" t="s">
        <v>160</v>
      </c>
      <c r="D489" s="20" t="s">
        <v>150</v>
      </c>
      <c r="E489" s="20" t="s">
        <v>142</v>
      </c>
      <c r="F489" s="20" t="s">
        <v>159</v>
      </c>
      <c r="G489" s="20" t="s">
        <v>144</v>
      </c>
      <c r="H489" s="20" t="s">
        <v>275</v>
      </c>
      <c r="I489">
        <v>48195</v>
      </c>
      <c r="J489" s="21">
        <v>440011.94</v>
      </c>
      <c r="K489" s="22">
        <v>0.72531222855102195</v>
      </c>
      <c r="L489" s="21">
        <v>606651.76</v>
      </c>
      <c r="M489" s="23">
        <v>1.8030323735198198E-2</v>
      </c>
      <c r="N489" s="21">
        <v>24.2</v>
      </c>
      <c r="O489">
        <v>868</v>
      </c>
      <c r="P489" s="21">
        <v>14359.57</v>
      </c>
      <c r="Q489" s="21">
        <v>33.090000000000003</v>
      </c>
      <c r="R489" s="21">
        <f t="shared" si="7"/>
        <v>14392.66</v>
      </c>
    </row>
    <row r="490" spans="1:18" x14ac:dyDescent="0.25">
      <c r="A490" s="20" t="s">
        <v>113</v>
      </c>
      <c r="B490" s="20" t="s">
        <v>14</v>
      </c>
      <c r="C490" s="20" t="s">
        <v>161</v>
      </c>
      <c r="D490" s="20" t="s">
        <v>148</v>
      </c>
      <c r="E490" s="20" t="s">
        <v>142</v>
      </c>
      <c r="F490" s="20" t="s">
        <v>162</v>
      </c>
      <c r="G490" s="20" t="s">
        <v>144</v>
      </c>
      <c r="H490" s="20" t="s">
        <v>275</v>
      </c>
      <c r="I490">
        <v>13489</v>
      </c>
      <c r="J490" s="21">
        <v>440011.94</v>
      </c>
      <c r="K490" s="22">
        <v>0.72531222855102195</v>
      </c>
      <c r="L490" s="21">
        <v>606651.76</v>
      </c>
      <c r="M490" s="23">
        <v>1.6797169133799299E-2</v>
      </c>
      <c r="N490" s="21">
        <v>26.16</v>
      </c>
      <c r="O490">
        <v>226</v>
      </c>
      <c r="P490" s="21">
        <v>4041.59</v>
      </c>
      <c r="Q490" s="21">
        <v>17.88</v>
      </c>
      <c r="R490" s="21">
        <f t="shared" si="7"/>
        <v>4059.4700000000003</v>
      </c>
    </row>
    <row r="491" spans="1:18" x14ac:dyDescent="0.25">
      <c r="A491" s="20" t="s">
        <v>113</v>
      </c>
      <c r="B491" s="20" t="s">
        <v>14</v>
      </c>
      <c r="C491" s="20" t="s">
        <v>163</v>
      </c>
      <c r="D491" s="20" t="s">
        <v>148</v>
      </c>
      <c r="E491" s="20" t="s">
        <v>146</v>
      </c>
      <c r="F491" s="20" t="s">
        <v>162</v>
      </c>
      <c r="G491" s="20" t="s">
        <v>144</v>
      </c>
      <c r="H491" s="20" t="s">
        <v>275</v>
      </c>
      <c r="I491">
        <v>2506</v>
      </c>
      <c r="J491" s="21">
        <v>440011.94</v>
      </c>
      <c r="K491" s="22">
        <v>0.72531222855102195</v>
      </c>
      <c r="L491" s="21">
        <v>606651.76</v>
      </c>
      <c r="M491" s="23">
        <v>1.6797169133799299E-2</v>
      </c>
      <c r="N491" s="21">
        <v>107.29</v>
      </c>
      <c r="O491">
        <v>42</v>
      </c>
      <c r="P491" s="21">
        <v>3072.28</v>
      </c>
      <c r="Q491" s="21">
        <v>0</v>
      </c>
      <c r="R491" s="21">
        <f t="shared" si="7"/>
        <v>3072.28</v>
      </c>
    </row>
    <row r="492" spans="1:18" x14ac:dyDescent="0.25">
      <c r="A492" s="20" t="s">
        <v>113</v>
      </c>
      <c r="B492" s="20" t="s">
        <v>14</v>
      </c>
      <c r="C492" s="20" t="s">
        <v>164</v>
      </c>
      <c r="D492" s="20" t="s">
        <v>150</v>
      </c>
      <c r="E492" s="20" t="s">
        <v>146</v>
      </c>
      <c r="F492" s="20" t="s">
        <v>162</v>
      </c>
      <c r="G492" s="20" t="s">
        <v>144</v>
      </c>
      <c r="H492" s="20" t="s">
        <v>275</v>
      </c>
      <c r="I492">
        <v>3580</v>
      </c>
      <c r="J492" s="21">
        <v>440011.94</v>
      </c>
      <c r="K492" s="22">
        <v>0.72531222855102195</v>
      </c>
      <c r="L492" s="21">
        <v>606651.76</v>
      </c>
      <c r="M492" s="23">
        <v>1.8030323735198198E-2</v>
      </c>
      <c r="N492" s="21">
        <v>67.69</v>
      </c>
      <c r="O492">
        <v>64</v>
      </c>
      <c r="P492" s="21">
        <v>2953.64</v>
      </c>
      <c r="Q492" s="21">
        <v>0</v>
      </c>
      <c r="R492" s="21">
        <f t="shared" si="7"/>
        <v>2953.64</v>
      </c>
    </row>
    <row r="493" spans="1:18" x14ac:dyDescent="0.25">
      <c r="A493" s="20" t="s">
        <v>113</v>
      </c>
      <c r="B493" s="20" t="s">
        <v>14</v>
      </c>
      <c r="C493" s="20" t="s">
        <v>165</v>
      </c>
      <c r="D493" s="20" t="s">
        <v>148</v>
      </c>
      <c r="E493" s="20" t="s">
        <v>155</v>
      </c>
      <c r="F493" s="20" t="s">
        <v>159</v>
      </c>
      <c r="G493" s="20" t="s">
        <v>144</v>
      </c>
      <c r="H493" s="20" t="s">
        <v>275</v>
      </c>
      <c r="I493">
        <v>1484</v>
      </c>
      <c r="J493" s="21">
        <v>440011.94</v>
      </c>
      <c r="K493" s="22">
        <v>0.72531222855102195</v>
      </c>
      <c r="L493" s="21">
        <v>606651.76</v>
      </c>
      <c r="M493" s="23">
        <v>1.6797169133799299E-2</v>
      </c>
      <c r="N493" s="21">
        <v>58.75</v>
      </c>
      <c r="O493">
        <v>24</v>
      </c>
      <c r="P493" s="21">
        <v>961.33</v>
      </c>
      <c r="Q493" s="21">
        <v>0</v>
      </c>
      <c r="R493" s="21">
        <f t="shared" si="7"/>
        <v>961.33</v>
      </c>
    </row>
    <row r="494" spans="1:18" x14ac:dyDescent="0.25">
      <c r="A494" s="20" t="s">
        <v>113</v>
      </c>
      <c r="B494" s="20" t="s">
        <v>14</v>
      </c>
      <c r="C494" s="20" t="s">
        <v>166</v>
      </c>
      <c r="D494" s="20" t="s">
        <v>150</v>
      </c>
      <c r="E494" s="20" t="s">
        <v>155</v>
      </c>
      <c r="F494" s="20" t="s">
        <v>159</v>
      </c>
      <c r="G494" s="20" t="s">
        <v>144</v>
      </c>
      <c r="H494" s="20" t="s">
        <v>275</v>
      </c>
      <c r="I494">
        <v>2050</v>
      </c>
      <c r="J494" s="21">
        <v>440011.94</v>
      </c>
      <c r="K494" s="22">
        <v>0.72531222855102195</v>
      </c>
      <c r="L494" s="21">
        <v>606651.76</v>
      </c>
      <c r="M494" s="23">
        <v>1.6864742743415501E-2</v>
      </c>
      <c r="N494" s="21">
        <v>58.69</v>
      </c>
      <c r="O494">
        <v>34</v>
      </c>
      <c r="P494" s="21">
        <v>1360.49</v>
      </c>
      <c r="Q494" s="21">
        <v>0</v>
      </c>
      <c r="R494" s="21">
        <f t="shared" si="7"/>
        <v>1360.49</v>
      </c>
    </row>
    <row r="495" spans="1:18" x14ac:dyDescent="0.25">
      <c r="A495" s="20" t="s">
        <v>101</v>
      </c>
      <c r="B495" s="20" t="s">
        <v>196</v>
      </c>
      <c r="C495" s="20" t="s">
        <v>206</v>
      </c>
      <c r="D495" s="20" t="s">
        <v>189</v>
      </c>
      <c r="E495" s="20" t="s">
        <v>155</v>
      </c>
      <c r="F495" s="20" t="s">
        <v>198</v>
      </c>
      <c r="G495" s="20" t="s">
        <v>144</v>
      </c>
      <c r="H495" s="20" t="s">
        <v>276</v>
      </c>
      <c r="I495">
        <v>7112</v>
      </c>
      <c r="J495" s="21">
        <v>251106.29</v>
      </c>
      <c r="K495" s="22">
        <v>0.72272761679990205</v>
      </c>
      <c r="L495" s="21">
        <v>347442.5</v>
      </c>
      <c r="M495" s="23">
        <v>1.8828455750173501E-3</v>
      </c>
      <c r="N495" s="21">
        <v>90.77</v>
      </c>
      <c r="O495">
        <v>13</v>
      </c>
      <c r="P495" s="21">
        <v>801.66</v>
      </c>
      <c r="Q495" s="21">
        <v>0</v>
      </c>
      <c r="R495" s="21">
        <f t="shared" si="7"/>
        <v>801.66</v>
      </c>
    </row>
    <row r="496" spans="1:18" x14ac:dyDescent="0.25">
      <c r="A496" s="20" t="s">
        <v>102</v>
      </c>
      <c r="B496" s="20" t="s">
        <v>196</v>
      </c>
      <c r="C496" s="20" t="s">
        <v>197</v>
      </c>
      <c r="D496" s="20" t="s">
        <v>148</v>
      </c>
      <c r="E496" s="20" t="s">
        <v>142</v>
      </c>
      <c r="F496" s="20" t="s">
        <v>198</v>
      </c>
      <c r="G496" s="20" t="s">
        <v>144</v>
      </c>
      <c r="H496" s="20" t="s">
        <v>276</v>
      </c>
      <c r="I496">
        <v>311691</v>
      </c>
      <c r="J496" s="21">
        <v>1151.8599999999999</v>
      </c>
      <c r="K496" s="22">
        <v>0.83670015326839398</v>
      </c>
      <c r="L496" s="21">
        <v>1376.67</v>
      </c>
      <c r="M496" s="23">
        <v>7.08677529267619E-6</v>
      </c>
      <c r="N496" s="21">
        <v>33.78</v>
      </c>
      <c r="O496">
        <v>2</v>
      </c>
      <c r="P496" s="21">
        <v>53.28</v>
      </c>
      <c r="Q496" s="21">
        <v>0</v>
      </c>
      <c r="R496" s="21">
        <f t="shared" si="7"/>
        <v>53.28</v>
      </c>
    </row>
    <row r="497" spans="1:18" x14ac:dyDescent="0.25">
      <c r="A497" s="20" t="s">
        <v>102</v>
      </c>
      <c r="B497" s="20" t="s">
        <v>196</v>
      </c>
      <c r="C497" s="20" t="s">
        <v>199</v>
      </c>
      <c r="D497" s="20" t="s">
        <v>200</v>
      </c>
      <c r="E497" s="20" t="s">
        <v>142</v>
      </c>
      <c r="F497" s="20" t="s">
        <v>198</v>
      </c>
      <c r="G497" s="20" t="s">
        <v>183</v>
      </c>
      <c r="H497" s="20" t="s">
        <v>276</v>
      </c>
      <c r="I497">
        <v>224013</v>
      </c>
      <c r="J497" s="21">
        <v>1151.8599999999999</v>
      </c>
      <c r="K497" s="22">
        <v>0.83670015326839398</v>
      </c>
      <c r="L497" s="21">
        <v>1376.67</v>
      </c>
      <c r="M497" s="23"/>
      <c r="N497" s="21">
        <v>10.98</v>
      </c>
      <c r="P497" s="21">
        <v>0</v>
      </c>
      <c r="Q497" s="21">
        <v>0</v>
      </c>
      <c r="R497" s="21">
        <f t="shared" si="7"/>
        <v>0</v>
      </c>
    </row>
    <row r="498" spans="1:18" x14ac:dyDescent="0.25">
      <c r="A498" s="20" t="s">
        <v>102</v>
      </c>
      <c r="B498" s="20" t="s">
        <v>196</v>
      </c>
      <c r="C498" s="20" t="s">
        <v>201</v>
      </c>
      <c r="D498" s="20" t="s">
        <v>141</v>
      </c>
      <c r="E498" s="20" t="s">
        <v>142</v>
      </c>
      <c r="F498" s="20" t="s">
        <v>202</v>
      </c>
      <c r="G498" s="20" t="s">
        <v>144</v>
      </c>
      <c r="H498" s="20" t="s">
        <v>276</v>
      </c>
      <c r="I498">
        <v>44902</v>
      </c>
      <c r="J498" s="21">
        <v>1151.8599999999999</v>
      </c>
      <c r="K498" s="22">
        <v>0.83670015326839398</v>
      </c>
      <c r="L498" s="21">
        <v>1376.67</v>
      </c>
      <c r="M498" s="23">
        <v>7.0858102745511997E-6</v>
      </c>
      <c r="N498" s="21">
        <v>33.78</v>
      </c>
      <c r="O498">
        <v>0</v>
      </c>
      <c r="P498" s="21">
        <v>0</v>
      </c>
      <c r="Q498" s="21">
        <v>0</v>
      </c>
      <c r="R498" s="21">
        <f t="shared" si="7"/>
        <v>0</v>
      </c>
    </row>
    <row r="499" spans="1:18" x14ac:dyDescent="0.25">
      <c r="A499" s="20" t="s">
        <v>102</v>
      </c>
      <c r="B499" s="20" t="s">
        <v>196</v>
      </c>
      <c r="C499" s="20" t="s">
        <v>203</v>
      </c>
      <c r="D499" s="20" t="s">
        <v>141</v>
      </c>
      <c r="E499" s="20" t="s">
        <v>146</v>
      </c>
      <c r="F499" s="20" t="s">
        <v>202</v>
      </c>
      <c r="G499" s="20" t="s">
        <v>144</v>
      </c>
      <c r="H499" s="20" t="s">
        <v>276</v>
      </c>
      <c r="I499">
        <v>18092</v>
      </c>
      <c r="J499" s="21">
        <v>1151.8599999999999</v>
      </c>
      <c r="K499" s="22">
        <v>0.83670015326839398</v>
      </c>
      <c r="L499" s="21">
        <v>1376.67</v>
      </c>
      <c r="M499" s="23">
        <v>7.0858102745511997E-6</v>
      </c>
      <c r="N499" s="21">
        <v>135.6</v>
      </c>
      <c r="O499">
        <v>0</v>
      </c>
      <c r="P499" s="21">
        <v>0</v>
      </c>
      <c r="Q499" s="21">
        <v>0</v>
      </c>
      <c r="R499" s="21">
        <f t="shared" si="7"/>
        <v>0</v>
      </c>
    </row>
    <row r="500" spans="1:18" x14ac:dyDescent="0.25">
      <c r="A500" s="20" t="s">
        <v>102</v>
      </c>
      <c r="B500" s="20" t="s">
        <v>196</v>
      </c>
      <c r="C500" s="20" t="s">
        <v>204</v>
      </c>
      <c r="D500" s="20" t="s">
        <v>150</v>
      </c>
      <c r="E500" s="20" t="s">
        <v>146</v>
      </c>
      <c r="F500" s="20" t="s">
        <v>202</v>
      </c>
      <c r="G500" s="20" t="s">
        <v>183</v>
      </c>
      <c r="H500" s="20" t="s">
        <v>276</v>
      </c>
      <c r="I500">
        <v>15922</v>
      </c>
      <c r="J500" s="21">
        <v>1151.8599999999999</v>
      </c>
      <c r="K500" s="22">
        <v>0.83670015326839398</v>
      </c>
      <c r="L500" s="21">
        <v>1376.67</v>
      </c>
      <c r="M500" s="23"/>
      <c r="N500" s="21">
        <v>30.27</v>
      </c>
      <c r="P500" s="21">
        <v>0</v>
      </c>
      <c r="Q500" s="21">
        <v>0</v>
      </c>
      <c r="R500" s="21">
        <f t="shared" si="7"/>
        <v>0</v>
      </c>
    </row>
    <row r="501" spans="1:18" x14ac:dyDescent="0.25">
      <c r="A501" s="20" t="s">
        <v>102</v>
      </c>
      <c r="B501" s="20" t="s">
        <v>196</v>
      </c>
      <c r="C501" s="20" t="s">
        <v>205</v>
      </c>
      <c r="D501" s="20" t="s">
        <v>148</v>
      </c>
      <c r="E501" s="20" t="s">
        <v>155</v>
      </c>
      <c r="F501" s="20" t="s">
        <v>198</v>
      </c>
      <c r="G501" s="20" t="s">
        <v>144</v>
      </c>
      <c r="H501" s="20" t="s">
        <v>276</v>
      </c>
      <c r="I501">
        <v>15543</v>
      </c>
      <c r="J501" s="21">
        <v>1151.8599999999999</v>
      </c>
      <c r="K501" s="22">
        <v>0.83670015326839398</v>
      </c>
      <c r="L501" s="21">
        <v>1376.67</v>
      </c>
      <c r="M501" s="23">
        <v>7.0867752926762002E-6</v>
      </c>
      <c r="N501" s="21">
        <v>90.79</v>
      </c>
      <c r="O501">
        <v>0</v>
      </c>
      <c r="P501" s="21">
        <v>0</v>
      </c>
      <c r="Q501" s="21">
        <v>0</v>
      </c>
      <c r="R501" s="21">
        <f t="shared" si="7"/>
        <v>0</v>
      </c>
    </row>
    <row r="502" spans="1:18" x14ac:dyDescent="0.25">
      <c r="A502" s="20" t="s">
        <v>102</v>
      </c>
      <c r="B502" s="20" t="s">
        <v>196</v>
      </c>
      <c r="C502" s="20" t="s">
        <v>206</v>
      </c>
      <c r="D502" s="20" t="s">
        <v>189</v>
      </c>
      <c r="E502" s="20" t="s">
        <v>155</v>
      </c>
      <c r="F502" s="20" t="s">
        <v>198</v>
      </c>
      <c r="G502" s="20" t="s">
        <v>144</v>
      </c>
      <c r="H502" s="20" t="s">
        <v>276</v>
      </c>
      <c r="I502">
        <v>7112</v>
      </c>
      <c r="J502" s="21">
        <v>1151.8599999999999</v>
      </c>
      <c r="K502" s="22">
        <v>0.83670015326839398</v>
      </c>
      <c r="L502" s="21">
        <v>1376.67</v>
      </c>
      <c r="M502" s="23">
        <v>7.46039133888094E-6</v>
      </c>
      <c r="N502" s="21">
        <v>90.77</v>
      </c>
      <c r="O502">
        <v>0</v>
      </c>
      <c r="P502" s="21">
        <v>0</v>
      </c>
      <c r="Q502" s="21">
        <v>0</v>
      </c>
      <c r="R502" s="21">
        <f t="shared" si="7"/>
        <v>0</v>
      </c>
    </row>
    <row r="503" spans="1:18" x14ac:dyDescent="0.25">
      <c r="A503" s="20" t="s">
        <v>103</v>
      </c>
      <c r="B503" s="20" t="s">
        <v>196</v>
      </c>
      <c r="C503" s="20" t="s">
        <v>197</v>
      </c>
      <c r="D503" s="20" t="s">
        <v>148</v>
      </c>
      <c r="E503" s="20" t="s">
        <v>142</v>
      </c>
      <c r="F503" s="20" t="s">
        <v>198</v>
      </c>
      <c r="G503" s="20" t="s">
        <v>144</v>
      </c>
      <c r="H503" s="20" t="s">
        <v>276</v>
      </c>
      <c r="I503">
        <v>311691</v>
      </c>
      <c r="J503" s="21">
        <v>199848.35</v>
      </c>
      <c r="K503" s="22">
        <v>0.49418482952065201</v>
      </c>
      <c r="L503" s="21">
        <v>404400.01</v>
      </c>
      <c r="M503" s="23">
        <v>2.08175670220605E-3</v>
      </c>
      <c r="N503" s="21">
        <v>33.78</v>
      </c>
      <c r="O503">
        <v>648</v>
      </c>
      <c r="P503" s="21">
        <v>10195.43</v>
      </c>
      <c r="Q503" s="21">
        <v>47.2</v>
      </c>
      <c r="R503" s="21">
        <f t="shared" si="7"/>
        <v>10242.630000000001</v>
      </c>
    </row>
    <row r="504" spans="1:18" x14ac:dyDescent="0.25">
      <c r="A504" s="20" t="s">
        <v>103</v>
      </c>
      <c r="B504" s="20" t="s">
        <v>196</v>
      </c>
      <c r="C504" s="20" t="s">
        <v>199</v>
      </c>
      <c r="D504" s="20" t="s">
        <v>200</v>
      </c>
      <c r="E504" s="20" t="s">
        <v>142</v>
      </c>
      <c r="F504" s="20" t="s">
        <v>198</v>
      </c>
      <c r="G504" s="20" t="s">
        <v>183</v>
      </c>
      <c r="H504" s="20" t="s">
        <v>276</v>
      </c>
      <c r="I504">
        <v>224013</v>
      </c>
      <c r="J504" s="21">
        <v>199848.35</v>
      </c>
      <c r="K504" s="22">
        <v>0.49418482952065201</v>
      </c>
      <c r="L504" s="21">
        <v>404400.01</v>
      </c>
      <c r="M504" s="23"/>
      <c r="N504" s="21">
        <v>10.98</v>
      </c>
      <c r="P504" s="21">
        <v>0</v>
      </c>
      <c r="Q504" s="21">
        <v>0</v>
      </c>
      <c r="R504" s="21">
        <f t="shared" si="7"/>
        <v>0</v>
      </c>
    </row>
    <row r="505" spans="1:18" x14ac:dyDescent="0.25">
      <c r="A505" s="20" t="s">
        <v>103</v>
      </c>
      <c r="B505" s="20" t="s">
        <v>196</v>
      </c>
      <c r="C505" s="20" t="s">
        <v>201</v>
      </c>
      <c r="D505" s="20" t="s">
        <v>141</v>
      </c>
      <c r="E505" s="20" t="s">
        <v>142</v>
      </c>
      <c r="F505" s="20" t="s">
        <v>202</v>
      </c>
      <c r="G505" s="20" t="s">
        <v>144</v>
      </c>
      <c r="H505" s="20" t="s">
        <v>276</v>
      </c>
      <c r="I505">
        <v>44902</v>
      </c>
      <c r="J505" s="21">
        <v>199848.35</v>
      </c>
      <c r="K505" s="22">
        <v>0.49418482952065201</v>
      </c>
      <c r="L505" s="21">
        <v>404400.01</v>
      </c>
      <c r="M505" s="23">
        <v>2.0814732258904499E-3</v>
      </c>
      <c r="N505" s="21">
        <v>33.78</v>
      </c>
      <c r="O505">
        <v>93</v>
      </c>
      <c r="P505" s="21">
        <v>1463.23</v>
      </c>
      <c r="Q505" s="21">
        <v>15.73</v>
      </c>
      <c r="R505" s="21">
        <f t="shared" si="7"/>
        <v>1478.96</v>
      </c>
    </row>
    <row r="506" spans="1:18" x14ac:dyDescent="0.25">
      <c r="A506" s="20" t="s">
        <v>103</v>
      </c>
      <c r="B506" s="20" t="s">
        <v>196</v>
      </c>
      <c r="C506" s="20" t="s">
        <v>203</v>
      </c>
      <c r="D506" s="20" t="s">
        <v>141</v>
      </c>
      <c r="E506" s="20" t="s">
        <v>146</v>
      </c>
      <c r="F506" s="20" t="s">
        <v>202</v>
      </c>
      <c r="G506" s="20" t="s">
        <v>144</v>
      </c>
      <c r="H506" s="20" t="s">
        <v>276</v>
      </c>
      <c r="I506">
        <v>18092</v>
      </c>
      <c r="J506" s="21">
        <v>199848.35</v>
      </c>
      <c r="K506" s="22">
        <v>0.49418482952065201</v>
      </c>
      <c r="L506" s="21">
        <v>404400.01</v>
      </c>
      <c r="M506" s="23">
        <v>2.0814732258904499E-3</v>
      </c>
      <c r="N506" s="21">
        <v>135.6</v>
      </c>
      <c r="O506">
        <v>37</v>
      </c>
      <c r="P506" s="21">
        <v>2330.66</v>
      </c>
      <c r="Q506" s="21">
        <v>0</v>
      </c>
      <c r="R506" s="21">
        <f t="shared" si="7"/>
        <v>2330.66</v>
      </c>
    </row>
    <row r="507" spans="1:18" x14ac:dyDescent="0.25">
      <c r="A507" s="20" t="s">
        <v>103</v>
      </c>
      <c r="B507" s="20" t="s">
        <v>196</v>
      </c>
      <c r="C507" s="20" t="s">
        <v>204</v>
      </c>
      <c r="D507" s="20" t="s">
        <v>150</v>
      </c>
      <c r="E507" s="20" t="s">
        <v>146</v>
      </c>
      <c r="F507" s="20" t="s">
        <v>202</v>
      </c>
      <c r="G507" s="20" t="s">
        <v>183</v>
      </c>
      <c r="H507" s="20" t="s">
        <v>276</v>
      </c>
      <c r="I507">
        <v>15922</v>
      </c>
      <c r="J507" s="21">
        <v>199848.35</v>
      </c>
      <c r="K507" s="22">
        <v>0.49418482952065201</v>
      </c>
      <c r="L507" s="21">
        <v>404400.01</v>
      </c>
      <c r="M507" s="23"/>
      <c r="N507" s="21">
        <v>30.27</v>
      </c>
      <c r="P507" s="21">
        <v>0</v>
      </c>
      <c r="Q507" s="21">
        <v>0</v>
      </c>
      <c r="R507" s="21">
        <f t="shared" si="7"/>
        <v>0</v>
      </c>
    </row>
    <row r="508" spans="1:18" x14ac:dyDescent="0.25">
      <c r="A508" s="20" t="s">
        <v>103</v>
      </c>
      <c r="B508" s="20" t="s">
        <v>196</v>
      </c>
      <c r="C508" s="20" t="s">
        <v>205</v>
      </c>
      <c r="D508" s="20" t="s">
        <v>148</v>
      </c>
      <c r="E508" s="20" t="s">
        <v>155</v>
      </c>
      <c r="F508" s="20" t="s">
        <v>198</v>
      </c>
      <c r="G508" s="20" t="s">
        <v>144</v>
      </c>
      <c r="H508" s="20" t="s">
        <v>276</v>
      </c>
      <c r="I508">
        <v>15543</v>
      </c>
      <c r="J508" s="21">
        <v>199848.35</v>
      </c>
      <c r="K508" s="22">
        <v>0.49418482952065201</v>
      </c>
      <c r="L508" s="21">
        <v>404400.01</v>
      </c>
      <c r="M508" s="23">
        <v>2.08175670220605E-3</v>
      </c>
      <c r="N508" s="21">
        <v>90.79</v>
      </c>
      <c r="O508">
        <v>32</v>
      </c>
      <c r="P508" s="21">
        <v>1349.6</v>
      </c>
      <c r="Q508" s="21">
        <v>0</v>
      </c>
      <c r="R508" s="21">
        <f t="shared" si="7"/>
        <v>1349.6</v>
      </c>
    </row>
    <row r="509" spans="1:18" x14ac:dyDescent="0.25">
      <c r="A509" s="20" t="s">
        <v>103</v>
      </c>
      <c r="B509" s="20" t="s">
        <v>196</v>
      </c>
      <c r="C509" s="20" t="s">
        <v>206</v>
      </c>
      <c r="D509" s="20" t="s">
        <v>189</v>
      </c>
      <c r="E509" s="20" t="s">
        <v>155</v>
      </c>
      <c r="F509" s="20" t="s">
        <v>198</v>
      </c>
      <c r="G509" s="20" t="s">
        <v>144</v>
      </c>
      <c r="H509" s="20" t="s">
        <v>276</v>
      </c>
      <c r="I509">
        <v>7112</v>
      </c>
      <c r="J509" s="21">
        <v>199848.35</v>
      </c>
      <c r="K509" s="22">
        <v>0.49418482952065201</v>
      </c>
      <c r="L509" s="21">
        <v>404400.01</v>
      </c>
      <c r="M509" s="23">
        <v>2.19150728355188E-3</v>
      </c>
      <c r="N509" s="21">
        <v>90.77</v>
      </c>
      <c r="O509">
        <v>15</v>
      </c>
      <c r="P509" s="21">
        <v>632.49</v>
      </c>
      <c r="Q509" s="21">
        <v>0</v>
      </c>
      <c r="R509" s="21">
        <f t="shared" si="7"/>
        <v>632.49</v>
      </c>
    </row>
    <row r="510" spans="1:18" x14ac:dyDescent="0.25">
      <c r="A510" s="20" t="s">
        <v>104</v>
      </c>
      <c r="B510" s="20" t="s">
        <v>196</v>
      </c>
      <c r="C510" s="20" t="s">
        <v>197</v>
      </c>
      <c r="D510" s="20" t="s">
        <v>148</v>
      </c>
      <c r="E510" s="20" t="s">
        <v>142</v>
      </c>
      <c r="F510" s="20" t="s">
        <v>198</v>
      </c>
      <c r="G510" s="20" t="s">
        <v>144</v>
      </c>
      <c r="H510" s="20" t="s">
        <v>276</v>
      </c>
      <c r="I510">
        <v>311691</v>
      </c>
      <c r="J510" s="21">
        <v>805152.73</v>
      </c>
      <c r="K510" s="22">
        <v>0.80072734219064201</v>
      </c>
      <c r="L510" s="21">
        <v>1005526.71</v>
      </c>
      <c r="M510" s="23">
        <v>5.1762164095636399E-3</v>
      </c>
      <c r="N510" s="21">
        <v>33.78</v>
      </c>
      <c r="O510">
        <v>1613</v>
      </c>
      <c r="P510" s="21">
        <v>41120.660000000003</v>
      </c>
      <c r="Q510" s="21">
        <v>229.44</v>
      </c>
      <c r="R510" s="21">
        <f t="shared" si="7"/>
        <v>41350.100000000006</v>
      </c>
    </row>
    <row r="511" spans="1:18" x14ac:dyDescent="0.25">
      <c r="A511" s="20" t="s">
        <v>104</v>
      </c>
      <c r="B511" s="20" t="s">
        <v>196</v>
      </c>
      <c r="C511" s="20" t="s">
        <v>199</v>
      </c>
      <c r="D511" s="20" t="s">
        <v>200</v>
      </c>
      <c r="E511" s="20" t="s">
        <v>142</v>
      </c>
      <c r="F511" s="20" t="s">
        <v>198</v>
      </c>
      <c r="G511" s="20" t="s">
        <v>183</v>
      </c>
      <c r="H511" s="20" t="s">
        <v>276</v>
      </c>
      <c r="I511">
        <v>224013</v>
      </c>
      <c r="J511" s="21">
        <v>805152.73</v>
      </c>
      <c r="K511" s="22">
        <v>0.80072734219064201</v>
      </c>
      <c r="L511" s="21">
        <v>1005526.71</v>
      </c>
      <c r="M511" s="23"/>
      <c r="N511" s="21">
        <v>10.98</v>
      </c>
      <c r="P511" s="21">
        <v>0</v>
      </c>
      <c r="Q511" s="21">
        <v>0</v>
      </c>
      <c r="R511" s="21">
        <f t="shared" si="7"/>
        <v>0</v>
      </c>
    </row>
    <row r="512" spans="1:18" x14ac:dyDescent="0.25">
      <c r="A512" s="20" t="s">
        <v>104</v>
      </c>
      <c r="B512" s="20" t="s">
        <v>196</v>
      </c>
      <c r="C512" s="20" t="s">
        <v>201</v>
      </c>
      <c r="D512" s="20" t="s">
        <v>141</v>
      </c>
      <c r="E512" s="20" t="s">
        <v>142</v>
      </c>
      <c r="F512" s="20" t="s">
        <v>202</v>
      </c>
      <c r="G512" s="20" t="s">
        <v>144</v>
      </c>
      <c r="H512" s="20" t="s">
        <v>276</v>
      </c>
      <c r="I512">
        <v>44902</v>
      </c>
      <c r="J512" s="21">
        <v>805152.73</v>
      </c>
      <c r="K512" s="22">
        <v>0.80072734219064201</v>
      </c>
      <c r="L512" s="21">
        <v>1005526.71</v>
      </c>
      <c r="M512" s="23">
        <v>5.17551155545894E-3</v>
      </c>
      <c r="N512" s="21">
        <v>33.78</v>
      </c>
      <c r="O512">
        <v>232</v>
      </c>
      <c r="P512" s="21">
        <v>5914.44</v>
      </c>
      <c r="Q512" s="21">
        <v>50.99</v>
      </c>
      <c r="R512" s="21">
        <f t="shared" si="7"/>
        <v>5965.4299999999994</v>
      </c>
    </row>
    <row r="513" spans="1:18" x14ac:dyDescent="0.25">
      <c r="A513" s="20" t="s">
        <v>104</v>
      </c>
      <c r="B513" s="20" t="s">
        <v>196</v>
      </c>
      <c r="C513" s="20" t="s">
        <v>203</v>
      </c>
      <c r="D513" s="20" t="s">
        <v>141</v>
      </c>
      <c r="E513" s="20" t="s">
        <v>146</v>
      </c>
      <c r="F513" s="20" t="s">
        <v>202</v>
      </c>
      <c r="G513" s="20" t="s">
        <v>144</v>
      </c>
      <c r="H513" s="20" t="s">
        <v>276</v>
      </c>
      <c r="I513">
        <v>18092</v>
      </c>
      <c r="J513" s="21">
        <v>805152.73</v>
      </c>
      <c r="K513" s="22">
        <v>0.80072734219064201</v>
      </c>
      <c r="L513" s="21">
        <v>1005526.71</v>
      </c>
      <c r="M513" s="23">
        <v>5.17551155545894E-3</v>
      </c>
      <c r="N513" s="21">
        <v>135.6</v>
      </c>
      <c r="O513">
        <v>93</v>
      </c>
      <c r="P513" s="21">
        <v>9491.94</v>
      </c>
      <c r="Q513" s="21">
        <v>0</v>
      </c>
      <c r="R513" s="21">
        <f t="shared" si="7"/>
        <v>9491.94</v>
      </c>
    </row>
    <row r="514" spans="1:18" x14ac:dyDescent="0.25">
      <c r="A514" s="20" t="s">
        <v>104</v>
      </c>
      <c r="B514" s="20" t="s">
        <v>196</v>
      </c>
      <c r="C514" s="20" t="s">
        <v>204</v>
      </c>
      <c r="D514" s="20" t="s">
        <v>150</v>
      </c>
      <c r="E514" s="20" t="s">
        <v>146</v>
      </c>
      <c r="F514" s="20" t="s">
        <v>202</v>
      </c>
      <c r="G514" s="20" t="s">
        <v>183</v>
      </c>
      <c r="H514" s="20" t="s">
        <v>276</v>
      </c>
      <c r="I514">
        <v>15922</v>
      </c>
      <c r="J514" s="21">
        <v>805152.73</v>
      </c>
      <c r="K514" s="22">
        <v>0.80072734219064201</v>
      </c>
      <c r="L514" s="21">
        <v>1005526.71</v>
      </c>
      <c r="M514" s="23"/>
      <c r="N514" s="21">
        <v>30.27</v>
      </c>
      <c r="P514" s="21">
        <v>0</v>
      </c>
      <c r="Q514" s="21">
        <v>0</v>
      </c>
      <c r="R514" s="21">
        <f t="shared" ref="R514:R577" si="8">SUM(P514:Q514)</f>
        <v>0</v>
      </c>
    </row>
    <row r="515" spans="1:18" x14ac:dyDescent="0.25">
      <c r="A515" s="20" t="s">
        <v>104</v>
      </c>
      <c r="B515" s="20" t="s">
        <v>196</v>
      </c>
      <c r="C515" s="20" t="s">
        <v>205</v>
      </c>
      <c r="D515" s="20" t="s">
        <v>148</v>
      </c>
      <c r="E515" s="20" t="s">
        <v>155</v>
      </c>
      <c r="F515" s="20" t="s">
        <v>198</v>
      </c>
      <c r="G515" s="20" t="s">
        <v>144</v>
      </c>
      <c r="H515" s="20" t="s">
        <v>276</v>
      </c>
      <c r="I515">
        <v>15543</v>
      </c>
      <c r="J515" s="21">
        <v>805152.73</v>
      </c>
      <c r="K515" s="22">
        <v>0.80072734219064201</v>
      </c>
      <c r="L515" s="21">
        <v>1005526.71</v>
      </c>
      <c r="M515" s="23">
        <v>5.1762164095636399E-3</v>
      </c>
      <c r="N515" s="21">
        <v>90.79</v>
      </c>
      <c r="O515">
        <v>80</v>
      </c>
      <c r="P515" s="21">
        <v>5466.89</v>
      </c>
      <c r="Q515" s="21">
        <v>0</v>
      </c>
      <c r="R515" s="21">
        <f t="shared" si="8"/>
        <v>5466.89</v>
      </c>
    </row>
    <row r="516" spans="1:18" x14ac:dyDescent="0.25">
      <c r="A516" s="20" t="s">
        <v>79</v>
      </c>
      <c r="B516" s="20" t="s">
        <v>196</v>
      </c>
      <c r="C516" s="20" t="s">
        <v>203</v>
      </c>
      <c r="D516" s="20" t="s">
        <v>141</v>
      </c>
      <c r="E516" s="20" t="s">
        <v>146</v>
      </c>
      <c r="F516" s="20" t="s">
        <v>202</v>
      </c>
      <c r="G516" s="20" t="s">
        <v>144</v>
      </c>
      <c r="H516" s="20" t="s">
        <v>275</v>
      </c>
      <c r="I516">
        <v>18023</v>
      </c>
      <c r="J516" s="21">
        <v>165292.44</v>
      </c>
      <c r="K516" s="22">
        <v>0.248578197013713</v>
      </c>
      <c r="L516" s="21">
        <v>664951.48</v>
      </c>
      <c r="M516" s="23">
        <v>3.4225486347941201E-3</v>
      </c>
      <c r="N516" s="21">
        <v>135.6</v>
      </c>
      <c r="O516">
        <v>61</v>
      </c>
      <c r="P516" s="21">
        <v>1932.77</v>
      </c>
      <c r="Q516" s="21">
        <v>0</v>
      </c>
      <c r="R516" s="21">
        <f t="shared" si="8"/>
        <v>1932.77</v>
      </c>
    </row>
    <row r="517" spans="1:18" x14ac:dyDescent="0.25">
      <c r="A517" s="20" t="s">
        <v>79</v>
      </c>
      <c r="B517" s="20" t="s">
        <v>196</v>
      </c>
      <c r="C517" s="20" t="s">
        <v>204</v>
      </c>
      <c r="D517" s="20" t="s">
        <v>150</v>
      </c>
      <c r="E517" s="20" t="s">
        <v>146</v>
      </c>
      <c r="F517" s="20" t="s">
        <v>202</v>
      </c>
      <c r="G517" s="20" t="s">
        <v>183</v>
      </c>
      <c r="H517" s="20" t="s">
        <v>275</v>
      </c>
      <c r="I517">
        <v>15777</v>
      </c>
      <c r="J517" s="21">
        <v>165292.44</v>
      </c>
      <c r="K517" s="22">
        <v>0.248578197013713</v>
      </c>
      <c r="L517" s="21">
        <v>664951.48</v>
      </c>
      <c r="M517" s="23"/>
      <c r="N517" s="21">
        <v>30.27</v>
      </c>
      <c r="P517" s="21">
        <v>0</v>
      </c>
      <c r="Q517" s="21">
        <v>0</v>
      </c>
      <c r="R517" s="21">
        <f t="shared" si="8"/>
        <v>0</v>
      </c>
    </row>
    <row r="518" spans="1:18" x14ac:dyDescent="0.25">
      <c r="A518" s="20" t="s">
        <v>79</v>
      </c>
      <c r="B518" s="20" t="s">
        <v>196</v>
      </c>
      <c r="C518" s="20" t="s">
        <v>205</v>
      </c>
      <c r="D518" s="20" t="s">
        <v>148</v>
      </c>
      <c r="E518" s="20" t="s">
        <v>155</v>
      </c>
      <c r="F518" s="20" t="s">
        <v>198</v>
      </c>
      <c r="G518" s="20" t="s">
        <v>144</v>
      </c>
      <c r="H518" s="20" t="s">
        <v>275</v>
      </c>
      <c r="I518">
        <v>15530</v>
      </c>
      <c r="J518" s="21">
        <v>165292.44</v>
      </c>
      <c r="K518" s="22">
        <v>0.248578197013713</v>
      </c>
      <c r="L518" s="21">
        <v>664951.48</v>
      </c>
      <c r="M518" s="23">
        <v>3.4230147524769699E-3</v>
      </c>
      <c r="N518" s="21">
        <v>90.79</v>
      </c>
      <c r="O518">
        <v>53</v>
      </c>
      <c r="P518" s="21">
        <v>1124.3599999999999</v>
      </c>
      <c r="Q518" s="21">
        <v>0</v>
      </c>
      <c r="R518" s="21">
        <f t="shared" si="8"/>
        <v>1124.3599999999999</v>
      </c>
    </row>
    <row r="519" spans="1:18" x14ac:dyDescent="0.25">
      <c r="A519" s="20" t="s">
        <v>79</v>
      </c>
      <c r="B519" s="20" t="s">
        <v>196</v>
      </c>
      <c r="C519" s="20" t="s">
        <v>206</v>
      </c>
      <c r="D519" s="20" t="s">
        <v>189</v>
      </c>
      <c r="E519" s="20" t="s">
        <v>155</v>
      </c>
      <c r="F519" s="20" t="s">
        <v>198</v>
      </c>
      <c r="G519" s="20" t="s">
        <v>144</v>
      </c>
      <c r="H519" s="20" t="s">
        <v>275</v>
      </c>
      <c r="I519">
        <v>7128</v>
      </c>
      <c r="J519" s="21">
        <v>165292.44</v>
      </c>
      <c r="K519" s="22">
        <v>0.248578197013713</v>
      </c>
      <c r="L519" s="21">
        <v>664951.48</v>
      </c>
      <c r="M519" s="23">
        <v>3.60347669533589E-3</v>
      </c>
      <c r="N519" s="21">
        <v>90.77</v>
      </c>
      <c r="O519">
        <v>25</v>
      </c>
      <c r="P519" s="21">
        <v>530.24</v>
      </c>
      <c r="Q519" s="21">
        <v>0</v>
      </c>
      <c r="R519" s="21">
        <f t="shared" si="8"/>
        <v>530.24</v>
      </c>
    </row>
    <row r="520" spans="1:18" x14ac:dyDescent="0.25">
      <c r="A520" s="20" t="s">
        <v>80</v>
      </c>
      <c r="B520" s="20" t="s">
        <v>226</v>
      </c>
      <c r="C520" s="20" t="s">
        <v>157</v>
      </c>
      <c r="D520" s="20" t="s">
        <v>158</v>
      </c>
      <c r="E520" s="20" t="s">
        <v>142</v>
      </c>
      <c r="F520" s="20" t="s">
        <v>159</v>
      </c>
      <c r="G520" s="20" t="s">
        <v>144</v>
      </c>
      <c r="H520" s="20" t="s">
        <v>275</v>
      </c>
      <c r="I520">
        <v>49590</v>
      </c>
      <c r="J520" s="21">
        <v>707820.25</v>
      </c>
      <c r="K520" s="22">
        <v>0.89421834767326402</v>
      </c>
      <c r="L520" s="21">
        <v>791551.92</v>
      </c>
      <c r="M520" s="23">
        <v>2.19167442593813E-2</v>
      </c>
      <c r="N520" s="21">
        <v>26.16</v>
      </c>
      <c r="O520">
        <v>1086</v>
      </c>
      <c r="P520" s="21">
        <v>23943.77</v>
      </c>
      <c r="Q520" s="21">
        <v>66.14</v>
      </c>
      <c r="R520" s="21">
        <f t="shared" si="8"/>
        <v>24009.91</v>
      </c>
    </row>
    <row r="521" spans="1:18" x14ac:dyDescent="0.25">
      <c r="A521" s="20" t="s">
        <v>80</v>
      </c>
      <c r="B521" s="20" t="s">
        <v>226</v>
      </c>
      <c r="C521" s="20" t="s">
        <v>160</v>
      </c>
      <c r="D521" s="20" t="s">
        <v>150</v>
      </c>
      <c r="E521" s="20" t="s">
        <v>142</v>
      </c>
      <c r="F521" s="20" t="s">
        <v>159</v>
      </c>
      <c r="G521" s="20" t="s">
        <v>144</v>
      </c>
      <c r="H521" s="20" t="s">
        <v>275</v>
      </c>
      <c r="I521">
        <v>48195</v>
      </c>
      <c r="J521" s="21">
        <v>707820.25</v>
      </c>
      <c r="K521" s="22">
        <v>0.89421834767326402</v>
      </c>
      <c r="L521" s="21">
        <v>791551.92</v>
      </c>
      <c r="M521" s="23">
        <v>2.3525749551633598E-2</v>
      </c>
      <c r="N521" s="21">
        <v>24.2</v>
      </c>
      <c r="O521">
        <v>1133</v>
      </c>
      <c r="P521" s="21">
        <v>23108.42</v>
      </c>
      <c r="Q521" s="21">
        <v>61.19</v>
      </c>
      <c r="R521" s="21">
        <f t="shared" si="8"/>
        <v>23169.609999999997</v>
      </c>
    </row>
    <row r="522" spans="1:18" x14ac:dyDescent="0.25">
      <c r="A522" s="20" t="s">
        <v>80</v>
      </c>
      <c r="B522" s="20" t="s">
        <v>226</v>
      </c>
      <c r="C522" s="20" t="s">
        <v>161</v>
      </c>
      <c r="D522" s="20" t="s">
        <v>148</v>
      </c>
      <c r="E522" s="20" t="s">
        <v>142</v>
      </c>
      <c r="F522" s="20" t="s">
        <v>162</v>
      </c>
      <c r="G522" s="20" t="s">
        <v>144</v>
      </c>
      <c r="H522" s="20" t="s">
        <v>275</v>
      </c>
      <c r="I522">
        <v>13489</v>
      </c>
      <c r="J522" s="21">
        <v>707820.25</v>
      </c>
      <c r="K522" s="22">
        <v>0.89421834767326402</v>
      </c>
      <c r="L522" s="21">
        <v>791551.92</v>
      </c>
      <c r="M522" s="23">
        <v>2.19167442593813E-2</v>
      </c>
      <c r="N522" s="21">
        <v>26.16</v>
      </c>
      <c r="O522">
        <v>295</v>
      </c>
      <c r="P522" s="21">
        <v>6504.06</v>
      </c>
      <c r="Q522" s="21">
        <v>22.05</v>
      </c>
      <c r="R522" s="21">
        <f t="shared" si="8"/>
        <v>6526.1100000000006</v>
      </c>
    </row>
    <row r="523" spans="1:18" x14ac:dyDescent="0.25">
      <c r="A523" s="20" t="s">
        <v>80</v>
      </c>
      <c r="B523" s="20" t="s">
        <v>226</v>
      </c>
      <c r="C523" s="20" t="s">
        <v>163</v>
      </c>
      <c r="D523" s="20" t="s">
        <v>148</v>
      </c>
      <c r="E523" s="20" t="s">
        <v>146</v>
      </c>
      <c r="F523" s="20" t="s">
        <v>162</v>
      </c>
      <c r="G523" s="20" t="s">
        <v>144</v>
      </c>
      <c r="H523" s="20" t="s">
        <v>275</v>
      </c>
      <c r="I523">
        <v>2506</v>
      </c>
      <c r="J523" s="21">
        <v>707820.25</v>
      </c>
      <c r="K523" s="22">
        <v>0.89421834767326402</v>
      </c>
      <c r="L523" s="21">
        <v>791551.92</v>
      </c>
      <c r="M523" s="23">
        <v>2.19167442593813E-2</v>
      </c>
      <c r="N523" s="21">
        <v>107.29</v>
      </c>
      <c r="O523">
        <v>54</v>
      </c>
      <c r="P523" s="21">
        <v>4869.95</v>
      </c>
      <c r="Q523" s="21">
        <v>0</v>
      </c>
      <c r="R523" s="21">
        <f t="shared" si="8"/>
        <v>4869.95</v>
      </c>
    </row>
    <row r="524" spans="1:18" x14ac:dyDescent="0.25">
      <c r="A524" s="20" t="s">
        <v>80</v>
      </c>
      <c r="B524" s="20" t="s">
        <v>226</v>
      </c>
      <c r="C524" s="20" t="s">
        <v>164</v>
      </c>
      <c r="D524" s="20" t="s">
        <v>150</v>
      </c>
      <c r="E524" s="20" t="s">
        <v>146</v>
      </c>
      <c r="F524" s="20" t="s">
        <v>162</v>
      </c>
      <c r="G524" s="20" t="s">
        <v>144</v>
      </c>
      <c r="H524" s="20" t="s">
        <v>275</v>
      </c>
      <c r="I524">
        <v>3580</v>
      </c>
      <c r="J524" s="21">
        <v>707820.25</v>
      </c>
      <c r="K524" s="22">
        <v>0.89421834767326402</v>
      </c>
      <c r="L524" s="21">
        <v>791551.92</v>
      </c>
      <c r="M524" s="23">
        <v>2.3525749551633598E-2</v>
      </c>
      <c r="N524" s="21">
        <v>67.69</v>
      </c>
      <c r="O524">
        <v>84</v>
      </c>
      <c r="P524" s="21">
        <v>4779.42</v>
      </c>
      <c r="Q524" s="21">
        <v>0</v>
      </c>
      <c r="R524" s="21">
        <f t="shared" si="8"/>
        <v>4779.42</v>
      </c>
    </row>
    <row r="525" spans="1:18" x14ac:dyDescent="0.25">
      <c r="A525" s="20" t="s">
        <v>80</v>
      </c>
      <c r="B525" s="20" t="s">
        <v>226</v>
      </c>
      <c r="C525" s="20" t="s">
        <v>165</v>
      </c>
      <c r="D525" s="20" t="s">
        <v>148</v>
      </c>
      <c r="E525" s="20" t="s">
        <v>155</v>
      </c>
      <c r="F525" s="20" t="s">
        <v>159</v>
      </c>
      <c r="G525" s="20" t="s">
        <v>144</v>
      </c>
      <c r="H525" s="20" t="s">
        <v>275</v>
      </c>
      <c r="I525">
        <v>1484</v>
      </c>
      <c r="J525" s="21">
        <v>707820.25</v>
      </c>
      <c r="K525" s="22">
        <v>0.89421834767326402</v>
      </c>
      <c r="L525" s="21">
        <v>791551.92</v>
      </c>
      <c r="M525" s="23">
        <v>2.19167442593813E-2</v>
      </c>
      <c r="N525" s="21">
        <v>58.75</v>
      </c>
      <c r="O525">
        <v>32</v>
      </c>
      <c r="P525" s="21">
        <v>1580.26</v>
      </c>
      <c r="Q525" s="21">
        <v>0</v>
      </c>
      <c r="R525" s="21">
        <f t="shared" si="8"/>
        <v>1580.26</v>
      </c>
    </row>
    <row r="526" spans="1:18" x14ac:dyDescent="0.25">
      <c r="A526" s="20" t="s">
        <v>80</v>
      </c>
      <c r="B526" s="20" t="s">
        <v>226</v>
      </c>
      <c r="C526" s="20" t="s">
        <v>166</v>
      </c>
      <c r="D526" s="20" t="s">
        <v>150</v>
      </c>
      <c r="E526" s="20" t="s">
        <v>155</v>
      </c>
      <c r="F526" s="20" t="s">
        <v>159</v>
      </c>
      <c r="G526" s="20" t="s">
        <v>144</v>
      </c>
      <c r="H526" s="20" t="s">
        <v>275</v>
      </c>
      <c r="I526">
        <v>2050</v>
      </c>
      <c r="J526" s="21">
        <v>707820.25</v>
      </c>
      <c r="K526" s="22">
        <v>0.89421834767326402</v>
      </c>
      <c r="L526" s="21">
        <v>791551.92</v>
      </c>
      <c r="M526" s="23">
        <v>2.2004913492473199E-2</v>
      </c>
      <c r="N526" s="21">
        <v>58.69</v>
      </c>
      <c r="O526">
        <v>45</v>
      </c>
      <c r="P526" s="21">
        <v>2219.9699999999998</v>
      </c>
      <c r="Q526" s="21">
        <v>0</v>
      </c>
      <c r="R526" s="21">
        <f t="shared" si="8"/>
        <v>2219.9699999999998</v>
      </c>
    </row>
    <row r="527" spans="1:18" x14ac:dyDescent="0.25">
      <c r="A527" s="20" t="s">
        <v>81</v>
      </c>
      <c r="B527" s="20" t="s">
        <v>13</v>
      </c>
      <c r="C527" s="20" t="s">
        <v>140</v>
      </c>
      <c r="D527" s="20" t="s">
        <v>141</v>
      </c>
      <c r="E527" s="20" t="s">
        <v>142</v>
      </c>
      <c r="F527" s="20" t="s">
        <v>143</v>
      </c>
      <c r="G527" s="20" t="s">
        <v>144</v>
      </c>
      <c r="H527" s="20" t="s">
        <v>275</v>
      </c>
      <c r="I527">
        <v>5490</v>
      </c>
      <c r="J527" s="21">
        <v>355349.95</v>
      </c>
      <c r="K527" s="22">
        <v>0.84378918123207403</v>
      </c>
      <c r="L527" s="21">
        <v>421135.94</v>
      </c>
      <c r="M527" s="23">
        <v>2.78856264553697E-2</v>
      </c>
      <c r="N527" s="21">
        <v>4.97</v>
      </c>
      <c r="O527">
        <v>153</v>
      </c>
      <c r="P527" s="21">
        <v>604.73</v>
      </c>
      <c r="Q527" s="21">
        <v>3.95</v>
      </c>
      <c r="R527" s="21">
        <f t="shared" si="8"/>
        <v>608.68000000000006</v>
      </c>
    </row>
    <row r="528" spans="1:18" x14ac:dyDescent="0.25">
      <c r="A528" s="20" t="s">
        <v>81</v>
      </c>
      <c r="B528" s="20" t="s">
        <v>13</v>
      </c>
      <c r="C528" s="20" t="s">
        <v>145</v>
      </c>
      <c r="D528" s="20" t="s">
        <v>141</v>
      </c>
      <c r="E528" s="20" t="s">
        <v>146</v>
      </c>
      <c r="F528" s="20" t="s">
        <v>143</v>
      </c>
      <c r="G528" s="20" t="s">
        <v>144</v>
      </c>
      <c r="H528" s="20" t="s">
        <v>275</v>
      </c>
      <c r="I528">
        <v>3363</v>
      </c>
      <c r="J528" s="21">
        <v>355349.95</v>
      </c>
      <c r="K528" s="22">
        <v>0.84378918123207403</v>
      </c>
      <c r="L528" s="21">
        <v>421135.94</v>
      </c>
      <c r="M528" s="23">
        <v>2.78856264553697E-2</v>
      </c>
      <c r="N528" s="21">
        <v>57.63</v>
      </c>
      <c r="O528">
        <v>93</v>
      </c>
      <c r="P528" s="21">
        <v>4251.0200000000004</v>
      </c>
      <c r="Q528" s="21">
        <v>0</v>
      </c>
      <c r="R528" s="21">
        <f t="shared" si="8"/>
        <v>4251.0200000000004</v>
      </c>
    </row>
    <row r="529" spans="1:18" x14ac:dyDescent="0.25">
      <c r="A529" s="20" t="s">
        <v>81</v>
      </c>
      <c r="B529" s="20" t="s">
        <v>13</v>
      </c>
      <c r="C529" s="20" t="s">
        <v>147</v>
      </c>
      <c r="D529" s="20" t="s">
        <v>148</v>
      </c>
      <c r="E529" s="20" t="s">
        <v>146</v>
      </c>
      <c r="F529" s="20" t="s">
        <v>143</v>
      </c>
      <c r="G529" s="20" t="s">
        <v>144</v>
      </c>
      <c r="H529" s="20" t="s">
        <v>275</v>
      </c>
      <c r="I529">
        <v>4437</v>
      </c>
      <c r="J529" s="21">
        <v>355349.95</v>
      </c>
      <c r="K529" s="22">
        <v>0.84378918123207403</v>
      </c>
      <c r="L529" s="21">
        <v>421135.94</v>
      </c>
      <c r="M529" s="23">
        <v>2.78856264553697E-2</v>
      </c>
      <c r="N529" s="21">
        <v>57.63</v>
      </c>
      <c r="O529">
        <v>123</v>
      </c>
      <c r="P529" s="21">
        <v>5622.32</v>
      </c>
      <c r="Q529" s="21">
        <v>0</v>
      </c>
      <c r="R529" s="21">
        <f t="shared" si="8"/>
        <v>5622.32</v>
      </c>
    </row>
    <row r="530" spans="1:18" x14ac:dyDescent="0.25">
      <c r="A530" s="20" t="s">
        <v>81</v>
      </c>
      <c r="B530" s="20" t="s">
        <v>13</v>
      </c>
      <c r="C530" s="20" t="s">
        <v>149</v>
      </c>
      <c r="D530" s="20" t="s">
        <v>150</v>
      </c>
      <c r="E530" s="20" t="s">
        <v>142</v>
      </c>
      <c r="F530" s="20" t="s">
        <v>151</v>
      </c>
      <c r="G530" s="20" t="s">
        <v>144</v>
      </c>
      <c r="H530" s="20" t="s">
        <v>275</v>
      </c>
      <c r="I530">
        <v>64479</v>
      </c>
      <c r="J530" s="21">
        <v>355349.95</v>
      </c>
      <c r="K530" s="22">
        <v>0.84378918123207403</v>
      </c>
      <c r="L530" s="21">
        <v>421135.94</v>
      </c>
      <c r="M530" s="23">
        <v>2.78856264553697E-2</v>
      </c>
      <c r="N530" s="21">
        <v>4.97</v>
      </c>
      <c r="O530">
        <v>1798</v>
      </c>
      <c r="P530" s="21">
        <v>7106.59</v>
      </c>
      <c r="Q530" s="21">
        <v>19.760000000000002</v>
      </c>
      <c r="R530" s="21">
        <f t="shared" si="8"/>
        <v>7126.35</v>
      </c>
    </row>
    <row r="531" spans="1:18" x14ac:dyDescent="0.25">
      <c r="A531" s="20" t="s">
        <v>81</v>
      </c>
      <c r="B531" s="20" t="s">
        <v>13</v>
      </c>
      <c r="C531" s="20" t="s">
        <v>152</v>
      </c>
      <c r="D531" s="20" t="s">
        <v>153</v>
      </c>
      <c r="E531" s="20" t="s">
        <v>142</v>
      </c>
      <c r="F531" s="20" t="s">
        <v>151</v>
      </c>
      <c r="G531" s="20" t="s">
        <v>144</v>
      </c>
      <c r="H531" s="20" t="s">
        <v>275</v>
      </c>
      <c r="I531">
        <v>92485</v>
      </c>
      <c r="J531" s="21">
        <v>355349.95</v>
      </c>
      <c r="K531" s="22">
        <v>0.84378918123207403</v>
      </c>
      <c r="L531" s="21">
        <v>421135.94</v>
      </c>
      <c r="M531" s="23">
        <v>2.78856264553697E-2</v>
      </c>
      <c r="N531" s="21">
        <v>4.97</v>
      </c>
      <c r="O531">
        <v>2579</v>
      </c>
      <c r="P531" s="21">
        <v>10193.49</v>
      </c>
      <c r="Q531" s="21">
        <v>31.62</v>
      </c>
      <c r="R531" s="21">
        <f t="shared" si="8"/>
        <v>10225.11</v>
      </c>
    </row>
    <row r="532" spans="1:18" x14ac:dyDescent="0.25">
      <c r="A532" s="20" t="s">
        <v>81</v>
      </c>
      <c r="B532" s="20" t="s">
        <v>13</v>
      </c>
      <c r="C532" s="20" t="s">
        <v>154</v>
      </c>
      <c r="D532" s="20" t="s">
        <v>148</v>
      </c>
      <c r="E532" s="20" t="s">
        <v>155</v>
      </c>
      <c r="F532" s="20" t="s">
        <v>151</v>
      </c>
      <c r="G532" s="20" t="s">
        <v>144</v>
      </c>
      <c r="H532" s="20" t="s">
        <v>275</v>
      </c>
      <c r="I532">
        <v>1427</v>
      </c>
      <c r="J532" s="21">
        <v>355349.95</v>
      </c>
      <c r="K532" s="22">
        <v>0.84378918123207403</v>
      </c>
      <c r="L532" s="21">
        <v>421135.94</v>
      </c>
      <c r="M532" s="23">
        <v>2.78856264553697E-2</v>
      </c>
      <c r="N532" s="21">
        <v>27.46</v>
      </c>
      <c r="O532">
        <v>39</v>
      </c>
      <c r="P532" s="21">
        <v>849.43</v>
      </c>
      <c r="Q532" s="21">
        <v>0</v>
      </c>
      <c r="R532" s="21">
        <f t="shared" si="8"/>
        <v>849.43</v>
      </c>
    </row>
    <row r="533" spans="1:18" x14ac:dyDescent="0.25">
      <c r="A533" s="20" t="s">
        <v>81</v>
      </c>
      <c r="B533" s="20" t="s">
        <v>13</v>
      </c>
      <c r="C533" s="20" t="s">
        <v>156</v>
      </c>
      <c r="D533" s="20" t="s">
        <v>150</v>
      </c>
      <c r="E533" s="20" t="s">
        <v>155</v>
      </c>
      <c r="F533" s="20" t="s">
        <v>151</v>
      </c>
      <c r="G533" s="20" t="s">
        <v>144</v>
      </c>
      <c r="H533" s="20" t="s">
        <v>275</v>
      </c>
      <c r="I533">
        <v>3608</v>
      </c>
      <c r="J533" s="21">
        <v>355349.95</v>
      </c>
      <c r="K533" s="22">
        <v>0.84378918123207403</v>
      </c>
      <c r="L533" s="21">
        <v>421135.94</v>
      </c>
      <c r="M533" s="23">
        <v>2.78856264553697E-2</v>
      </c>
      <c r="N533" s="21">
        <v>27.46</v>
      </c>
      <c r="O533">
        <v>100</v>
      </c>
      <c r="P533" s="21">
        <v>2178.02</v>
      </c>
      <c r="Q533" s="21">
        <v>0</v>
      </c>
      <c r="R533" s="21">
        <f t="shared" si="8"/>
        <v>2178.02</v>
      </c>
    </row>
    <row r="534" spans="1:18" x14ac:dyDescent="0.25">
      <c r="A534" s="20" t="s">
        <v>82</v>
      </c>
      <c r="B534" s="20" t="s">
        <v>13</v>
      </c>
      <c r="C534" s="20" t="s">
        <v>140</v>
      </c>
      <c r="D534" s="20" t="s">
        <v>141</v>
      </c>
      <c r="E534" s="20" t="s">
        <v>142</v>
      </c>
      <c r="F534" s="20" t="s">
        <v>143</v>
      </c>
      <c r="G534" s="20" t="s">
        <v>144</v>
      </c>
      <c r="H534" s="20" t="s">
        <v>275</v>
      </c>
      <c r="I534">
        <v>5490</v>
      </c>
      <c r="J534" s="21">
        <v>649075.19999999995</v>
      </c>
      <c r="K534" s="22">
        <v>0.65647607493745797</v>
      </c>
      <c r="L534" s="21">
        <v>988726.36</v>
      </c>
      <c r="M534" s="23">
        <v>6.5468774623076195E-2</v>
      </c>
      <c r="N534" s="21">
        <v>4.97</v>
      </c>
      <c r="O534">
        <v>359</v>
      </c>
      <c r="P534" s="21">
        <v>1103.95</v>
      </c>
      <c r="Q534" s="21">
        <v>6.15</v>
      </c>
      <c r="R534" s="21">
        <f t="shared" si="8"/>
        <v>1110.1000000000001</v>
      </c>
    </row>
    <row r="535" spans="1:18" x14ac:dyDescent="0.25">
      <c r="A535" s="20" t="s">
        <v>82</v>
      </c>
      <c r="B535" s="20" t="s">
        <v>13</v>
      </c>
      <c r="C535" s="20" t="s">
        <v>145</v>
      </c>
      <c r="D535" s="20" t="s">
        <v>141</v>
      </c>
      <c r="E535" s="20" t="s">
        <v>146</v>
      </c>
      <c r="F535" s="20" t="s">
        <v>143</v>
      </c>
      <c r="G535" s="20" t="s">
        <v>144</v>
      </c>
      <c r="H535" s="20" t="s">
        <v>275</v>
      </c>
      <c r="I535">
        <v>3363</v>
      </c>
      <c r="J535" s="21">
        <v>649075.19999999995</v>
      </c>
      <c r="K535" s="22">
        <v>0.65647607493745797</v>
      </c>
      <c r="L535" s="21">
        <v>988726.36</v>
      </c>
      <c r="M535" s="23">
        <v>6.5468774623076195E-2</v>
      </c>
      <c r="N535" s="21">
        <v>57.63</v>
      </c>
      <c r="O535">
        <v>220</v>
      </c>
      <c r="P535" s="21">
        <v>7823.81</v>
      </c>
      <c r="Q535" s="21">
        <v>0</v>
      </c>
      <c r="R535" s="21">
        <f t="shared" si="8"/>
        <v>7823.81</v>
      </c>
    </row>
    <row r="536" spans="1:18" x14ac:dyDescent="0.25">
      <c r="A536" s="20" t="s">
        <v>82</v>
      </c>
      <c r="B536" s="20" t="s">
        <v>13</v>
      </c>
      <c r="C536" s="20" t="s">
        <v>147</v>
      </c>
      <c r="D536" s="20" t="s">
        <v>148</v>
      </c>
      <c r="E536" s="20" t="s">
        <v>146</v>
      </c>
      <c r="F536" s="20" t="s">
        <v>143</v>
      </c>
      <c r="G536" s="20" t="s">
        <v>144</v>
      </c>
      <c r="H536" s="20" t="s">
        <v>275</v>
      </c>
      <c r="I536">
        <v>4437</v>
      </c>
      <c r="J536" s="21">
        <v>649075.19999999995</v>
      </c>
      <c r="K536" s="22">
        <v>0.65647607493745797</v>
      </c>
      <c r="L536" s="21">
        <v>988726.36</v>
      </c>
      <c r="M536" s="23">
        <v>6.5468774623076195E-2</v>
      </c>
      <c r="N536" s="21">
        <v>57.63</v>
      </c>
      <c r="O536">
        <v>290</v>
      </c>
      <c r="P536" s="21">
        <v>10313.200000000001</v>
      </c>
      <c r="Q536" s="21">
        <v>0</v>
      </c>
      <c r="R536" s="21">
        <f t="shared" si="8"/>
        <v>10313.200000000001</v>
      </c>
    </row>
    <row r="537" spans="1:18" x14ac:dyDescent="0.25">
      <c r="A537" s="20" t="s">
        <v>82</v>
      </c>
      <c r="B537" s="20" t="s">
        <v>13</v>
      </c>
      <c r="C537" s="20" t="s">
        <v>149</v>
      </c>
      <c r="D537" s="20" t="s">
        <v>150</v>
      </c>
      <c r="E537" s="20" t="s">
        <v>142</v>
      </c>
      <c r="F537" s="20" t="s">
        <v>151</v>
      </c>
      <c r="G537" s="20" t="s">
        <v>144</v>
      </c>
      <c r="H537" s="20" t="s">
        <v>275</v>
      </c>
      <c r="I537">
        <v>64479</v>
      </c>
      <c r="J537" s="21">
        <v>649075.19999999995</v>
      </c>
      <c r="K537" s="22">
        <v>0.65647607493745797</v>
      </c>
      <c r="L537" s="21">
        <v>988726.36</v>
      </c>
      <c r="M537" s="23">
        <v>6.5468774623076195E-2</v>
      </c>
      <c r="N537" s="21">
        <v>4.97</v>
      </c>
      <c r="O537">
        <v>4221</v>
      </c>
      <c r="P537" s="21">
        <v>12979.92</v>
      </c>
      <c r="Q537" s="21">
        <v>33.83</v>
      </c>
      <c r="R537" s="21">
        <f t="shared" si="8"/>
        <v>13013.75</v>
      </c>
    </row>
    <row r="538" spans="1:18" x14ac:dyDescent="0.25">
      <c r="A538" s="20" t="s">
        <v>82</v>
      </c>
      <c r="B538" s="20" t="s">
        <v>13</v>
      </c>
      <c r="C538" s="20" t="s">
        <v>152</v>
      </c>
      <c r="D538" s="20" t="s">
        <v>153</v>
      </c>
      <c r="E538" s="20" t="s">
        <v>142</v>
      </c>
      <c r="F538" s="20" t="s">
        <v>151</v>
      </c>
      <c r="G538" s="20" t="s">
        <v>144</v>
      </c>
      <c r="H538" s="20" t="s">
        <v>275</v>
      </c>
      <c r="I538">
        <v>92485</v>
      </c>
      <c r="J538" s="21">
        <v>649075.19999999995</v>
      </c>
      <c r="K538" s="22">
        <v>0.65647607493745797</v>
      </c>
      <c r="L538" s="21">
        <v>988726.36</v>
      </c>
      <c r="M538" s="23">
        <v>6.5468774623076195E-2</v>
      </c>
      <c r="N538" s="21">
        <v>4.97</v>
      </c>
      <c r="O538">
        <v>6054</v>
      </c>
      <c r="P538" s="21">
        <v>18616.54</v>
      </c>
      <c r="Q538" s="21">
        <v>55.35</v>
      </c>
      <c r="R538" s="21">
        <f t="shared" si="8"/>
        <v>18671.89</v>
      </c>
    </row>
    <row r="539" spans="1:18" x14ac:dyDescent="0.25">
      <c r="A539" s="20" t="s">
        <v>82</v>
      </c>
      <c r="B539" s="20" t="s">
        <v>13</v>
      </c>
      <c r="C539" s="20" t="s">
        <v>154</v>
      </c>
      <c r="D539" s="20" t="s">
        <v>148</v>
      </c>
      <c r="E539" s="20" t="s">
        <v>155</v>
      </c>
      <c r="F539" s="20" t="s">
        <v>151</v>
      </c>
      <c r="G539" s="20" t="s">
        <v>144</v>
      </c>
      <c r="H539" s="20" t="s">
        <v>275</v>
      </c>
      <c r="I539">
        <v>1427</v>
      </c>
      <c r="J539" s="21">
        <v>649075.19999999995</v>
      </c>
      <c r="K539" s="22">
        <v>0.65647607493745797</v>
      </c>
      <c r="L539" s="21">
        <v>988726.36</v>
      </c>
      <c r="M539" s="23">
        <v>6.5468774623076195E-2</v>
      </c>
      <c r="N539" s="21">
        <v>27.46</v>
      </c>
      <c r="O539">
        <v>93</v>
      </c>
      <c r="P539" s="21">
        <v>1575.91</v>
      </c>
      <c r="Q539" s="21">
        <v>0</v>
      </c>
      <c r="R539" s="21">
        <f t="shared" si="8"/>
        <v>1575.91</v>
      </c>
    </row>
    <row r="540" spans="1:18" x14ac:dyDescent="0.25">
      <c r="A540" s="20" t="s">
        <v>82</v>
      </c>
      <c r="B540" s="20" t="s">
        <v>13</v>
      </c>
      <c r="C540" s="20" t="s">
        <v>156</v>
      </c>
      <c r="D540" s="20" t="s">
        <v>150</v>
      </c>
      <c r="E540" s="20" t="s">
        <v>155</v>
      </c>
      <c r="F540" s="20" t="s">
        <v>151</v>
      </c>
      <c r="G540" s="20" t="s">
        <v>144</v>
      </c>
      <c r="H540" s="20" t="s">
        <v>275</v>
      </c>
      <c r="I540">
        <v>3608</v>
      </c>
      <c r="J540" s="21">
        <v>649075.19999999995</v>
      </c>
      <c r="K540" s="22">
        <v>0.65647607493745797</v>
      </c>
      <c r="L540" s="21">
        <v>988726.36</v>
      </c>
      <c r="M540" s="23">
        <v>6.5468774623076195E-2</v>
      </c>
      <c r="N540" s="21">
        <v>27.46</v>
      </c>
      <c r="O540">
        <v>236</v>
      </c>
      <c r="P540" s="21">
        <v>3999.07</v>
      </c>
      <c r="Q540" s="21">
        <v>0</v>
      </c>
      <c r="R540" s="21">
        <f t="shared" si="8"/>
        <v>3999.07</v>
      </c>
    </row>
    <row r="541" spans="1:18" x14ac:dyDescent="0.25">
      <c r="A541" s="20" t="s">
        <v>83</v>
      </c>
      <c r="B541" s="20" t="s">
        <v>196</v>
      </c>
      <c r="C541" s="20" t="s">
        <v>197</v>
      </c>
      <c r="D541" s="20" t="s">
        <v>148</v>
      </c>
      <c r="E541" s="20" t="s">
        <v>142</v>
      </c>
      <c r="F541" s="20" t="s">
        <v>198</v>
      </c>
      <c r="G541" s="20" t="s">
        <v>144</v>
      </c>
      <c r="H541" s="20" t="s">
        <v>275</v>
      </c>
      <c r="I541">
        <v>309175</v>
      </c>
      <c r="J541" s="21">
        <v>2420065.65</v>
      </c>
      <c r="K541" s="22">
        <v>0.65596396257774003</v>
      </c>
      <c r="L541" s="21">
        <v>3689327.14</v>
      </c>
      <c r="M541" s="23">
        <v>1.8991793547002402E-2</v>
      </c>
      <c r="N541" s="21">
        <v>33.78</v>
      </c>
      <c r="O541">
        <v>5871</v>
      </c>
      <c r="P541" s="21">
        <v>122612.03</v>
      </c>
      <c r="Q541" s="21">
        <v>334.15</v>
      </c>
      <c r="R541" s="21">
        <f t="shared" si="8"/>
        <v>122946.18</v>
      </c>
    </row>
    <row r="542" spans="1:18" x14ac:dyDescent="0.25">
      <c r="A542" s="20" t="s">
        <v>83</v>
      </c>
      <c r="B542" s="20" t="s">
        <v>196</v>
      </c>
      <c r="C542" s="20" t="s">
        <v>199</v>
      </c>
      <c r="D542" s="20" t="s">
        <v>200</v>
      </c>
      <c r="E542" s="20" t="s">
        <v>142</v>
      </c>
      <c r="F542" s="20" t="s">
        <v>198</v>
      </c>
      <c r="G542" s="20" t="s">
        <v>183</v>
      </c>
      <c r="H542" s="20" t="s">
        <v>275</v>
      </c>
      <c r="I542">
        <v>222043</v>
      </c>
      <c r="J542" s="21">
        <v>2420065.65</v>
      </c>
      <c r="K542" s="22">
        <v>0.65596396257774003</v>
      </c>
      <c r="L542" s="21">
        <v>3689327.14</v>
      </c>
      <c r="M542" s="23"/>
      <c r="N542" s="21">
        <v>10.98</v>
      </c>
      <c r="P542" s="21">
        <v>0</v>
      </c>
      <c r="Q542" s="21">
        <v>0</v>
      </c>
      <c r="R542" s="21">
        <f t="shared" si="8"/>
        <v>0</v>
      </c>
    </row>
    <row r="543" spans="1:18" x14ac:dyDescent="0.25">
      <c r="A543" s="20" t="s">
        <v>83</v>
      </c>
      <c r="B543" s="20" t="s">
        <v>196</v>
      </c>
      <c r="C543" s="20" t="s">
        <v>201</v>
      </c>
      <c r="D543" s="20" t="s">
        <v>141</v>
      </c>
      <c r="E543" s="20" t="s">
        <v>142</v>
      </c>
      <c r="F543" s="20" t="s">
        <v>202</v>
      </c>
      <c r="G543" s="20" t="s">
        <v>144</v>
      </c>
      <c r="H543" s="20" t="s">
        <v>275</v>
      </c>
      <c r="I543">
        <v>44305</v>
      </c>
      <c r="J543" s="21">
        <v>2420065.65</v>
      </c>
      <c r="K543" s="22">
        <v>0.65596396257774003</v>
      </c>
      <c r="L543" s="21">
        <v>3689327.14</v>
      </c>
      <c r="M543" s="23">
        <v>1.89892074024949E-2</v>
      </c>
      <c r="N543" s="21">
        <v>33.78</v>
      </c>
      <c r="O543">
        <v>841</v>
      </c>
      <c r="P543" s="21">
        <v>17563.740000000002</v>
      </c>
      <c r="Q543" s="21">
        <v>62.65</v>
      </c>
      <c r="R543" s="21">
        <f t="shared" si="8"/>
        <v>17626.390000000003</v>
      </c>
    </row>
    <row r="544" spans="1:18" x14ac:dyDescent="0.25">
      <c r="A544" s="20" t="s">
        <v>83</v>
      </c>
      <c r="B544" s="20" t="s">
        <v>196</v>
      </c>
      <c r="C544" s="20" t="s">
        <v>203</v>
      </c>
      <c r="D544" s="20" t="s">
        <v>141</v>
      </c>
      <c r="E544" s="20" t="s">
        <v>146</v>
      </c>
      <c r="F544" s="20" t="s">
        <v>202</v>
      </c>
      <c r="G544" s="20" t="s">
        <v>144</v>
      </c>
      <c r="H544" s="20" t="s">
        <v>275</v>
      </c>
      <c r="I544">
        <v>18023</v>
      </c>
      <c r="J544" s="21">
        <v>2420065.65</v>
      </c>
      <c r="K544" s="22">
        <v>0.65596396257774003</v>
      </c>
      <c r="L544" s="21">
        <v>3689327.14</v>
      </c>
      <c r="M544" s="23">
        <v>1.8989207402494799E-2</v>
      </c>
      <c r="N544" s="21">
        <v>135.6</v>
      </c>
      <c r="O544">
        <v>342</v>
      </c>
      <c r="P544" s="21">
        <v>28595.23</v>
      </c>
      <c r="Q544" s="21">
        <v>0</v>
      </c>
      <c r="R544" s="21">
        <f t="shared" si="8"/>
        <v>28595.23</v>
      </c>
    </row>
    <row r="545" spans="1:18" x14ac:dyDescent="0.25">
      <c r="A545" s="20" t="s">
        <v>83</v>
      </c>
      <c r="B545" s="20" t="s">
        <v>196</v>
      </c>
      <c r="C545" s="20" t="s">
        <v>204</v>
      </c>
      <c r="D545" s="20" t="s">
        <v>150</v>
      </c>
      <c r="E545" s="20" t="s">
        <v>146</v>
      </c>
      <c r="F545" s="20" t="s">
        <v>202</v>
      </c>
      <c r="G545" s="20" t="s">
        <v>183</v>
      </c>
      <c r="H545" s="20" t="s">
        <v>275</v>
      </c>
      <c r="I545">
        <v>15777</v>
      </c>
      <c r="J545" s="21">
        <v>2420065.65</v>
      </c>
      <c r="K545" s="22">
        <v>0.65596396257774003</v>
      </c>
      <c r="L545" s="21">
        <v>3689327.14</v>
      </c>
      <c r="M545" s="23"/>
      <c r="N545" s="21">
        <v>30.27</v>
      </c>
      <c r="P545" s="21">
        <v>0</v>
      </c>
      <c r="Q545" s="21">
        <v>0</v>
      </c>
      <c r="R545" s="21">
        <f t="shared" si="8"/>
        <v>0</v>
      </c>
    </row>
    <row r="546" spans="1:18" x14ac:dyDescent="0.25">
      <c r="A546" s="20" t="s">
        <v>83</v>
      </c>
      <c r="B546" s="20" t="s">
        <v>196</v>
      </c>
      <c r="C546" s="20" t="s">
        <v>205</v>
      </c>
      <c r="D546" s="20" t="s">
        <v>148</v>
      </c>
      <c r="E546" s="20" t="s">
        <v>155</v>
      </c>
      <c r="F546" s="20" t="s">
        <v>198</v>
      </c>
      <c r="G546" s="20" t="s">
        <v>144</v>
      </c>
      <c r="H546" s="20" t="s">
        <v>275</v>
      </c>
      <c r="I546">
        <v>15530</v>
      </c>
      <c r="J546" s="21">
        <v>2420065.65</v>
      </c>
      <c r="K546" s="22">
        <v>0.65596396257774003</v>
      </c>
      <c r="L546" s="21">
        <v>3689327.14</v>
      </c>
      <c r="M546" s="23">
        <v>1.8991793547002402E-2</v>
      </c>
      <c r="N546" s="21">
        <v>90.79</v>
      </c>
      <c r="O546">
        <v>294</v>
      </c>
      <c r="P546" s="21">
        <v>16458.61</v>
      </c>
      <c r="Q546" s="21">
        <v>0</v>
      </c>
      <c r="R546" s="21">
        <f t="shared" si="8"/>
        <v>16458.61</v>
      </c>
    </row>
    <row r="547" spans="1:18" x14ac:dyDescent="0.25">
      <c r="A547" s="20" t="s">
        <v>83</v>
      </c>
      <c r="B547" s="20" t="s">
        <v>196</v>
      </c>
      <c r="C547" s="20" t="s">
        <v>206</v>
      </c>
      <c r="D547" s="20" t="s">
        <v>189</v>
      </c>
      <c r="E547" s="20" t="s">
        <v>155</v>
      </c>
      <c r="F547" s="20" t="s">
        <v>198</v>
      </c>
      <c r="G547" s="20" t="s">
        <v>144</v>
      </c>
      <c r="H547" s="20" t="s">
        <v>275</v>
      </c>
      <c r="I547">
        <v>7128</v>
      </c>
      <c r="J547" s="21">
        <v>2420065.65</v>
      </c>
      <c r="K547" s="22">
        <v>0.65596396257774003</v>
      </c>
      <c r="L547" s="21">
        <v>3689327.14</v>
      </c>
      <c r="M547" s="23">
        <v>1.9993044260101799E-2</v>
      </c>
      <c r="N547" s="21">
        <v>90.77</v>
      </c>
      <c r="O547">
        <v>142</v>
      </c>
      <c r="P547" s="21">
        <v>7947.65</v>
      </c>
      <c r="Q547" s="21">
        <v>0</v>
      </c>
      <c r="R547" s="21">
        <f t="shared" si="8"/>
        <v>7947.65</v>
      </c>
    </row>
    <row r="548" spans="1:18" x14ac:dyDescent="0.25">
      <c r="A548" s="20" t="s">
        <v>84</v>
      </c>
      <c r="B548" s="20" t="s">
        <v>4</v>
      </c>
      <c r="C548" s="20" t="s">
        <v>167</v>
      </c>
      <c r="D548" s="20" t="s">
        <v>148</v>
      </c>
      <c r="E548" s="20" t="s">
        <v>142</v>
      </c>
      <c r="F548" s="20" t="s">
        <v>168</v>
      </c>
      <c r="G548" s="20" t="s">
        <v>144</v>
      </c>
      <c r="H548" s="20" t="s">
        <v>275</v>
      </c>
      <c r="I548">
        <v>111511</v>
      </c>
      <c r="J548" s="21">
        <v>311579.13</v>
      </c>
      <c r="K548" s="22">
        <v>0.72644401142952997</v>
      </c>
      <c r="L548" s="21">
        <v>428910.04</v>
      </c>
      <c r="M548" s="23">
        <v>2.94413510710596E-3</v>
      </c>
      <c r="N548" s="21">
        <v>10.74</v>
      </c>
      <c r="O548">
        <v>328</v>
      </c>
      <c r="P548" s="21">
        <v>2411.91</v>
      </c>
      <c r="Q548" s="21">
        <v>7.35</v>
      </c>
      <c r="R548" s="21">
        <f t="shared" si="8"/>
        <v>2419.2599999999998</v>
      </c>
    </row>
    <row r="549" spans="1:18" x14ac:dyDescent="0.25">
      <c r="A549" s="20" t="s">
        <v>84</v>
      </c>
      <c r="B549" s="20" t="s">
        <v>4</v>
      </c>
      <c r="C549" s="20" t="s">
        <v>169</v>
      </c>
      <c r="D549" s="20" t="s">
        <v>170</v>
      </c>
      <c r="E549" s="20" t="s">
        <v>142</v>
      </c>
      <c r="F549" s="20" t="s">
        <v>168</v>
      </c>
      <c r="G549" s="20" t="s">
        <v>183</v>
      </c>
      <c r="H549" s="20" t="s">
        <v>275</v>
      </c>
      <c r="I549">
        <v>468364</v>
      </c>
      <c r="J549" s="21">
        <v>311579.13</v>
      </c>
      <c r="K549" s="22">
        <v>0.72644401142952997</v>
      </c>
      <c r="L549" s="21">
        <v>428910.04</v>
      </c>
      <c r="M549" s="23"/>
      <c r="N549" s="21">
        <v>10.86</v>
      </c>
      <c r="P549" s="21">
        <v>0</v>
      </c>
      <c r="Q549" s="21">
        <v>0</v>
      </c>
      <c r="R549" s="21">
        <f t="shared" si="8"/>
        <v>0</v>
      </c>
    </row>
    <row r="550" spans="1:18" x14ac:dyDescent="0.25">
      <c r="A550" s="20" t="s">
        <v>84</v>
      </c>
      <c r="B550" s="20" t="s">
        <v>4</v>
      </c>
      <c r="C550" s="20" t="s">
        <v>171</v>
      </c>
      <c r="D550" s="20" t="s">
        <v>172</v>
      </c>
      <c r="E550" s="20" t="s">
        <v>142</v>
      </c>
      <c r="F550" s="20" t="s">
        <v>168</v>
      </c>
      <c r="G550" s="20" t="s">
        <v>144</v>
      </c>
      <c r="H550" s="20" t="s">
        <v>275</v>
      </c>
      <c r="I550">
        <v>341036</v>
      </c>
      <c r="J550" s="21">
        <v>311579.13</v>
      </c>
      <c r="K550" s="22">
        <v>0.72644401142952997</v>
      </c>
      <c r="L550" s="21">
        <v>428910.04</v>
      </c>
      <c r="M550" s="23">
        <v>3.0400345621200199E-3</v>
      </c>
      <c r="N550" s="21">
        <v>10.15</v>
      </c>
      <c r="O550">
        <v>1036</v>
      </c>
      <c r="P550" s="21">
        <v>7199.62</v>
      </c>
      <c r="Q550" s="21">
        <v>20.85</v>
      </c>
      <c r="R550" s="21">
        <f t="shared" si="8"/>
        <v>7220.47</v>
      </c>
    </row>
    <row r="551" spans="1:18" x14ac:dyDescent="0.25">
      <c r="A551" s="20" t="s">
        <v>84</v>
      </c>
      <c r="B551" s="20" t="s">
        <v>4</v>
      </c>
      <c r="C551" s="20" t="s">
        <v>173</v>
      </c>
      <c r="D551" s="20" t="s">
        <v>141</v>
      </c>
      <c r="E551" s="20" t="s">
        <v>142</v>
      </c>
      <c r="F551" s="20" t="s">
        <v>168</v>
      </c>
      <c r="G551" s="20" t="s">
        <v>144</v>
      </c>
      <c r="H551" s="20" t="s">
        <v>275</v>
      </c>
      <c r="I551">
        <v>16455</v>
      </c>
      <c r="J551" s="21">
        <v>311579.13</v>
      </c>
      <c r="K551" s="22">
        <v>0.72644401142952997</v>
      </c>
      <c r="L551" s="21">
        <v>428910.04</v>
      </c>
      <c r="M551" s="23">
        <v>2.7856653943903399E-3</v>
      </c>
      <c r="N551" s="21">
        <v>10.9</v>
      </c>
      <c r="O551">
        <v>45</v>
      </c>
      <c r="P551" s="21">
        <v>335.83</v>
      </c>
      <c r="Q551" s="21">
        <v>0</v>
      </c>
      <c r="R551" s="21">
        <f t="shared" si="8"/>
        <v>335.83</v>
      </c>
    </row>
    <row r="552" spans="1:18" x14ac:dyDescent="0.25">
      <c r="A552" s="20" t="s">
        <v>84</v>
      </c>
      <c r="B552" s="20" t="s">
        <v>4</v>
      </c>
      <c r="C552" s="20" t="s">
        <v>174</v>
      </c>
      <c r="D552" s="20" t="s">
        <v>175</v>
      </c>
      <c r="E552" s="20" t="s">
        <v>142</v>
      </c>
      <c r="F552" s="20" t="s">
        <v>176</v>
      </c>
      <c r="G552" s="20" t="s">
        <v>144</v>
      </c>
      <c r="H552" s="20" t="s">
        <v>275</v>
      </c>
      <c r="I552">
        <v>127998</v>
      </c>
      <c r="J552" s="21">
        <v>311579.13</v>
      </c>
      <c r="K552" s="22">
        <v>0.72644401142952997</v>
      </c>
      <c r="L552" s="21">
        <v>428910.04</v>
      </c>
      <c r="M552" s="23">
        <v>2.7856653943903399E-3</v>
      </c>
      <c r="N552" s="21">
        <v>10.9</v>
      </c>
      <c r="O552">
        <v>356</v>
      </c>
      <c r="P552" s="21">
        <v>2656.81</v>
      </c>
      <c r="Q552" s="21">
        <v>7.47</v>
      </c>
      <c r="R552" s="21">
        <f t="shared" si="8"/>
        <v>2664.2799999999997</v>
      </c>
    </row>
    <row r="553" spans="1:18" x14ac:dyDescent="0.25">
      <c r="A553" s="20" t="s">
        <v>84</v>
      </c>
      <c r="B553" s="20" t="s">
        <v>4</v>
      </c>
      <c r="C553" s="20" t="s">
        <v>177</v>
      </c>
      <c r="D553" s="20" t="s">
        <v>148</v>
      </c>
      <c r="E553" s="20" t="s">
        <v>146</v>
      </c>
      <c r="F553" s="20" t="s">
        <v>168</v>
      </c>
      <c r="G553" s="20" t="s">
        <v>144</v>
      </c>
      <c r="H553" s="20" t="s">
        <v>275</v>
      </c>
      <c r="I553">
        <v>18474</v>
      </c>
      <c r="J553" s="21">
        <v>311579.13</v>
      </c>
      <c r="K553" s="22">
        <v>0.72644401142952997</v>
      </c>
      <c r="L553" s="21">
        <v>428910.04</v>
      </c>
      <c r="M553" s="23">
        <v>2.94413510710596E-3</v>
      </c>
      <c r="N553" s="21">
        <v>48.11</v>
      </c>
      <c r="O553">
        <v>54</v>
      </c>
      <c r="P553" s="21">
        <v>1774.02</v>
      </c>
      <c r="Q553" s="21">
        <v>0</v>
      </c>
      <c r="R553" s="21">
        <f t="shared" si="8"/>
        <v>1774.02</v>
      </c>
    </row>
    <row r="554" spans="1:18" x14ac:dyDescent="0.25">
      <c r="A554" s="20" t="s">
        <v>84</v>
      </c>
      <c r="B554" s="20" t="s">
        <v>4</v>
      </c>
      <c r="C554" s="20" t="s">
        <v>178</v>
      </c>
      <c r="D554" s="20" t="s">
        <v>175</v>
      </c>
      <c r="E554" s="20" t="s">
        <v>146</v>
      </c>
      <c r="F554" s="20" t="s">
        <v>168</v>
      </c>
      <c r="G554" s="20" t="s">
        <v>144</v>
      </c>
      <c r="H554" s="20" t="s">
        <v>275</v>
      </c>
      <c r="I554">
        <v>30116</v>
      </c>
      <c r="J554" s="21">
        <v>311579.13</v>
      </c>
      <c r="K554" s="22">
        <v>0.72644401142952997</v>
      </c>
      <c r="L554" s="21">
        <v>428910.04</v>
      </c>
      <c r="M554" s="23">
        <v>2.7856653943903399E-3</v>
      </c>
      <c r="N554" s="21">
        <v>65.03</v>
      </c>
      <c r="O554">
        <v>83</v>
      </c>
      <c r="P554" s="21">
        <v>3685.72</v>
      </c>
      <c r="Q554" s="21">
        <v>0</v>
      </c>
      <c r="R554" s="21">
        <f t="shared" si="8"/>
        <v>3685.72</v>
      </c>
    </row>
    <row r="555" spans="1:18" x14ac:dyDescent="0.25">
      <c r="A555" s="20" t="s">
        <v>84</v>
      </c>
      <c r="B555" s="20" t="s">
        <v>4</v>
      </c>
      <c r="C555" s="20" t="s">
        <v>179</v>
      </c>
      <c r="D555" s="20" t="s">
        <v>141</v>
      </c>
      <c r="E555" s="20" t="s">
        <v>146</v>
      </c>
      <c r="F555" s="20" t="s">
        <v>176</v>
      </c>
      <c r="G555" s="20" t="s">
        <v>144</v>
      </c>
      <c r="H555" s="20" t="s">
        <v>275</v>
      </c>
      <c r="I555">
        <v>5095</v>
      </c>
      <c r="J555" s="21">
        <v>311579.13</v>
      </c>
      <c r="K555" s="22">
        <v>0.72644401142952997</v>
      </c>
      <c r="L555" s="21">
        <v>428910.04</v>
      </c>
      <c r="M555" s="23">
        <v>2.8616376336627002E-3</v>
      </c>
      <c r="N555" s="21">
        <v>61.83</v>
      </c>
      <c r="O555">
        <v>14</v>
      </c>
      <c r="P555" s="21">
        <v>591.09</v>
      </c>
      <c r="Q555" s="21">
        <v>0</v>
      </c>
      <c r="R555" s="21">
        <f t="shared" si="8"/>
        <v>591.09</v>
      </c>
    </row>
    <row r="556" spans="1:18" x14ac:dyDescent="0.25">
      <c r="A556" s="20" t="s">
        <v>84</v>
      </c>
      <c r="B556" s="20" t="s">
        <v>4</v>
      </c>
      <c r="C556" s="20" t="s">
        <v>180</v>
      </c>
      <c r="D556" s="20" t="s">
        <v>148</v>
      </c>
      <c r="E556" s="20" t="s">
        <v>155</v>
      </c>
      <c r="F556" s="20" t="s">
        <v>168</v>
      </c>
      <c r="G556" s="20" t="s">
        <v>144</v>
      </c>
      <c r="H556" s="20" t="s">
        <v>275</v>
      </c>
      <c r="I556">
        <v>7199</v>
      </c>
      <c r="J556" s="21">
        <v>311579.13</v>
      </c>
      <c r="K556" s="22">
        <v>0.72644401142952997</v>
      </c>
      <c r="L556" s="21">
        <v>428910.04</v>
      </c>
      <c r="M556" s="23">
        <v>2.94413510710596E-3</v>
      </c>
      <c r="N556" s="21">
        <v>22.74</v>
      </c>
      <c r="O556">
        <v>21</v>
      </c>
      <c r="P556" s="21">
        <v>326.08999999999997</v>
      </c>
      <c r="Q556" s="21">
        <v>0</v>
      </c>
      <c r="R556" s="21">
        <f t="shared" si="8"/>
        <v>326.08999999999997</v>
      </c>
    </row>
    <row r="557" spans="1:18" x14ac:dyDescent="0.25">
      <c r="A557" s="20" t="s">
        <v>84</v>
      </c>
      <c r="B557" s="20" t="s">
        <v>4</v>
      </c>
      <c r="C557" s="20" t="s">
        <v>181</v>
      </c>
      <c r="D557" s="20" t="s">
        <v>170</v>
      </c>
      <c r="E557" s="20" t="s">
        <v>155</v>
      </c>
      <c r="F557" s="20" t="s">
        <v>168</v>
      </c>
      <c r="G557" s="20" t="s">
        <v>183</v>
      </c>
      <c r="H557" s="20" t="s">
        <v>275</v>
      </c>
      <c r="I557">
        <v>21855</v>
      </c>
      <c r="J557" s="21">
        <v>311579.13</v>
      </c>
      <c r="K557" s="22">
        <v>0.72644401142952997</v>
      </c>
      <c r="L557" s="21">
        <v>428910.04</v>
      </c>
      <c r="M557" s="23"/>
      <c r="N557" s="21">
        <v>23.79</v>
      </c>
      <c r="P557" s="21">
        <v>0</v>
      </c>
      <c r="Q557" s="21">
        <v>0</v>
      </c>
      <c r="R557" s="21">
        <f t="shared" si="8"/>
        <v>0</v>
      </c>
    </row>
    <row r="558" spans="1:18" x14ac:dyDescent="0.25">
      <c r="A558" s="20" t="s">
        <v>84</v>
      </c>
      <c r="B558" s="20" t="s">
        <v>4</v>
      </c>
      <c r="C558" s="20" t="s">
        <v>182</v>
      </c>
      <c r="D558" s="20" t="s">
        <v>175</v>
      </c>
      <c r="E558" s="20" t="s">
        <v>155</v>
      </c>
      <c r="F558" s="20" t="s">
        <v>168</v>
      </c>
      <c r="G558" s="20" t="s">
        <v>144</v>
      </c>
      <c r="H558" s="20" t="s">
        <v>275</v>
      </c>
      <c r="I558">
        <v>10055</v>
      </c>
      <c r="J558" s="21">
        <v>311579.13</v>
      </c>
      <c r="K558" s="22">
        <v>0.72644401142952997</v>
      </c>
      <c r="L558" s="21">
        <v>428910.04</v>
      </c>
      <c r="M558" s="23">
        <v>2.7856653943903399E-3</v>
      </c>
      <c r="N558" s="21">
        <v>23.86</v>
      </c>
      <c r="O558">
        <v>28</v>
      </c>
      <c r="P558" s="21">
        <v>456.2</v>
      </c>
      <c r="Q558" s="21">
        <v>16.29</v>
      </c>
      <c r="R558" s="21">
        <f t="shared" si="8"/>
        <v>472.49</v>
      </c>
    </row>
    <row r="559" spans="1:18" x14ac:dyDescent="0.25">
      <c r="A559" s="20" t="s">
        <v>85</v>
      </c>
      <c r="B559" s="20" t="s">
        <v>13</v>
      </c>
      <c r="C559" s="20" t="s">
        <v>140</v>
      </c>
      <c r="D559" s="20" t="s">
        <v>141</v>
      </c>
      <c r="E559" s="20" t="s">
        <v>142</v>
      </c>
      <c r="F559" s="20" t="s">
        <v>143</v>
      </c>
      <c r="G559" s="20" t="s">
        <v>144</v>
      </c>
      <c r="H559" s="20" t="s">
        <v>275</v>
      </c>
      <c r="I559">
        <v>5490</v>
      </c>
      <c r="J559" s="21">
        <v>893270.31</v>
      </c>
      <c r="K559" s="22">
        <v>0.80177313808791995</v>
      </c>
      <c r="L559" s="21">
        <v>1114118.53</v>
      </c>
      <c r="M559" s="23">
        <v>7.3771649967907194E-2</v>
      </c>
      <c r="N559" s="21">
        <v>4.97</v>
      </c>
      <c r="O559">
        <v>405</v>
      </c>
      <c r="P559" s="21">
        <v>1521.05</v>
      </c>
      <c r="Q559" s="21">
        <v>7.51</v>
      </c>
      <c r="R559" s="21">
        <f t="shared" si="8"/>
        <v>1528.56</v>
      </c>
    </row>
    <row r="560" spans="1:18" x14ac:dyDescent="0.25">
      <c r="A560" s="20" t="s">
        <v>85</v>
      </c>
      <c r="B560" s="20" t="s">
        <v>13</v>
      </c>
      <c r="C560" s="20" t="s">
        <v>145</v>
      </c>
      <c r="D560" s="20" t="s">
        <v>141</v>
      </c>
      <c r="E560" s="20" t="s">
        <v>146</v>
      </c>
      <c r="F560" s="20" t="s">
        <v>143</v>
      </c>
      <c r="G560" s="20" t="s">
        <v>144</v>
      </c>
      <c r="H560" s="20" t="s">
        <v>275</v>
      </c>
      <c r="I560">
        <v>3363</v>
      </c>
      <c r="J560" s="21">
        <v>893270.31</v>
      </c>
      <c r="K560" s="22">
        <v>0.80177313808791995</v>
      </c>
      <c r="L560" s="21">
        <v>1114118.53</v>
      </c>
      <c r="M560" s="23">
        <v>7.3771649967907194E-2</v>
      </c>
      <c r="N560" s="21">
        <v>57.63</v>
      </c>
      <c r="O560">
        <v>248</v>
      </c>
      <c r="P560" s="21">
        <v>10771.59</v>
      </c>
      <c r="Q560" s="21">
        <v>0</v>
      </c>
      <c r="R560" s="21">
        <f t="shared" si="8"/>
        <v>10771.59</v>
      </c>
    </row>
    <row r="561" spans="1:18" x14ac:dyDescent="0.25">
      <c r="A561" s="20" t="s">
        <v>85</v>
      </c>
      <c r="B561" s="20" t="s">
        <v>13</v>
      </c>
      <c r="C561" s="20" t="s">
        <v>147</v>
      </c>
      <c r="D561" s="20" t="s">
        <v>148</v>
      </c>
      <c r="E561" s="20" t="s">
        <v>146</v>
      </c>
      <c r="F561" s="20" t="s">
        <v>143</v>
      </c>
      <c r="G561" s="20" t="s">
        <v>144</v>
      </c>
      <c r="H561" s="20" t="s">
        <v>275</v>
      </c>
      <c r="I561">
        <v>4437</v>
      </c>
      <c r="J561" s="21">
        <v>893270.31</v>
      </c>
      <c r="K561" s="22">
        <v>0.80177313808791995</v>
      </c>
      <c r="L561" s="21">
        <v>1114118.53</v>
      </c>
      <c r="M561" s="23">
        <v>7.3771649967907194E-2</v>
      </c>
      <c r="N561" s="21">
        <v>57.63</v>
      </c>
      <c r="O561">
        <v>327</v>
      </c>
      <c r="P561" s="21">
        <v>14202.86</v>
      </c>
      <c r="Q561" s="21">
        <v>0</v>
      </c>
      <c r="R561" s="21">
        <f t="shared" si="8"/>
        <v>14202.86</v>
      </c>
    </row>
    <row r="562" spans="1:18" x14ac:dyDescent="0.25">
      <c r="A562" s="20" t="s">
        <v>85</v>
      </c>
      <c r="B562" s="20" t="s">
        <v>13</v>
      </c>
      <c r="C562" s="20" t="s">
        <v>149</v>
      </c>
      <c r="D562" s="20" t="s">
        <v>150</v>
      </c>
      <c r="E562" s="20" t="s">
        <v>142</v>
      </c>
      <c r="F562" s="20" t="s">
        <v>151</v>
      </c>
      <c r="G562" s="20" t="s">
        <v>144</v>
      </c>
      <c r="H562" s="20" t="s">
        <v>275</v>
      </c>
      <c r="I562">
        <v>64479</v>
      </c>
      <c r="J562" s="21">
        <v>893270.31</v>
      </c>
      <c r="K562" s="22">
        <v>0.80177313808791995</v>
      </c>
      <c r="L562" s="21">
        <v>1114118.53</v>
      </c>
      <c r="M562" s="23">
        <v>7.3771649967907194E-2</v>
      </c>
      <c r="N562" s="21">
        <v>4.97</v>
      </c>
      <c r="O562">
        <v>4756</v>
      </c>
      <c r="P562" s="21">
        <v>17862.04</v>
      </c>
      <c r="Q562" s="21">
        <v>48.82</v>
      </c>
      <c r="R562" s="21">
        <f t="shared" si="8"/>
        <v>17910.86</v>
      </c>
    </row>
    <row r="563" spans="1:18" x14ac:dyDescent="0.25">
      <c r="A563" s="20" t="s">
        <v>85</v>
      </c>
      <c r="B563" s="20" t="s">
        <v>13</v>
      </c>
      <c r="C563" s="20" t="s">
        <v>152</v>
      </c>
      <c r="D563" s="20" t="s">
        <v>153</v>
      </c>
      <c r="E563" s="20" t="s">
        <v>142</v>
      </c>
      <c r="F563" s="20" t="s">
        <v>151</v>
      </c>
      <c r="G563" s="20" t="s">
        <v>144</v>
      </c>
      <c r="H563" s="20" t="s">
        <v>275</v>
      </c>
      <c r="I563">
        <v>92485</v>
      </c>
      <c r="J563" s="21">
        <v>893270.31</v>
      </c>
      <c r="K563" s="22">
        <v>0.80177313808791995</v>
      </c>
      <c r="L563" s="21">
        <v>1114118.53</v>
      </c>
      <c r="M563" s="23">
        <v>7.3771649967907194E-2</v>
      </c>
      <c r="N563" s="21">
        <v>4.97</v>
      </c>
      <c r="O563">
        <v>6822</v>
      </c>
      <c r="P563" s="21">
        <v>25621.29</v>
      </c>
      <c r="Q563" s="21">
        <v>78.87</v>
      </c>
      <c r="R563" s="21">
        <f t="shared" si="8"/>
        <v>25700.16</v>
      </c>
    </row>
    <row r="564" spans="1:18" x14ac:dyDescent="0.25">
      <c r="A564" s="20" t="s">
        <v>85</v>
      </c>
      <c r="B564" s="20" t="s">
        <v>13</v>
      </c>
      <c r="C564" s="20" t="s">
        <v>154</v>
      </c>
      <c r="D564" s="20" t="s">
        <v>148</v>
      </c>
      <c r="E564" s="20" t="s">
        <v>155</v>
      </c>
      <c r="F564" s="20" t="s">
        <v>151</v>
      </c>
      <c r="G564" s="20" t="s">
        <v>144</v>
      </c>
      <c r="H564" s="20" t="s">
        <v>275</v>
      </c>
      <c r="I564">
        <v>1427</v>
      </c>
      <c r="J564" s="21">
        <v>893270.31</v>
      </c>
      <c r="K564" s="22">
        <v>0.80177313808791995</v>
      </c>
      <c r="L564" s="21">
        <v>1114118.53</v>
      </c>
      <c r="M564" s="23">
        <v>7.3771649967907194E-2</v>
      </c>
      <c r="N564" s="21">
        <v>27.46</v>
      </c>
      <c r="O564">
        <v>105</v>
      </c>
      <c r="P564" s="21">
        <v>2173.0500000000002</v>
      </c>
      <c r="Q564" s="21">
        <v>0</v>
      </c>
      <c r="R564" s="21">
        <f t="shared" si="8"/>
        <v>2173.0500000000002</v>
      </c>
    </row>
    <row r="565" spans="1:18" x14ac:dyDescent="0.25">
      <c r="A565" s="20" t="s">
        <v>34</v>
      </c>
      <c r="B565" s="20" t="s">
        <v>14</v>
      </c>
      <c r="C565" s="20" t="s">
        <v>161</v>
      </c>
      <c r="D565" s="20" t="s">
        <v>148</v>
      </c>
      <c r="E565" s="20" t="s">
        <v>142</v>
      </c>
      <c r="F565" s="20" t="s">
        <v>162</v>
      </c>
      <c r="G565" s="20" t="s">
        <v>144</v>
      </c>
      <c r="H565" s="20" t="s">
        <v>276</v>
      </c>
      <c r="I565">
        <v>13594</v>
      </c>
      <c r="J565" s="21">
        <v>1893088.01</v>
      </c>
      <c r="K565" s="22">
        <v>0.82702938847514895</v>
      </c>
      <c r="L565" s="21">
        <v>2289021.4500000002</v>
      </c>
      <c r="M565" s="23">
        <v>6.3379162448229706E-2</v>
      </c>
      <c r="N565" s="21">
        <v>26.16</v>
      </c>
      <c r="O565">
        <v>861</v>
      </c>
      <c r="P565" s="21">
        <v>17556.71</v>
      </c>
      <c r="Q565" s="21">
        <v>101.95</v>
      </c>
      <c r="R565" s="21">
        <f t="shared" si="8"/>
        <v>17658.66</v>
      </c>
    </row>
    <row r="566" spans="1:18" x14ac:dyDescent="0.25">
      <c r="A566" s="20" t="s">
        <v>34</v>
      </c>
      <c r="B566" s="20" t="s">
        <v>14</v>
      </c>
      <c r="C566" s="20" t="s">
        <v>163</v>
      </c>
      <c r="D566" s="20" t="s">
        <v>148</v>
      </c>
      <c r="E566" s="20" t="s">
        <v>146</v>
      </c>
      <c r="F566" s="20" t="s">
        <v>162</v>
      </c>
      <c r="G566" s="20" t="s">
        <v>144</v>
      </c>
      <c r="H566" s="20" t="s">
        <v>276</v>
      </c>
      <c r="I566">
        <v>2528</v>
      </c>
      <c r="J566" s="21">
        <v>1893088.01</v>
      </c>
      <c r="K566" s="22">
        <v>0.82702938847514895</v>
      </c>
      <c r="L566" s="21">
        <v>2289021.4500000002</v>
      </c>
      <c r="M566" s="23">
        <v>6.3379162448229706E-2</v>
      </c>
      <c r="N566" s="21">
        <v>107.29</v>
      </c>
      <c r="O566">
        <v>160</v>
      </c>
      <c r="P566" s="21">
        <v>13345.29</v>
      </c>
      <c r="Q566" s="21">
        <v>0</v>
      </c>
      <c r="R566" s="21">
        <f t="shared" si="8"/>
        <v>13345.29</v>
      </c>
    </row>
    <row r="567" spans="1:18" x14ac:dyDescent="0.25">
      <c r="A567" s="20" t="s">
        <v>34</v>
      </c>
      <c r="B567" s="20" t="s">
        <v>14</v>
      </c>
      <c r="C567" s="20" t="s">
        <v>164</v>
      </c>
      <c r="D567" s="20" t="s">
        <v>150</v>
      </c>
      <c r="E567" s="20" t="s">
        <v>146</v>
      </c>
      <c r="F567" s="20" t="s">
        <v>162</v>
      </c>
      <c r="G567" s="20" t="s">
        <v>144</v>
      </c>
      <c r="H567" s="20" t="s">
        <v>276</v>
      </c>
      <c r="I567">
        <v>3612</v>
      </c>
      <c r="J567" s="21">
        <v>1893088.01</v>
      </c>
      <c r="K567" s="22">
        <v>0.82702938847514895</v>
      </c>
      <c r="L567" s="21">
        <v>2289021.4500000002</v>
      </c>
      <c r="M567" s="23">
        <v>6.8032107547685794E-2</v>
      </c>
      <c r="N567" s="21">
        <v>67.69</v>
      </c>
      <c r="O567">
        <v>245</v>
      </c>
      <c r="P567" s="21">
        <v>12892.57</v>
      </c>
      <c r="Q567" s="21">
        <v>-52.62</v>
      </c>
      <c r="R567" s="21">
        <f t="shared" si="8"/>
        <v>12839.949999999999</v>
      </c>
    </row>
    <row r="568" spans="1:18" x14ac:dyDescent="0.25">
      <c r="A568" s="20" t="s">
        <v>34</v>
      </c>
      <c r="B568" s="20" t="s">
        <v>14</v>
      </c>
      <c r="C568" s="20" t="s">
        <v>165</v>
      </c>
      <c r="D568" s="20" t="s">
        <v>148</v>
      </c>
      <c r="E568" s="20" t="s">
        <v>155</v>
      </c>
      <c r="F568" s="20" t="s">
        <v>159</v>
      </c>
      <c r="G568" s="20" t="s">
        <v>144</v>
      </c>
      <c r="H568" s="20" t="s">
        <v>276</v>
      </c>
      <c r="I568">
        <v>1480</v>
      </c>
      <c r="J568" s="21">
        <v>1893088.01</v>
      </c>
      <c r="K568" s="22">
        <v>0.82702938847514895</v>
      </c>
      <c r="L568" s="21">
        <v>2289021.4500000002</v>
      </c>
      <c r="M568" s="23">
        <v>6.3379162448229706E-2</v>
      </c>
      <c r="N568" s="21">
        <v>58.75</v>
      </c>
      <c r="O568">
        <v>93</v>
      </c>
      <c r="P568" s="21">
        <v>4247.5600000000004</v>
      </c>
      <c r="Q568" s="21">
        <v>0</v>
      </c>
      <c r="R568" s="21">
        <f t="shared" si="8"/>
        <v>4247.5600000000004</v>
      </c>
    </row>
    <row r="569" spans="1:18" x14ac:dyDescent="0.25">
      <c r="A569" s="20" t="s">
        <v>34</v>
      </c>
      <c r="B569" s="20" t="s">
        <v>14</v>
      </c>
      <c r="C569" s="20" t="s">
        <v>166</v>
      </c>
      <c r="D569" s="20" t="s">
        <v>150</v>
      </c>
      <c r="E569" s="20" t="s">
        <v>155</v>
      </c>
      <c r="F569" s="20" t="s">
        <v>159</v>
      </c>
      <c r="G569" s="20" t="s">
        <v>144</v>
      </c>
      <c r="H569" s="20" t="s">
        <v>276</v>
      </c>
      <c r="I569">
        <v>2052</v>
      </c>
      <c r="J569" s="21">
        <v>1893088.01</v>
      </c>
      <c r="K569" s="22">
        <v>0.82702938847514895</v>
      </c>
      <c r="L569" s="21">
        <v>2289021.4500000002</v>
      </c>
      <c r="M569" s="23">
        <v>6.36341315294459E-2</v>
      </c>
      <c r="N569" s="21">
        <v>58.69</v>
      </c>
      <c r="O569">
        <v>130</v>
      </c>
      <c r="P569" s="21">
        <v>5931.39</v>
      </c>
      <c r="Q569" s="21">
        <v>0</v>
      </c>
      <c r="R569" s="21">
        <f t="shared" si="8"/>
        <v>5931.39</v>
      </c>
    </row>
    <row r="570" spans="1:18" x14ac:dyDescent="0.25">
      <c r="A570" s="20" t="s">
        <v>35</v>
      </c>
      <c r="B570" s="20" t="s">
        <v>14</v>
      </c>
      <c r="C570" s="20" t="s">
        <v>157</v>
      </c>
      <c r="D570" s="20" t="s">
        <v>158</v>
      </c>
      <c r="E570" s="20" t="s">
        <v>142</v>
      </c>
      <c r="F570" s="20" t="s">
        <v>159</v>
      </c>
      <c r="G570" s="20" t="s">
        <v>144</v>
      </c>
      <c r="H570" s="20" t="s">
        <v>276</v>
      </c>
      <c r="I570">
        <v>50116</v>
      </c>
      <c r="J570" s="21">
        <v>319066.25</v>
      </c>
      <c r="K570" s="22">
        <v>0.71511240532779496</v>
      </c>
      <c r="L570" s="21">
        <v>446176.36</v>
      </c>
      <c r="M570" s="23">
        <v>1.2353874622275701E-2</v>
      </c>
      <c r="N570" s="21">
        <v>26.16</v>
      </c>
      <c r="O570">
        <v>619</v>
      </c>
      <c r="P570" s="21">
        <v>10914</v>
      </c>
      <c r="Q570" s="21">
        <v>88.16</v>
      </c>
      <c r="R570" s="21">
        <f t="shared" si="8"/>
        <v>11002.16</v>
      </c>
    </row>
    <row r="571" spans="1:18" x14ac:dyDescent="0.25">
      <c r="A571" s="20" t="s">
        <v>35</v>
      </c>
      <c r="B571" s="20" t="s">
        <v>14</v>
      </c>
      <c r="C571" s="20" t="s">
        <v>160</v>
      </c>
      <c r="D571" s="20" t="s">
        <v>150</v>
      </c>
      <c r="E571" s="20" t="s">
        <v>142</v>
      </c>
      <c r="F571" s="20" t="s">
        <v>159</v>
      </c>
      <c r="G571" s="20" t="s">
        <v>144</v>
      </c>
      <c r="H571" s="20" t="s">
        <v>276</v>
      </c>
      <c r="I571">
        <v>48471</v>
      </c>
      <c r="J571" s="21">
        <v>319066.25</v>
      </c>
      <c r="K571" s="22">
        <v>0.71511240532779496</v>
      </c>
      <c r="L571" s="21">
        <v>446176.36</v>
      </c>
      <c r="M571" s="23">
        <v>1.3260827288776599E-2</v>
      </c>
      <c r="N571" s="21">
        <v>24.2</v>
      </c>
      <c r="O571">
        <v>642</v>
      </c>
      <c r="P571" s="21">
        <v>10471.43</v>
      </c>
      <c r="Q571" s="21">
        <v>48.93</v>
      </c>
      <c r="R571" s="21">
        <f t="shared" si="8"/>
        <v>10520.36</v>
      </c>
    </row>
    <row r="572" spans="1:18" x14ac:dyDescent="0.25">
      <c r="A572" s="20" t="s">
        <v>35</v>
      </c>
      <c r="B572" s="20" t="s">
        <v>14</v>
      </c>
      <c r="C572" s="20" t="s">
        <v>161</v>
      </c>
      <c r="D572" s="20" t="s">
        <v>148</v>
      </c>
      <c r="E572" s="20" t="s">
        <v>142</v>
      </c>
      <c r="F572" s="20" t="s">
        <v>162</v>
      </c>
      <c r="G572" s="20" t="s">
        <v>144</v>
      </c>
      <c r="H572" s="20" t="s">
        <v>276</v>
      </c>
      <c r="I572">
        <v>13594</v>
      </c>
      <c r="J572" s="21">
        <v>319066.25</v>
      </c>
      <c r="K572" s="22">
        <v>0.71511240532779496</v>
      </c>
      <c r="L572" s="21">
        <v>446176.36</v>
      </c>
      <c r="M572" s="23">
        <v>1.2353874622275701E-2</v>
      </c>
      <c r="N572" s="21">
        <v>26.16</v>
      </c>
      <c r="O572">
        <v>167</v>
      </c>
      <c r="P572" s="21">
        <v>2944.49</v>
      </c>
      <c r="Q572" s="21">
        <v>17.63</v>
      </c>
      <c r="R572" s="21">
        <f t="shared" si="8"/>
        <v>2962.12</v>
      </c>
    </row>
    <row r="573" spans="1:18" x14ac:dyDescent="0.25">
      <c r="A573" s="20" t="s">
        <v>35</v>
      </c>
      <c r="B573" s="20" t="s">
        <v>14</v>
      </c>
      <c r="C573" s="20" t="s">
        <v>163</v>
      </c>
      <c r="D573" s="20" t="s">
        <v>148</v>
      </c>
      <c r="E573" s="20" t="s">
        <v>146</v>
      </c>
      <c r="F573" s="20" t="s">
        <v>162</v>
      </c>
      <c r="G573" s="20" t="s">
        <v>144</v>
      </c>
      <c r="H573" s="20" t="s">
        <v>276</v>
      </c>
      <c r="I573">
        <v>2528</v>
      </c>
      <c r="J573" s="21">
        <v>319066.25</v>
      </c>
      <c r="K573" s="22">
        <v>0.71511240532779496</v>
      </c>
      <c r="L573" s="21">
        <v>446176.36</v>
      </c>
      <c r="M573" s="23">
        <v>1.2353874622275701E-2</v>
      </c>
      <c r="N573" s="21">
        <v>107.29</v>
      </c>
      <c r="O573">
        <v>31</v>
      </c>
      <c r="P573" s="21">
        <v>2235.75</v>
      </c>
      <c r="Q573" s="21">
        <v>0</v>
      </c>
      <c r="R573" s="21">
        <f t="shared" si="8"/>
        <v>2235.75</v>
      </c>
    </row>
    <row r="574" spans="1:18" x14ac:dyDescent="0.25">
      <c r="A574" s="20" t="s">
        <v>35</v>
      </c>
      <c r="B574" s="20" t="s">
        <v>14</v>
      </c>
      <c r="C574" s="20" t="s">
        <v>164</v>
      </c>
      <c r="D574" s="20" t="s">
        <v>150</v>
      </c>
      <c r="E574" s="20" t="s">
        <v>146</v>
      </c>
      <c r="F574" s="20" t="s">
        <v>162</v>
      </c>
      <c r="G574" s="20" t="s">
        <v>144</v>
      </c>
      <c r="H574" s="20" t="s">
        <v>276</v>
      </c>
      <c r="I574">
        <v>3612</v>
      </c>
      <c r="J574" s="21">
        <v>319066.25</v>
      </c>
      <c r="K574" s="22">
        <v>0.71511240532779496</v>
      </c>
      <c r="L574" s="21">
        <v>446176.36</v>
      </c>
      <c r="M574" s="23">
        <v>1.3260827288776599E-2</v>
      </c>
      <c r="N574" s="21">
        <v>67.69</v>
      </c>
      <c r="O574">
        <v>47</v>
      </c>
      <c r="P574" s="21">
        <v>2138.58</v>
      </c>
      <c r="Q574" s="21">
        <v>0</v>
      </c>
      <c r="R574" s="21">
        <f t="shared" si="8"/>
        <v>2138.58</v>
      </c>
    </row>
    <row r="575" spans="1:18" x14ac:dyDescent="0.25">
      <c r="A575" s="20" t="s">
        <v>35</v>
      </c>
      <c r="B575" s="20" t="s">
        <v>14</v>
      </c>
      <c r="C575" s="20" t="s">
        <v>165</v>
      </c>
      <c r="D575" s="20" t="s">
        <v>148</v>
      </c>
      <c r="E575" s="20" t="s">
        <v>155</v>
      </c>
      <c r="F575" s="20" t="s">
        <v>159</v>
      </c>
      <c r="G575" s="20" t="s">
        <v>144</v>
      </c>
      <c r="H575" s="20" t="s">
        <v>276</v>
      </c>
      <c r="I575">
        <v>1480</v>
      </c>
      <c r="J575" s="21">
        <v>319066.25</v>
      </c>
      <c r="K575" s="22">
        <v>0.71511240532779496</v>
      </c>
      <c r="L575" s="21">
        <v>446176.36</v>
      </c>
      <c r="M575" s="23">
        <v>1.2353874622275701E-2</v>
      </c>
      <c r="N575" s="21">
        <v>58.75</v>
      </c>
      <c r="O575">
        <v>18</v>
      </c>
      <c r="P575" s="21">
        <v>710.86</v>
      </c>
      <c r="Q575" s="21">
        <v>0</v>
      </c>
      <c r="R575" s="21">
        <f t="shared" si="8"/>
        <v>710.86</v>
      </c>
    </row>
    <row r="576" spans="1:18" x14ac:dyDescent="0.25">
      <c r="A576" s="20" t="s">
        <v>35</v>
      </c>
      <c r="B576" s="20" t="s">
        <v>14</v>
      </c>
      <c r="C576" s="20" t="s">
        <v>166</v>
      </c>
      <c r="D576" s="20" t="s">
        <v>150</v>
      </c>
      <c r="E576" s="20" t="s">
        <v>155</v>
      </c>
      <c r="F576" s="20" t="s">
        <v>159</v>
      </c>
      <c r="G576" s="20" t="s">
        <v>144</v>
      </c>
      <c r="H576" s="20" t="s">
        <v>276</v>
      </c>
      <c r="I576">
        <v>2052</v>
      </c>
      <c r="J576" s="21">
        <v>319066.25</v>
      </c>
      <c r="K576" s="22">
        <v>0.71511240532779496</v>
      </c>
      <c r="L576" s="21">
        <v>446176.36</v>
      </c>
      <c r="M576" s="23">
        <v>1.2403573228887599E-2</v>
      </c>
      <c r="N576" s="21">
        <v>58.69</v>
      </c>
      <c r="O576">
        <v>25</v>
      </c>
      <c r="P576" s="21">
        <v>986.29</v>
      </c>
      <c r="Q576" s="21">
        <v>0</v>
      </c>
      <c r="R576" s="21">
        <f t="shared" si="8"/>
        <v>986.29</v>
      </c>
    </row>
    <row r="577" spans="1:18" x14ac:dyDescent="0.25">
      <c r="A577" s="20" t="s">
        <v>36</v>
      </c>
      <c r="B577" s="20" t="s">
        <v>4</v>
      </c>
      <c r="C577" s="20" t="s">
        <v>167</v>
      </c>
      <c r="D577" s="20" t="s">
        <v>148</v>
      </c>
      <c r="E577" s="20" t="s">
        <v>142</v>
      </c>
      <c r="F577" s="20" t="s">
        <v>168</v>
      </c>
      <c r="G577" s="20" t="s">
        <v>144</v>
      </c>
      <c r="H577" s="20" t="s">
        <v>276</v>
      </c>
      <c r="I577">
        <v>111773</v>
      </c>
      <c r="J577" s="21">
        <v>47249449.369999997</v>
      </c>
      <c r="K577" s="22">
        <v>0.60779022768621505</v>
      </c>
      <c r="L577" s="21">
        <v>77739731.930000007</v>
      </c>
      <c r="M577" s="23">
        <v>0.53362302731854705</v>
      </c>
      <c r="N577" s="21">
        <v>10.74</v>
      </c>
      <c r="O577">
        <v>59644</v>
      </c>
      <c r="P577" s="21">
        <v>366949.34</v>
      </c>
      <c r="Q577" s="21">
        <v>2085.64</v>
      </c>
      <c r="R577" s="21">
        <f t="shared" si="8"/>
        <v>369034.98000000004</v>
      </c>
    </row>
    <row r="578" spans="1:18" x14ac:dyDescent="0.25">
      <c r="A578" s="20" t="s">
        <v>36</v>
      </c>
      <c r="B578" s="20" t="s">
        <v>4</v>
      </c>
      <c r="C578" s="20" t="s">
        <v>169</v>
      </c>
      <c r="D578" s="20" t="s">
        <v>170</v>
      </c>
      <c r="E578" s="20" t="s">
        <v>142</v>
      </c>
      <c r="F578" s="20" t="s">
        <v>168</v>
      </c>
      <c r="G578" s="20" t="s">
        <v>144</v>
      </c>
      <c r="H578" s="20" t="s">
        <v>276</v>
      </c>
      <c r="I578">
        <v>472813</v>
      </c>
      <c r="J578" s="21">
        <v>47249449.369999997</v>
      </c>
      <c r="K578" s="22">
        <v>0.60779022768621505</v>
      </c>
      <c r="L578" s="21">
        <v>77739731.930000007</v>
      </c>
      <c r="M578" s="23">
        <v>0.50631088322580997</v>
      </c>
      <c r="N578" s="21">
        <v>10.86</v>
      </c>
      <c r="O578">
        <v>239390</v>
      </c>
      <c r="P578" s="21">
        <v>1489261.29</v>
      </c>
      <c r="Q578" s="21">
        <v>6836.95</v>
      </c>
      <c r="R578" s="21">
        <f t="shared" ref="R578:R641" si="9">SUM(P578:Q578)</f>
        <v>1496098.24</v>
      </c>
    </row>
    <row r="579" spans="1:18" x14ac:dyDescent="0.25">
      <c r="A579" s="20" t="s">
        <v>36</v>
      </c>
      <c r="B579" s="20" t="s">
        <v>4</v>
      </c>
      <c r="C579" s="20" t="s">
        <v>171</v>
      </c>
      <c r="D579" s="20" t="s">
        <v>172</v>
      </c>
      <c r="E579" s="20" t="s">
        <v>142</v>
      </c>
      <c r="F579" s="20" t="s">
        <v>168</v>
      </c>
      <c r="G579" s="20" t="s">
        <v>144</v>
      </c>
      <c r="H579" s="20" t="s">
        <v>276</v>
      </c>
      <c r="I579">
        <v>343774</v>
      </c>
      <c r="J579" s="21">
        <v>47249449.369999997</v>
      </c>
      <c r="K579" s="22">
        <v>0.60779022768621505</v>
      </c>
      <c r="L579" s="21">
        <v>77739731.930000007</v>
      </c>
      <c r="M579" s="23">
        <v>0.55100475595568899</v>
      </c>
      <c r="N579" s="21">
        <v>10.15</v>
      </c>
      <c r="O579">
        <v>189421</v>
      </c>
      <c r="P579" s="21">
        <v>1101359.8500000001</v>
      </c>
      <c r="Q579" s="21">
        <v>6564.4</v>
      </c>
      <c r="R579" s="21">
        <f t="shared" si="9"/>
        <v>1107924.25</v>
      </c>
    </row>
    <row r="580" spans="1:18" x14ac:dyDescent="0.25">
      <c r="A580" s="20" t="s">
        <v>36</v>
      </c>
      <c r="B580" s="20" t="s">
        <v>4</v>
      </c>
      <c r="C580" s="20" t="s">
        <v>173</v>
      </c>
      <c r="D580" s="20" t="s">
        <v>141</v>
      </c>
      <c r="E580" s="20" t="s">
        <v>142</v>
      </c>
      <c r="F580" s="20" t="s">
        <v>168</v>
      </c>
      <c r="G580" s="20" t="s">
        <v>144</v>
      </c>
      <c r="H580" s="20" t="s">
        <v>276</v>
      </c>
      <c r="I580">
        <v>16644</v>
      </c>
      <c r="J580" s="21">
        <v>47249449.369999997</v>
      </c>
      <c r="K580" s="22">
        <v>0.60779022768621505</v>
      </c>
      <c r="L580" s="21">
        <v>77739731.930000007</v>
      </c>
      <c r="M580" s="23">
        <v>0.50490047051960496</v>
      </c>
      <c r="N580" s="21">
        <v>10.9</v>
      </c>
      <c r="O580">
        <v>8403</v>
      </c>
      <c r="P580" s="21">
        <v>52468.17</v>
      </c>
      <c r="Q580" s="21">
        <v>549.47</v>
      </c>
      <c r="R580" s="21">
        <f t="shared" si="9"/>
        <v>53017.64</v>
      </c>
    </row>
    <row r="581" spans="1:18" x14ac:dyDescent="0.25">
      <c r="A581" s="20" t="s">
        <v>36</v>
      </c>
      <c r="B581" s="20" t="s">
        <v>4</v>
      </c>
      <c r="C581" s="20" t="s">
        <v>174</v>
      </c>
      <c r="D581" s="20" t="s">
        <v>175</v>
      </c>
      <c r="E581" s="20" t="s">
        <v>142</v>
      </c>
      <c r="F581" s="20" t="s">
        <v>176</v>
      </c>
      <c r="G581" s="20" t="s">
        <v>144</v>
      </c>
      <c r="H581" s="20" t="s">
        <v>276</v>
      </c>
      <c r="I581">
        <v>130029</v>
      </c>
      <c r="J581" s="21">
        <v>47249449.369999997</v>
      </c>
      <c r="K581" s="22">
        <v>0.60779022768621505</v>
      </c>
      <c r="L581" s="21">
        <v>77739731.930000007</v>
      </c>
      <c r="M581" s="23">
        <v>0.50490047051960496</v>
      </c>
      <c r="N581" s="21">
        <v>10.9</v>
      </c>
      <c r="O581">
        <v>65651</v>
      </c>
      <c r="P581" s="21">
        <v>409923.59</v>
      </c>
      <c r="Q581" s="21">
        <v>3627.75</v>
      </c>
      <c r="R581" s="21">
        <f t="shared" si="9"/>
        <v>413551.34</v>
      </c>
    </row>
    <row r="582" spans="1:18" x14ac:dyDescent="0.25">
      <c r="A582" s="20" t="s">
        <v>36</v>
      </c>
      <c r="B582" s="20" t="s">
        <v>4</v>
      </c>
      <c r="C582" s="20" t="s">
        <v>177</v>
      </c>
      <c r="D582" s="20" t="s">
        <v>148</v>
      </c>
      <c r="E582" s="20" t="s">
        <v>146</v>
      </c>
      <c r="F582" s="20" t="s">
        <v>168</v>
      </c>
      <c r="G582" s="20" t="s">
        <v>144</v>
      </c>
      <c r="H582" s="20" t="s">
        <v>276</v>
      </c>
      <c r="I582">
        <v>18188</v>
      </c>
      <c r="J582" s="21">
        <v>47249449.369999997</v>
      </c>
      <c r="K582" s="22">
        <v>0.60779022768621505</v>
      </c>
      <c r="L582" s="21">
        <v>77739731.930000007</v>
      </c>
      <c r="M582" s="23">
        <v>0.53362302731854705</v>
      </c>
      <c r="N582" s="21">
        <v>48.11</v>
      </c>
      <c r="O582">
        <v>9705</v>
      </c>
      <c r="P582" s="21">
        <v>266754.94</v>
      </c>
      <c r="Q582" s="21">
        <v>824.59</v>
      </c>
      <c r="R582" s="21">
        <f t="shared" si="9"/>
        <v>267579.53000000003</v>
      </c>
    </row>
    <row r="583" spans="1:18" x14ac:dyDescent="0.25">
      <c r="A583" s="20" t="s">
        <v>36</v>
      </c>
      <c r="B583" s="20" t="s">
        <v>4</v>
      </c>
      <c r="C583" s="20" t="s">
        <v>178</v>
      </c>
      <c r="D583" s="20" t="s">
        <v>175</v>
      </c>
      <c r="E583" s="20" t="s">
        <v>146</v>
      </c>
      <c r="F583" s="20" t="s">
        <v>168</v>
      </c>
      <c r="G583" s="20" t="s">
        <v>144</v>
      </c>
      <c r="H583" s="20" t="s">
        <v>276</v>
      </c>
      <c r="I583">
        <v>30620</v>
      </c>
      <c r="J583" s="21">
        <v>47249449.369999997</v>
      </c>
      <c r="K583" s="22">
        <v>0.60779022768621505</v>
      </c>
      <c r="L583" s="21">
        <v>77739731.930000007</v>
      </c>
      <c r="M583" s="23">
        <v>0.50490047051960496</v>
      </c>
      <c r="N583" s="21">
        <v>65.03</v>
      </c>
      <c r="O583">
        <v>15460</v>
      </c>
      <c r="P583" s="21">
        <v>574387.28</v>
      </c>
      <c r="Q583" s="21">
        <v>371.54</v>
      </c>
      <c r="R583" s="21">
        <f t="shared" si="9"/>
        <v>574758.82000000007</v>
      </c>
    </row>
    <row r="584" spans="1:18" x14ac:dyDescent="0.25">
      <c r="A584" s="20" t="s">
        <v>36</v>
      </c>
      <c r="B584" s="20" t="s">
        <v>4</v>
      </c>
      <c r="C584" s="20" t="s">
        <v>179</v>
      </c>
      <c r="D584" s="20" t="s">
        <v>141</v>
      </c>
      <c r="E584" s="20" t="s">
        <v>146</v>
      </c>
      <c r="F584" s="20" t="s">
        <v>176</v>
      </c>
      <c r="G584" s="20" t="s">
        <v>144</v>
      </c>
      <c r="H584" s="20" t="s">
        <v>276</v>
      </c>
      <c r="I584">
        <v>5266</v>
      </c>
      <c r="J584" s="21">
        <v>47249449.369999997</v>
      </c>
      <c r="K584" s="22">
        <v>0.60779022768621505</v>
      </c>
      <c r="L584" s="21">
        <v>77739731.930000007</v>
      </c>
      <c r="M584" s="23">
        <v>0.51867040119121</v>
      </c>
      <c r="N584" s="21">
        <v>61.83</v>
      </c>
      <c r="O584">
        <v>2731</v>
      </c>
      <c r="P584" s="21">
        <v>96472.27</v>
      </c>
      <c r="Q584" s="21">
        <v>-141.30000000000001</v>
      </c>
      <c r="R584" s="21">
        <f t="shared" si="9"/>
        <v>96330.97</v>
      </c>
    </row>
    <row r="585" spans="1:18" x14ac:dyDescent="0.25">
      <c r="A585" s="20" t="s">
        <v>36</v>
      </c>
      <c r="B585" s="20" t="s">
        <v>4</v>
      </c>
      <c r="C585" s="20" t="s">
        <v>180</v>
      </c>
      <c r="D585" s="20" t="s">
        <v>148</v>
      </c>
      <c r="E585" s="20" t="s">
        <v>155</v>
      </c>
      <c r="F585" s="20" t="s">
        <v>168</v>
      </c>
      <c r="G585" s="20" t="s">
        <v>144</v>
      </c>
      <c r="H585" s="20" t="s">
        <v>276</v>
      </c>
      <c r="I585">
        <v>7153</v>
      </c>
      <c r="J585" s="21">
        <v>47249449.369999997</v>
      </c>
      <c r="K585" s="22">
        <v>0.60779022768621505</v>
      </c>
      <c r="L585" s="21">
        <v>77739731.930000007</v>
      </c>
      <c r="M585" s="23">
        <v>0.53362302731854705</v>
      </c>
      <c r="N585" s="21">
        <v>22.74</v>
      </c>
      <c r="O585">
        <v>3817</v>
      </c>
      <c r="P585" s="21">
        <v>49590.01</v>
      </c>
      <c r="Q585" s="21">
        <v>64.959999999999994</v>
      </c>
      <c r="R585" s="21">
        <f t="shared" si="9"/>
        <v>49654.97</v>
      </c>
    </row>
    <row r="586" spans="1:18" x14ac:dyDescent="0.25">
      <c r="A586" s="20" t="s">
        <v>36</v>
      </c>
      <c r="B586" s="20" t="s">
        <v>4</v>
      </c>
      <c r="C586" s="20" t="s">
        <v>181</v>
      </c>
      <c r="D586" s="20" t="s">
        <v>170</v>
      </c>
      <c r="E586" s="20" t="s">
        <v>155</v>
      </c>
      <c r="F586" s="20" t="s">
        <v>168</v>
      </c>
      <c r="G586" s="20" t="s">
        <v>144</v>
      </c>
      <c r="H586" s="20" t="s">
        <v>276</v>
      </c>
      <c r="I586">
        <v>21876</v>
      </c>
      <c r="J586" s="21">
        <v>47249449.369999997</v>
      </c>
      <c r="K586" s="22">
        <v>0.60779022768621505</v>
      </c>
      <c r="L586" s="21">
        <v>77739731.930000007</v>
      </c>
      <c r="M586" s="23">
        <v>0.50631088322580997</v>
      </c>
      <c r="N586" s="21">
        <v>23.79</v>
      </c>
      <c r="O586">
        <v>11076</v>
      </c>
      <c r="P586" s="21">
        <v>150542.44</v>
      </c>
      <c r="Q586" s="21">
        <v>122.32</v>
      </c>
      <c r="R586" s="21">
        <f t="shared" si="9"/>
        <v>150664.76</v>
      </c>
    </row>
    <row r="587" spans="1:18" x14ac:dyDescent="0.25">
      <c r="A587" s="20" t="s">
        <v>36</v>
      </c>
      <c r="B587" s="20" t="s">
        <v>4</v>
      </c>
      <c r="C587" s="20" t="s">
        <v>182</v>
      </c>
      <c r="D587" s="20" t="s">
        <v>175</v>
      </c>
      <c r="E587" s="20" t="s">
        <v>155</v>
      </c>
      <c r="F587" s="20" t="s">
        <v>168</v>
      </c>
      <c r="G587" s="20" t="s">
        <v>144</v>
      </c>
      <c r="H587" s="20" t="s">
        <v>276</v>
      </c>
      <c r="I587">
        <v>10091</v>
      </c>
      <c r="J587" s="21">
        <v>47249449.369999997</v>
      </c>
      <c r="K587" s="22">
        <v>0.60779022768621505</v>
      </c>
      <c r="L587" s="21">
        <v>77739731.930000007</v>
      </c>
      <c r="M587" s="23">
        <v>0.50490047051960496</v>
      </c>
      <c r="N587" s="21">
        <v>23.86</v>
      </c>
      <c r="O587">
        <v>5094</v>
      </c>
      <c r="P587" s="21">
        <v>69440.2</v>
      </c>
      <c r="Q587" s="21">
        <v>40.9</v>
      </c>
      <c r="R587" s="21">
        <f t="shared" si="9"/>
        <v>69481.099999999991</v>
      </c>
    </row>
    <row r="588" spans="1:18" x14ac:dyDescent="0.25">
      <c r="A588" s="20" t="s">
        <v>37</v>
      </c>
      <c r="B588" s="20" t="s">
        <v>14</v>
      </c>
      <c r="C588" s="20" t="s">
        <v>157</v>
      </c>
      <c r="D588" s="20" t="s">
        <v>158</v>
      </c>
      <c r="E588" s="20" t="s">
        <v>142</v>
      </c>
      <c r="F588" s="20" t="s">
        <v>159</v>
      </c>
      <c r="G588" s="20" t="s">
        <v>144</v>
      </c>
      <c r="H588" s="20" t="s">
        <v>276</v>
      </c>
      <c r="I588">
        <v>50116</v>
      </c>
      <c r="J588" s="21">
        <v>1428311</v>
      </c>
      <c r="K588" s="22">
        <v>0.58813915251180304</v>
      </c>
      <c r="L588" s="21">
        <v>2428525.62</v>
      </c>
      <c r="M588" s="23">
        <v>6.7241798795580399E-2</v>
      </c>
      <c r="N588" s="21">
        <v>26.16</v>
      </c>
      <c r="O588">
        <v>3369</v>
      </c>
      <c r="P588" s="21">
        <v>48854.01</v>
      </c>
      <c r="Q588" s="21">
        <v>362.53</v>
      </c>
      <c r="R588" s="21">
        <f t="shared" si="9"/>
        <v>49216.54</v>
      </c>
    </row>
    <row r="589" spans="1:18" x14ac:dyDescent="0.25">
      <c r="A589" s="20" t="s">
        <v>37</v>
      </c>
      <c r="B589" s="20" t="s">
        <v>14</v>
      </c>
      <c r="C589" s="20" t="s">
        <v>160</v>
      </c>
      <c r="D589" s="20" t="s">
        <v>150</v>
      </c>
      <c r="E589" s="20" t="s">
        <v>142</v>
      </c>
      <c r="F589" s="20" t="s">
        <v>159</v>
      </c>
      <c r="G589" s="20" t="s">
        <v>144</v>
      </c>
      <c r="H589" s="20" t="s">
        <v>276</v>
      </c>
      <c r="I589">
        <v>48471</v>
      </c>
      <c r="J589" s="21">
        <v>1428311</v>
      </c>
      <c r="K589" s="22">
        <v>0.58813915251180304</v>
      </c>
      <c r="L589" s="21">
        <v>2428525.62</v>
      </c>
      <c r="M589" s="23">
        <v>7.2178317141654694E-2</v>
      </c>
      <c r="N589" s="21">
        <v>24.2</v>
      </c>
      <c r="O589">
        <v>3498</v>
      </c>
      <c r="P589" s="21">
        <v>46924.17</v>
      </c>
      <c r="Q589" s="21">
        <v>268.29000000000002</v>
      </c>
      <c r="R589" s="21">
        <f t="shared" si="9"/>
        <v>47192.46</v>
      </c>
    </row>
    <row r="590" spans="1:18" x14ac:dyDescent="0.25">
      <c r="A590" s="20" t="s">
        <v>37</v>
      </c>
      <c r="B590" s="20" t="s">
        <v>14</v>
      </c>
      <c r="C590" s="20" t="s">
        <v>161</v>
      </c>
      <c r="D590" s="20" t="s">
        <v>148</v>
      </c>
      <c r="E590" s="20" t="s">
        <v>142</v>
      </c>
      <c r="F590" s="20" t="s">
        <v>162</v>
      </c>
      <c r="G590" s="20" t="s">
        <v>144</v>
      </c>
      <c r="H590" s="20" t="s">
        <v>276</v>
      </c>
      <c r="I590">
        <v>13594</v>
      </c>
      <c r="J590" s="21">
        <v>1428311</v>
      </c>
      <c r="K590" s="22">
        <v>0.58813915251180304</v>
      </c>
      <c r="L590" s="21">
        <v>2428525.62</v>
      </c>
      <c r="M590" s="23">
        <v>6.7241798795580399E-2</v>
      </c>
      <c r="N590" s="21">
        <v>26.16</v>
      </c>
      <c r="O590">
        <v>914</v>
      </c>
      <c r="P590" s="21">
        <v>13253.95</v>
      </c>
      <c r="Q590" s="21">
        <v>87</v>
      </c>
      <c r="R590" s="21">
        <f t="shared" si="9"/>
        <v>13340.95</v>
      </c>
    </row>
    <row r="591" spans="1:18" x14ac:dyDescent="0.25">
      <c r="A591" s="20" t="s">
        <v>37</v>
      </c>
      <c r="B591" s="20" t="s">
        <v>14</v>
      </c>
      <c r="C591" s="20" t="s">
        <v>163</v>
      </c>
      <c r="D591" s="20" t="s">
        <v>148</v>
      </c>
      <c r="E591" s="20" t="s">
        <v>146</v>
      </c>
      <c r="F591" s="20" t="s">
        <v>162</v>
      </c>
      <c r="G591" s="20" t="s">
        <v>144</v>
      </c>
      <c r="H591" s="20" t="s">
        <v>276</v>
      </c>
      <c r="I591">
        <v>2528</v>
      </c>
      <c r="J591" s="21">
        <v>1428311</v>
      </c>
      <c r="K591" s="22">
        <v>0.58813915251180304</v>
      </c>
      <c r="L591" s="21">
        <v>2428525.62</v>
      </c>
      <c r="M591" s="23">
        <v>6.7241798795580399E-2</v>
      </c>
      <c r="N591" s="21">
        <v>107.29</v>
      </c>
      <c r="O591">
        <v>169</v>
      </c>
      <c r="P591" s="21">
        <v>10024.299999999999</v>
      </c>
      <c r="Q591" s="21">
        <v>-59.31</v>
      </c>
      <c r="R591" s="21">
        <f t="shared" si="9"/>
        <v>9964.99</v>
      </c>
    </row>
    <row r="592" spans="1:18" x14ac:dyDescent="0.25">
      <c r="A592" s="20" t="s">
        <v>37</v>
      </c>
      <c r="B592" s="20" t="s">
        <v>14</v>
      </c>
      <c r="C592" s="20" t="s">
        <v>164</v>
      </c>
      <c r="D592" s="20" t="s">
        <v>150</v>
      </c>
      <c r="E592" s="20" t="s">
        <v>146</v>
      </c>
      <c r="F592" s="20" t="s">
        <v>162</v>
      </c>
      <c r="G592" s="20" t="s">
        <v>144</v>
      </c>
      <c r="H592" s="20" t="s">
        <v>276</v>
      </c>
      <c r="I592">
        <v>3612</v>
      </c>
      <c r="J592" s="21">
        <v>1428311</v>
      </c>
      <c r="K592" s="22">
        <v>0.58813915251180304</v>
      </c>
      <c r="L592" s="21">
        <v>2428525.62</v>
      </c>
      <c r="M592" s="23">
        <v>7.2178317141654694E-2</v>
      </c>
      <c r="N592" s="21">
        <v>67.69</v>
      </c>
      <c r="O592">
        <v>260</v>
      </c>
      <c r="P592" s="21">
        <v>9729.84</v>
      </c>
      <c r="Q592" s="21">
        <v>-37.42</v>
      </c>
      <c r="R592" s="21">
        <f t="shared" si="9"/>
        <v>9692.42</v>
      </c>
    </row>
    <row r="593" spans="1:18" x14ac:dyDescent="0.25">
      <c r="A593" s="20" t="s">
        <v>37</v>
      </c>
      <c r="B593" s="20" t="s">
        <v>14</v>
      </c>
      <c r="C593" s="20" t="s">
        <v>165</v>
      </c>
      <c r="D593" s="20" t="s">
        <v>148</v>
      </c>
      <c r="E593" s="20" t="s">
        <v>155</v>
      </c>
      <c r="F593" s="20" t="s">
        <v>159</v>
      </c>
      <c r="G593" s="20" t="s">
        <v>144</v>
      </c>
      <c r="H593" s="20" t="s">
        <v>276</v>
      </c>
      <c r="I593">
        <v>1480</v>
      </c>
      <c r="J593" s="21">
        <v>1428311</v>
      </c>
      <c r="K593" s="22">
        <v>0.58813915251180304</v>
      </c>
      <c r="L593" s="21">
        <v>2428525.62</v>
      </c>
      <c r="M593" s="23">
        <v>6.7241798795580399E-2</v>
      </c>
      <c r="N593" s="21">
        <v>58.75</v>
      </c>
      <c r="O593">
        <v>99</v>
      </c>
      <c r="P593" s="21">
        <v>3215.52</v>
      </c>
      <c r="Q593" s="21">
        <v>0</v>
      </c>
      <c r="R593" s="21">
        <f t="shared" si="9"/>
        <v>3215.52</v>
      </c>
    </row>
    <row r="594" spans="1:18" x14ac:dyDescent="0.25">
      <c r="A594" s="20" t="s">
        <v>37</v>
      </c>
      <c r="B594" s="20" t="s">
        <v>14</v>
      </c>
      <c r="C594" s="20" t="s">
        <v>166</v>
      </c>
      <c r="D594" s="20" t="s">
        <v>150</v>
      </c>
      <c r="E594" s="20" t="s">
        <v>155</v>
      </c>
      <c r="F594" s="20" t="s">
        <v>159</v>
      </c>
      <c r="G594" s="20" t="s">
        <v>144</v>
      </c>
      <c r="H594" s="20" t="s">
        <v>276</v>
      </c>
      <c r="I594">
        <v>2052</v>
      </c>
      <c r="J594" s="21">
        <v>1428311</v>
      </c>
      <c r="K594" s="22">
        <v>0.58813915251180304</v>
      </c>
      <c r="L594" s="21">
        <v>2428525.62</v>
      </c>
      <c r="M594" s="23">
        <v>6.7512306940465394E-2</v>
      </c>
      <c r="N594" s="21">
        <v>58.69</v>
      </c>
      <c r="O594">
        <v>138</v>
      </c>
      <c r="P594" s="21">
        <v>4477.66</v>
      </c>
      <c r="Q594" s="21">
        <v>0</v>
      </c>
      <c r="R594" s="21">
        <f t="shared" si="9"/>
        <v>4477.66</v>
      </c>
    </row>
    <row r="595" spans="1:18" x14ac:dyDescent="0.25">
      <c r="A595" s="20" t="s">
        <v>38</v>
      </c>
      <c r="B595" s="20" t="s">
        <v>17</v>
      </c>
      <c r="C595" s="20" t="s">
        <v>167</v>
      </c>
      <c r="D595" s="20" t="s">
        <v>148</v>
      </c>
      <c r="E595" s="20" t="s">
        <v>142</v>
      </c>
      <c r="F595" s="20" t="s">
        <v>168</v>
      </c>
      <c r="G595" s="20" t="s">
        <v>144</v>
      </c>
      <c r="H595" s="20" t="s">
        <v>276</v>
      </c>
      <c r="I595">
        <v>111773</v>
      </c>
      <c r="J595" s="21">
        <v>9669895.8399999999</v>
      </c>
      <c r="K595" s="22">
        <v>0.75058275985741296</v>
      </c>
      <c r="L595" s="21">
        <v>12883184.050000001</v>
      </c>
      <c r="M595" s="23">
        <v>8.8433076672470898E-2</v>
      </c>
      <c r="N595" s="21">
        <v>10.74</v>
      </c>
      <c r="O595">
        <v>9884</v>
      </c>
      <c r="P595" s="21">
        <v>75096.03</v>
      </c>
      <c r="Q595" s="21">
        <v>425.48</v>
      </c>
      <c r="R595" s="21">
        <f t="shared" si="9"/>
        <v>75521.509999999995</v>
      </c>
    </row>
    <row r="596" spans="1:18" x14ac:dyDescent="0.25">
      <c r="A596" s="20" t="s">
        <v>38</v>
      </c>
      <c r="B596" s="20" t="s">
        <v>17</v>
      </c>
      <c r="C596" s="20" t="s">
        <v>169</v>
      </c>
      <c r="D596" s="20" t="s">
        <v>170</v>
      </c>
      <c r="E596" s="20" t="s">
        <v>142</v>
      </c>
      <c r="F596" s="20" t="s">
        <v>168</v>
      </c>
      <c r="G596" s="20" t="s">
        <v>144</v>
      </c>
      <c r="H596" s="20" t="s">
        <v>276</v>
      </c>
      <c r="I596">
        <v>472813</v>
      </c>
      <c r="J596" s="21">
        <v>9669895.8399999999</v>
      </c>
      <c r="K596" s="22">
        <v>0.75058275985741296</v>
      </c>
      <c r="L596" s="21">
        <v>12883184.050000001</v>
      </c>
      <c r="M596" s="23">
        <v>8.3906853460591499E-2</v>
      </c>
      <c r="N596" s="21">
        <v>10.86</v>
      </c>
      <c r="O596">
        <v>39672</v>
      </c>
      <c r="P596" s="21">
        <v>304785.19</v>
      </c>
      <c r="Q596" s="21">
        <v>1398.24</v>
      </c>
      <c r="R596" s="21">
        <f t="shared" si="9"/>
        <v>306183.43</v>
      </c>
    </row>
    <row r="597" spans="1:18" x14ac:dyDescent="0.25">
      <c r="A597" s="20" t="s">
        <v>38</v>
      </c>
      <c r="B597" s="20" t="s">
        <v>17</v>
      </c>
      <c r="C597" s="20" t="s">
        <v>171</v>
      </c>
      <c r="D597" s="20" t="s">
        <v>172</v>
      </c>
      <c r="E597" s="20" t="s">
        <v>142</v>
      </c>
      <c r="F597" s="20" t="s">
        <v>168</v>
      </c>
      <c r="G597" s="20" t="s">
        <v>183</v>
      </c>
      <c r="H597" s="20" t="s">
        <v>276</v>
      </c>
      <c r="I597">
        <v>343774</v>
      </c>
      <c r="J597" s="21">
        <v>9669895.8399999999</v>
      </c>
      <c r="K597" s="22">
        <v>0.75058275985741296</v>
      </c>
      <c r="L597" s="21">
        <v>12883184.050000001</v>
      </c>
      <c r="M597" s="23"/>
      <c r="N597" s="21">
        <v>10.15</v>
      </c>
      <c r="P597" s="21">
        <v>0</v>
      </c>
      <c r="Q597" s="21">
        <v>0</v>
      </c>
      <c r="R597" s="21">
        <f t="shared" si="9"/>
        <v>0</v>
      </c>
    </row>
    <row r="598" spans="1:18" x14ac:dyDescent="0.25">
      <c r="A598" s="20" t="s">
        <v>38</v>
      </c>
      <c r="B598" s="20" t="s">
        <v>17</v>
      </c>
      <c r="C598" s="20" t="s">
        <v>173</v>
      </c>
      <c r="D598" s="20" t="s">
        <v>141</v>
      </c>
      <c r="E598" s="20" t="s">
        <v>142</v>
      </c>
      <c r="F598" s="20" t="s">
        <v>168</v>
      </c>
      <c r="G598" s="20" t="s">
        <v>144</v>
      </c>
      <c r="H598" s="20" t="s">
        <v>276</v>
      </c>
      <c r="I598">
        <v>16644</v>
      </c>
      <c r="J598" s="21">
        <v>9669895.8399999999</v>
      </c>
      <c r="K598" s="22">
        <v>0.75058275985741296</v>
      </c>
      <c r="L598" s="21">
        <v>12883184.050000001</v>
      </c>
      <c r="M598" s="23">
        <v>8.3673117042554104E-2</v>
      </c>
      <c r="N598" s="21">
        <v>10.9</v>
      </c>
      <c r="O598">
        <v>1392</v>
      </c>
      <c r="P598" s="21">
        <v>10733.61</v>
      </c>
      <c r="Q598" s="21">
        <v>107.96</v>
      </c>
      <c r="R598" s="21">
        <f t="shared" si="9"/>
        <v>10841.57</v>
      </c>
    </row>
    <row r="599" spans="1:18" x14ac:dyDescent="0.25">
      <c r="A599" s="20" t="s">
        <v>38</v>
      </c>
      <c r="B599" s="20" t="s">
        <v>17</v>
      </c>
      <c r="C599" s="20" t="s">
        <v>174</v>
      </c>
      <c r="D599" s="20" t="s">
        <v>175</v>
      </c>
      <c r="E599" s="20" t="s">
        <v>142</v>
      </c>
      <c r="F599" s="20" t="s">
        <v>176</v>
      </c>
      <c r="G599" s="20" t="s">
        <v>144</v>
      </c>
      <c r="H599" s="20" t="s">
        <v>276</v>
      </c>
      <c r="I599">
        <v>130029</v>
      </c>
      <c r="J599" s="21">
        <v>9669895.8399999999</v>
      </c>
      <c r="K599" s="22">
        <v>0.75058275985741296</v>
      </c>
      <c r="L599" s="21">
        <v>12883184.050000001</v>
      </c>
      <c r="M599" s="23">
        <v>8.3673117042554104E-2</v>
      </c>
      <c r="N599" s="21">
        <v>10.9</v>
      </c>
      <c r="O599">
        <v>10879</v>
      </c>
      <c r="P599" s="21">
        <v>83887.15</v>
      </c>
      <c r="Q599" s="21">
        <v>740.25</v>
      </c>
      <c r="R599" s="21">
        <f t="shared" si="9"/>
        <v>84627.4</v>
      </c>
    </row>
    <row r="600" spans="1:18" x14ac:dyDescent="0.25">
      <c r="A600" s="20" t="s">
        <v>38</v>
      </c>
      <c r="B600" s="20" t="s">
        <v>17</v>
      </c>
      <c r="C600" s="20" t="s">
        <v>177</v>
      </c>
      <c r="D600" s="20" t="s">
        <v>148</v>
      </c>
      <c r="E600" s="20" t="s">
        <v>146</v>
      </c>
      <c r="F600" s="20" t="s">
        <v>168</v>
      </c>
      <c r="G600" s="20" t="s">
        <v>144</v>
      </c>
      <c r="H600" s="20" t="s">
        <v>276</v>
      </c>
      <c r="I600">
        <v>18188</v>
      </c>
      <c r="J600" s="21">
        <v>9669895.8399999999</v>
      </c>
      <c r="K600" s="22">
        <v>0.75058275985741296</v>
      </c>
      <c r="L600" s="21">
        <v>12883184.050000001</v>
      </c>
      <c r="M600" s="23">
        <v>8.8433076672470898E-2</v>
      </c>
      <c r="N600" s="21">
        <v>48.11</v>
      </c>
      <c r="O600">
        <v>1608</v>
      </c>
      <c r="P600" s="21">
        <v>54581.8</v>
      </c>
      <c r="Q600" s="21">
        <v>169.72</v>
      </c>
      <c r="R600" s="21">
        <f t="shared" si="9"/>
        <v>54751.520000000004</v>
      </c>
    </row>
    <row r="601" spans="1:18" x14ac:dyDescent="0.25">
      <c r="A601" s="20" t="s">
        <v>38</v>
      </c>
      <c r="B601" s="20" t="s">
        <v>17</v>
      </c>
      <c r="C601" s="20" t="s">
        <v>178</v>
      </c>
      <c r="D601" s="20" t="s">
        <v>175</v>
      </c>
      <c r="E601" s="20" t="s">
        <v>146</v>
      </c>
      <c r="F601" s="20" t="s">
        <v>168</v>
      </c>
      <c r="G601" s="20" t="s">
        <v>144</v>
      </c>
      <c r="H601" s="20" t="s">
        <v>276</v>
      </c>
      <c r="I601">
        <v>30620</v>
      </c>
      <c r="J601" s="21">
        <v>9669895.8399999999</v>
      </c>
      <c r="K601" s="22">
        <v>0.75058275985741296</v>
      </c>
      <c r="L601" s="21">
        <v>12883184.050000001</v>
      </c>
      <c r="M601" s="23">
        <v>8.3673117042554104E-2</v>
      </c>
      <c r="N601" s="21">
        <v>65.03</v>
      </c>
      <c r="O601">
        <v>2562</v>
      </c>
      <c r="P601" s="21">
        <v>117549.1</v>
      </c>
      <c r="Q601" s="21">
        <v>91.76</v>
      </c>
      <c r="R601" s="21">
        <f t="shared" si="9"/>
        <v>117640.86</v>
      </c>
    </row>
    <row r="602" spans="1:18" x14ac:dyDescent="0.25">
      <c r="A602" s="20" t="s">
        <v>38</v>
      </c>
      <c r="B602" s="20" t="s">
        <v>17</v>
      </c>
      <c r="C602" s="20" t="s">
        <v>179</v>
      </c>
      <c r="D602" s="20" t="s">
        <v>141</v>
      </c>
      <c r="E602" s="20" t="s">
        <v>146</v>
      </c>
      <c r="F602" s="20" t="s">
        <v>176</v>
      </c>
      <c r="G602" s="20" t="s">
        <v>144</v>
      </c>
      <c r="H602" s="20" t="s">
        <v>276</v>
      </c>
      <c r="I602">
        <v>5266</v>
      </c>
      <c r="J602" s="21">
        <v>9669895.8399999999</v>
      </c>
      <c r="K602" s="22">
        <v>0.75058275985741296</v>
      </c>
      <c r="L602" s="21">
        <v>12883184.050000001</v>
      </c>
      <c r="M602" s="23">
        <v>8.5955097527871005E-2</v>
      </c>
      <c r="N602" s="21">
        <v>61.83</v>
      </c>
      <c r="O602">
        <v>452</v>
      </c>
      <c r="P602" s="21">
        <v>19718.060000000001</v>
      </c>
      <c r="Q602" s="21">
        <v>-43.62</v>
      </c>
      <c r="R602" s="21">
        <f t="shared" si="9"/>
        <v>19674.440000000002</v>
      </c>
    </row>
    <row r="603" spans="1:18" x14ac:dyDescent="0.25">
      <c r="A603" s="20" t="s">
        <v>38</v>
      </c>
      <c r="B603" s="20" t="s">
        <v>17</v>
      </c>
      <c r="C603" s="20" t="s">
        <v>180</v>
      </c>
      <c r="D603" s="20" t="s">
        <v>148</v>
      </c>
      <c r="E603" s="20" t="s">
        <v>155</v>
      </c>
      <c r="F603" s="20" t="s">
        <v>168</v>
      </c>
      <c r="G603" s="20" t="s">
        <v>144</v>
      </c>
      <c r="H603" s="20" t="s">
        <v>276</v>
      </c>
      <c r="I603">
        <v>7153</v>
      </c>
      <c r="J603" s="21">
        <v>9669895.8399999999</v>
      </c>
      <c r="K603" s="22">
        <v>0.75058275985741296</v>
      </c>
      <c r="L603" s="21">
        <v>12883184.050000001</v>
      </c>
      <c r="M603" s="23">
        <v>8.8433076672470898E-2</v>
      </c>
      <c r="N603" s="21">
        <v>22.74</v>
      </c>
      <c r="O603">
        <v>632</v>
      </c>
      <c r="P603" s="21">
        <v>10139.91</v>
      </c>
      <c r="Q603" s="21">
        <v>16.05</v>
      </c>
      <c r="R603" s="21">
        <f t="shared" si="9"/>
        <v>10155.959999999999</v>
      </c>
    </row>
    <row r="604" spans="1:18" x14ac:dyDescent="0.25">
      <c r="A604" s="20" t="s">
        <v>38</v>
      </c>
      <c r="B604" s="20" t="s">
        <v>17</v>
      </c>
      <c r="C604" s="20" t="s">
        <v>181</v>
      </c>
      <c r="D604" s="20" t="s">
        <v>170</v>
      </c>
      <c r="E604" s="20" t="s">
        <v>155</v>
      </c>
      <c r="F604" s="20" t="s">
        <v>168</v>
      </c>
      <c r="G604" s="20" t="s">
        <v>144</v>
      </c>
      <c r="H604" s="20" t="s">
        <v>276</v>
      </c>
      <c r="I604">
        <v>21876</v>
      </c>
      <c r="J604" s="21">
        <v>9669895.8399999999</v>
      </c>
      <c r="K604" s="22">
        <v>0.75058275985741296</v>
      </c>
      <c r="L604" s="21">
        <v>12883184.050000001</v>
      </c>
      <c r="M604" s="23">
        <v>8.3906853460591499E-2</v>
      </c>
      <c r="N604" s="21">
        <v>23.79</v>
      </c>
      <c r="O604">
        <v>1835</v>
      </c>
      <c r="P604" s="21">
        <v>30800.44</v>
      </c>
      <c r="Q604" s="21">
        <v>16.78</v>
      </c>
      <c r="R604" s="21">
        <f t="shared" si="9"/>
        <v>30817.219999999998</v>
      </c>
    </row>
    <row r="605" spans="1:18" x14ac:dyDescent="0.25">
      <c r="A605" s="20" t="s">
        <v>38</v>
      </c>
      <c r="B605" s="20" t="s">
        <v>17</v>
      </c>
      <c r="C605" s="20" t="s">
        <v>182</v>
      </c>
      <c r="D605" s="20" t="s">
        <v>175</v>
      </c>
      <c r="E605" s="20" t="s">
        <v>155</v>
      </c>
      <c r="F605" s="20" t="s">
        <v>168</v>
      </c>
      <c r="G605" s="20" t="s">
        <v>144</v>
      </c>
      <c r="H605" s="20" t="s">
        <v>276</v>
      </c>
      <c r="I605">
        <v>10091</v>
      </c>
      <c r="J605" s="21">
        <v>9669895.8399999999</v>
      </c>
      <c r="K605" s="22">
        <v>0.75058275985741296</v>
      </c>
      <c r="L605" s="21">
        <v>12883184.050000001</v>
      </c>
      <c r="M605" s="23">
        <v>8.3673117042554104E-2</v>
      </c>
      <c r="N605" s="21">
        <v>23.86</v>
      </c>
      <c r="O605">
        <v>844</v>
      </c>
      <c r="P605" s="21">
        <v>14208.21</v>
      </c>
      <c r="Q605" s="21">
        <v>16.84</v>
      </c>
      <c r="R605" s="21">
        <f t="shared" si="9"/>
        <v>14225.05</v>
      </c>
    </row>
    <row r="606" spans="1:18" x14ac:dyDescent="0.25">
      <c r="A606" s="20" t="s">
        <v>39</v>
      </c>
      <c r="B606" s="20" t="s">
        <v>1</v>
      </c>
      <c r="C606" s="20" t="s">
        <v>184</v>
      </c>
      <c r="D606" s="20" t="s">
        <v>148</v>
      </c>
      <c r="E606" s="20" t="s">
        <v>142</v>
      </c>
      <c r="F606" s="20" t="s">
        <v>185</v>
      </c>
      <c r="G606" s="20" t="s">
        <v>144</v>
      </c>
      <c r="H606" s="20" t="s">
        <v>276</v>
      </c>
      <c r="I606">
        <v>176268</v>
      </c>
      <c r="J606" s="21">
        <v>733161.25</v>
      </c>
      <c r="K606" s="22">
        <v>0.74452287001764395</v>
      </c>
      <c r="L606" s="21">
        <v>984739.73</v>
      </c>
      <c r="M606" s="23">
        <v>0.118050102220647</v>
      </c>
      <c r="N606" s="21">
        <v>0.97</v>
      </c>
      <c r="O606">
        <v>20808</v>
      </c>
      <c r="P606" s="21">
        <v>14163.2</v>
      </c>
      <c r="Q606" s="21">
        <v>78.95</v>
      </c>
      <c r="R606" s="21">
        <f t="shared" si="9"/>
        <v>14242.150000000001</v>
      </c>
    </row>
    <row r="607" spans="1:18" x14ac:dyDescent="0.25">
      <c r="A607" s="20" t="s">
        <v>39</v>
      </c>
      <c r="B607" s="20" t="s">
        <v>1</v>
      </c>
      <c r="C607" s="20" t="s">
        <v>186</v>
      </c>
      <c r="D607" s="20" t="s">
        <v>187</v>
      </c>
      <c r="E607" s="20" t="s">
        <v>142</v>
      </c>
      <c r="F607" s="20" t="s">
        <v>185</v>
      </c>
      <c r="G607" s="20" t="s">
        <v>144</v>
      </c>
      <c r="H607" s="20" t="s">
        <v>276</v>
      </c>
      <c r="I607">
        <v>156735</v>
      </c>
      <c r="J607" s="21">
        <v>733161.25</v>
      </c>
      <c r="K607" s="22">
        <v>0.74452287001764395</v>
      </c>
      <c r="L607" s="21">
        <v>984739.73</v>
      </c>
      <c r="M607" s="23">
        <v>9.3715122901387601E-2</v>
      </c>
      <c r="N607" s="21">
        <v>2.06</v>
      </c>
      <c r="O607">
        <v>14688</v>
      </c>
      <c r="P607" s="21">
        <v>21231.919999999998</v>
      </c>
      <c r="Q607" s="21">
        <v>112.75</v>
      </c>
      <c r="R607" s="21">
        <f t="shared" si="9"/>
        <v>21344.67</v>
      </c>
    </row>
    <row r="608" spans="1:18" x14ac:dyDescent="0.25">
      <c r="A608" s="20" t="s">
        <v>39</v>
      </c>
      <c r="B608" s="20" t="s">
        <v>1</v>
      </c>
      <c r="C608" s="20" t="s">
        <v>188</v>
      </c>
      <c r="D608" s="20" t="s">
        <v>189</v>
      </c>
      <c r="E608" s="20" t="s">
        <v>142</v>
      </c>
      <c r="F608" s="20" t="s">
        <v>185</v>
      </c>
      <c r="G608" s="20" t="s">
        <v>144</v>
      </c>
      <c r="H608" s="20" t="s">
        <v>276</v>
      </c>
      <c r="I608">
        <v>89202</v>
      </c>
      <c r="J608" s="21">
        <v>733161.25</v>
      </c>
      <c r="K608" s="22">
        <v>0.74452287001764395</v>
      </c>
      <c r="L608" s="21">
        <v>984739.73</v>
      </c>
      <c r="M608" s="23">
        <v>8.9486001188310099E-2</v>
      </c>
      <c r="N608" s="21">
        <v>2.09</v>
      </c>
      <c r="O608">
        <v>7982</v>
      </c>
      <c r="P608" s="21">
        <v>11706.24</v>
      </c>
      <c r="Q608" s="21">
        <v>127.59</v>
      </c>
      <c r="R608" s="21">
        <f t="shared" si="9"/>
        <v>11833.83</v>
      </c>
    </row>
    <row r="609" spans="1:18" x14ac:dyDescent="0.25">
      <c r="A609" s="20" t="s">
        <v>39</v>
      </c>
      <c r="B609" s="20" t="s">
        <v>1</v>
      </c>
      <c r="C609" s="20" t="s">
        <v>190</v>
      </c>
      <c r="D609" s="20" t="s">
        <v>148</v>
      </c>
      <c r="E609" s="20" t="s">
        <v>146</v>
      </c>
      <c r="F609" s="20" t="s">
        <v>191</v>
      </c>
      <c r="G609" s="20" t="s">
        <v>144</v>
      </c>
      <c r="H609" s="20" t="s">
        <v>276</v>
      </c>
      <c r="I609">
        <v>16922</v>
      </c>
      <c r="J609" s="21">
        <v>733161.25</v>
      </c>
      <c r="K609" s="22">
        <v>0.74452287001764395</v>
      </c>
      <c r="L609" s="21">
        <v>984739.73</v>
      </c>
      <c r="M609" s="23">
        <v>0.118050102220647</v>
      </c>
      <c r="N609" s="21">
        <v>22.13</v>
      </c>
      <c r="O609">
        <v>1997</v>
      </c>
      <c r="P609" s="21">
        <v>30928.959999999999</v>
      </c>
      <c r="Q609" s="21">
        <v>46.46</v>
      </c>
      <c r="R609" s="21">
        <f t="shared" si="9"/>
        <v>30975.42</v>
      </c>
    </row>
    <row r="610" spans="1:18" x14ac:dyDescent="0.25">
      <c r="A610" s="20" t="s">
        <v>39</v>
      </c>
      <c r="B610" s="20" t="s">
        <v>1</v>
      </c>
      <c r="C610" s="20" t="s">
        <v>192</v>
      </c>
      <c r="D610" s="20" t="s">
        <v>193</v>
      </c>
      <c r="E610" s="20" t="s">
        <v>146</v>
      </c>
      <c r="F610" s="20" t="s">
        <v>185</v>
      </c>
      <c r="G610" s="20" t="s">
        <v>183</v>
      </c>
      <c r="H610" s="20" t="s">
        <v>276</v>
      </c>
      <c r="I610">
        <v>0</v>
      </c>
      <c r="J610" s="21">
        <v>733161.25</v>
      </c>
      <c r="K610" s="22">
        <v>0.74452287001764395</v>
      </c>
      <c r="L610" s="21">
        <v>984739.73</v>
      </c>
      <c r="M610" s="23"/>
      <c r="N610" s="21">
        <v>5.93</v>
      </c>
      <c r="P610" s="21">
        <v>0</v>
      </c>
      <c r="Q610" s="21">
        <v>0</v>
      </c>
      <c r="R610" s="21">
        <f t="shared" si="9"/>
        <v>0</v>
      </c>
    </row>
    <row r="611" spans="1:18" x14ac:dyDescent="0.25">
      <c r="A611" s="20" t="s">
        <v>39</v>
      </c>
      <c r="B611" s="20" t="s">
        <v>1</v>
      </c>
      <c r="C611" s="20" t="s">
        <v>194</v>
      </c>
      <c r="D611" s="20" t="s">
        <v>189</v>
      </c>
      <c r="E611" s="20" t="s">
        <v>155</v>
      </c>
      <c r="F611" s="20" t="s">
        <v>185</v>
      </c>
      <c r="G611" s="20" t="s">
        <v>144</v>
      </c>
      <c r="H611" s="20" t="s">
        <v>276</v>
      </c>
      <c r="I611">
        <v>5705</v>
      </c>
      <c r="J611" s="21">
        <v>733161.25</v>
      </c>
      <c r="K611" s="22">
        <v>0.74452287001764395</v>
      </c>
      <c r="L611" s="21">
        <v>984739.73</v>
      </c>
      <c r="M611" s="23">
        <v>8.9486001188310099E-2</v>
      </c>
      <c r="N611" s="21">
        <v>2.58</v>
      </c>
      <c r="O611">
        <v>510</v>
      </c>
      <c r="P611" s="21">
        <v>920.86</v>
      </c>
      <c r="Q611" s="21">
        <v>0</v>
      </c>
      <c r="R611" s="21">
        <f t="shared" si="9"/>
        <v>920.86</v>
      </c>
    </row>
    <row r="612" spans="1:18" x14ac:dyDescent="0.25">
      <c r="A612" s="20" t="s">
        <v>39</v>
      </c>
      <c r="B612" s="20" t="s">
        <v>1</v>
      </c>
      <c r="C612" s="20" t="s">
        <v>195</v>
      </c>
      <c r="D612" s="20" t="s">
        <v>187</v>
      </c>
      <c r="E612" s="20" t="s">
        <v>155</v>
      </c>
      <c r="F612" s="20" t="s">
        <v>185</v>
      </c>
      <c r="G612" s="20" t="s">
        <v>144</v>
      </c>
      <c r="H612" s="20" t="s">
        <v>276</v>
      </c>
      <c r="I612">
        <v>9784</v>
      </c>
      <c r="J612" s="21">
        <v>733161.25</v>
      </c>
      <c r="K612" s="22">
        <v>0.74452287001764395</v>
      </c>
      <c r="L612" s="21">
        <v>984739.73</v>
      </c>
      <c r="M612" s="23">
        <v>9.3715122901387601E-2</v>
      </c>
      <c r="N612" s="21">
        <v>2.54</v>
      </c>
      <c r="O612">
        <v>916</v>
      </c>
      <c r="P612" s="21">
        <v>1628.3</v>
      </c>
      <c r="Q612" s="21">
        <v>1.78</v>
      </c>
      <c r="R612" s="21">
        <f t="shared" si="9"/>
        <v>1630.08</v>
      </c>
    </row>
    <row r="613" spans="1:18" x14ac:dyDescent="0.25">
      <c r="A613" s="20" t="s">
        <v>40</v>
      </c>
      <c r="B613" s="20" t="s">
        <v>196</v>
      </c>
      <c r="C613" s="20" t="s">
        <v>197</v>
      </c>
      <c r="D613" s="20" t="s">
        <v>148</v>
      </c>
      <c r="E613" s="20" t="s">
        <v>142</v>
      </c>
      <c r="F613" s="20" t="s">
        <v>198</v>
      </c>
      <c r="G613" s="20" t="s">
        <v>144</v>
      </c>
      <c r="H613" s="20" t="s">
        <v>276</v>
      </c>
      <c r="I613">
        <v>311691</v>
      </c>
      <c r="J613" s="21">
        <v>294301.18</v>
      </c>
      <c r="K613" s="22">
        <v>0.87229746700413902</v>
      </c>
      <c r="L613" s="21">
        <v>337386.26</v>
      </c>
      <c r="M613" s="23">
        <v>1.73678558511221E-3</v>
      </c>
      <c r="N613" s="21">
        <v>33.78</v>
      </c>
      <c r="O613">
        <v>541</v>
      </c>
      <c r="P613" s="21">
        <v>15024.6</v>
      </c>
      <c r="Q613" s="21">
        <v>83.32</v>
      </c>
      <c r="R613" s="21">
        <f t="shared" si="9"/>
        <v>15107.92</v>
      </c>
    </row>
    <row r="614" spans="1:18" x14ac:dyDescent="0.25">
      <c r="A614" s="20" t="s">
        <v>40</v>
      </c>
      <c r="B614" s="20" t="s">
        <v>196</v>
      </c>
      <c r="C614" s="20" t="s">
        <v>199</v>
      </c>
      <c r="D614" s="20" t="s">
        <v>200</v>
      </c>
      <c r="E614" s="20" t="s">
        <v>142</v>
      </c>
      <c r="F614" s="20" t="s">
        <v>198</v>
      </c>
      <c r="G614" s="20" t="s">
        <v>183</v>
      </c>
      <c r="H614" s="20" t="s">
        <v>276</v>
      </c>
      <c r="I614">
        <v>224013</v>
      </c>
      <c r="J614" s="21">
        <v>294301.18</v>
      </c>
      <c r="K614" s="22">
        <v>0.87229746700413902</v>
      </c>
      <c r="L614" s="21">
        <v>337386.26</v>
      </c>
      <c r="M614" s="23"/>
      <c r="N614" s="21">
        <v>10.98</v>
      </c>
      <c r="P614" s="21">
        <v>0</v>
      </c>
      <c r="Q614" s="21">
        <v>0</v>
      </c>
      <c r="R614" s="21">
        <f t="shared" si="9"/>
        <v>0</v>
      </c>
    </row>
    <row r="615" spans="1:18" x14ac:dyDescent="0.25">
      <c r="A615" s="20" t="s">
        <v>40</v>
      </c>
      <c r="B615" s="20" t="s">
        <v>196</v>
      </c>
      <c r="C615" s="20" t="s">
        <v>201</v>
      </c>
      <c r="D615" s="20" t="s">
        <v>141</v>
      </c>
      <c r="E615" s="20" t="s">
        <v>142</v>
      </c>
      <c r="F615" s="20" t="s">
        <v>202</v>
      </c>
      <c r="G615" s="20" t="s">
        <v>144</v>
      </c>
      <c r="H615" s="20" t="s">
        <v>276</v>
      </c>
      <c r="I615">
        <v>44902</v>
      </c>
      <c r="J615" s="21">
        <v>294301.18</v>
      </c>
      <c r="K615" s="22">
        <v>0.87229746700413902</v>
      </c>
      <c r="L615" s="21">
        <v>337386.26</v>
      </c>
      <c r="M615" s="23">
        <v>1.73654908409452E-3</v>
      </c>
      <c r="N615" s="21">
        <v>33.78</v>
      </c>
      <c r="O615">
        <v>77</v>
      </c>
      <c r="P615" s="21">
        <v>2138.44</v>
      </c>
      <c r="Q615" s="21">
        <v>0</v>
      </c>
      <c r="R615" s="21">
        <f t="shared" si="9"/>
        <v>2138.44</v>
      </c>
    </row>
    <row r="616" spans="1:18" x14ac:dyDescent="0.25">
      <c r="A616" s="20" t="s">
        <v>40</v>
      </c>
      <c r="B616" s="20" t="s">
        <v>196</v>
      </c>
      <c r="C616" s="20" t="s">
        <v>203</v>
      </c>
      <c r="D616" s="20" t="s">
        <v>141</v>
      </c>
      <c r="E616" s="20" t="s">
        <v>146</v>
      </c>
      <c r="F616" s="20" t="s">
        <v>202</v>
      </c>
      <c r="G616" s="20" t="s">
        <v>144</v>
      </c>
      <c r="H616" s="20" t="s">
        <v>276</v>
      </c>
      <c r="I616">
        <v>18092</v>
      </c>
      <c r="J616" s="21">
        <v>294301.18</v>
      </c>
      <c r="K616" s="22">
        <v>0.87229746700413902</v>
      </c>
      <c r="L616" s="21">
        <v>337386.26</v>
      </c>
      <c r="M616" s="23">
        <v>1.73654908409452E-3</v>
      </c>
      <c r="N616" s="21">
        <v>135.6</v>
      </c>
      <c r="O616">
        <v>31</v>
      </c>
      <c r="P616" s="21">
        <v>3446.78</v>
      </c>
      <c r="Q616" s="21">
        <v>0</v>
      </c>
      <c r="R616" s="21">
        <f t="shared" si="9"/>
        <v>3446.78</v>
      </c>
    </row>
    <row r="617" spans="1:18" x14ac:dyDescent="0.25">
      <c r="A617" s="20" t="s">
        <v>114</v>
      </c>
      <c r="B617" s="20" t="s">
        <v>196</v>
      </c>
      <c r="C617" s="20" t="s">
        <v>197</v>
      </c>
      <c r="D617" s="20" t="s">
        <v>148</v>
      </c>
      <c r="E617" s="20" t="s">
        <v>142</v>
      </c>
      <c r="F617" s="20" t="s">
        <v>198</v>
      </c>
      <c r="G617" s="20" t="s">
        <v>144</v>
      </c>
      <c r="H617" s="20" t="s">
        <v>275</v>
      </c>
      <c r="I617">
        <v>309175</v>
      </c>
      <c r="J617" s="21">
        <v>1439829.64</v>
      </c>
      <c r="K617" s="22">
        <v>0.785150818816158</v>
      </c>
      <c r="L617" s="21">
        <v>1833825.56</v>
      </c>
      <c r="M617" s="23">
        <v>9.4401052319626998E-3</v>
      </c>
      <c r="N617" s="21">
        <v>33.78</v>
      </c>
      <c r="O617">
        <v>2918</v>
      </c>
      <c r="P617" s="21">
        <v>72942.289999999994</v>
      </c>
      <c r="Q617" s="21">
        <v>199.98</v>
      </c>
      <c r="R617" s="21">
        <f t="shared" si="9"/>
        <v>73142.26999999999</v>
      </c>
    </row>
    <row r="618" spans="1:18" x14ac:dyDescent="0.25">
      <c r="A618" s="20" t="s">
        <v>114</v>
      </c>
      <c r="B618" s="20" t="s">
        <v>196</v>
      </c>
      <c r="C618" s="20" t="s">
        <v>199</v>
      </c>
      <c r="D618" s="20" t="s">
        <v>200</v>
      </c>
      <c r="E618" s="20" t="s">
        <v>142</v>
      </c>
      <c r="F618" s="20" t="s">
        <v>198</v>
      </c>
      <c r="G618" s="20" t="s">
        <v>144</v>
      </c>
      <c r="H618" s="20" t="s">
        <v>275</v>
      </c>
      <c r="I618">
        <v>222043</v>
      </c>
      <c r="J618" s="21">
        <v>1439829.64</v>
      </c>
      <c r="K618" s="22">
        <v>0.785150818816158</v>
      </c>
      <c r="L618" s="21">
        <v>1833825.56</v>
      </c>
      <c r="M618" s="23">
        <v>2.1968849740709E-2</v>
      </c>
      <c r="N618" s="21">
        <v>10.98</v>
      </c>
      <c r="O618">
        <v>4878</v>
      </c>
      <c r="P618" s="21">
        <v>39634.97</v>
      </c>
      <c r="Q618" s="21">
        <v>138.12</v>
      </c>
      <c r="R618" s="21">
        <f t="shared" si="9"/>
        <v>39773.090000000004</v>
      </c>
    </row>
    <row r="619" spans="1:18" x14ac:dyDescent="0.25">
      <c r="A619" s="20" t="s">
        <v>114</v>
      </c>
      <c r="B619" s="20" t="s">
        <v>196</v>
      </c>
      <c r="C619" s="20" t="s">
        <v>201</v>
      </c>
      <c r="D619" s="20" t="s">
        <v>141</v>
      </c>
      <c r="E619" s="20" t="s">
        <v>142</v>
      </c>
      <c r="F619" s="20" t="s">
        <v>202</v>
      </c>
      <c r="G619" s="20" t="s">
        <v>144</v>
      </c>
      <c r="H619" s="20" t="s">
        <v>275</v>
      </c>
      <c r="I619">
        <v>44305</v>
      </c>
      <c r="J619" s="21">
        <v>1439829.64</v>
      </c>
      <c r="K619" s="22">
        <v>0.785150818816158</v>
      </c>
      <c r="L619" s="21">
        <v>1833825.56</v>
      </c>
      <c r="M619" s="23">
        <v>9.4388197569370991E-3</v>
      </c>
      <c r="N619" s="21">
        <v>33.78</v>
      </c>
      <c r="O619">
        <v>418</v>
      </c>
      <c r="P619" s="21">
        <v>10448.9</v>
      </c>
      <c r="Q619" s="21">
        <v>50</v>
      </c>
      <c r="R619" s="21">
        <f t="shared" si="9"/>
        <v>10498.9</v>
      </c>
    </row>
    <row r="620" spans="1:18" x14ac:dyDescent="0.25">
      <c r="A620" s="20" t="s">
        <v>114</v>
      </c>
      <c r="B620" s="20" t="s">
        <v>196</v>
      </c>
      <c r="C620" s="20" t="s">
        <v>203</v>
      </c>
      <c r="D620" s="20" t="s">
        <v>141</v>
      </c>
      <c r="E620" s="20" t="s">
        <v>146</v>
      </c>
      <c r="F620" s="20" t="s">
        <v>202</v>
      </c>
      <c r="G620" s="20" t="s">
        <v>144</v>
      </c>
      <c r="H620" s="20" t="s">
        <v>275</v>
      </c>
      <c r="I620">
        <v>18023</v>
      </c>
      <c r="J620" s="21">
        <v>1439829.64</v>
      </c>
      <c r="K620" s="22">
        <v>0.785150818816158</v>
      </c>
      <c r="L620" s="21">
        <v>1833825.56</v>
      </c>
      <c r="M620" s="23">
        <v>9.4388197569370991E-3</v>
      </c>
      <c r="N620" s="21">
        <v>135.6</v>
      </c>
      <c r="O620">
        <v>170</v>
      </c>
      <c r="P620" s="21">
        <v>17013.34</v>
      </c>
      <c r="Q620" s="21">
        <v>0</v>
      </c>
      <c r="R620" s="21">
        <f t="shared" si="9"/>
        <v>17013.34</v>
      </c>
    </row>
    <row r="621" spans="1:18" x14ac:dyDescent="0.25">
      <c r="A621" s="20" t="s">
        <v>114</v>
      </c>
      <c r="B621" s="20" t="s">
        <v>196</v>
      </c>
      <c r="C621" s="20" t="s">
        <v>204</v>
      </c>
      <c r="D621" s="20" t="s">
        <v>150</v>
      </c>
      <c r="E621" s="20" t="s">
        <v>146</v>
      </c>
      <c r="F621" s="20" t="s">
        <v>202</v>
      </c>
      <c r="G621" s="20" t="s">
        <v>183</v>
      </c>
      <c r="H621" s="20" t="s">
        <v>275</v>
      </c>
      <c r="I621">
        <v>15777</v>
      </c>
      <c r="J621" s="21">
        <v>1439829.64</v>
      </c>
      <c r="K621" s="22">
        <v>0.785150818816158</v>
      </c>
      <c r="L621" s="21">
        <v>1833825.56</v>
      </c>
      <c r="M621" s="23"/>
      <c r="N621" s="21">
        <v>30.27</v>
      </c>
      <c r="P621" s="21">
        <v>0</v>
      </c>
      <c r="Q621" s="21">
        <v>0</v>
      </c>
      <c r="R621" s="21">
        <f t="shared" si="9"/>
        <v>0</v>
      </c>
    </row>
    <row r="622" spans="1:18" x14ac:dyDescent="0.25">
      <c r="A622" s="20" t="s">
        <v>114</v>
      </c>
      <c r="B622" s="20" t="s">
        <v>196</v>
      </c>
      <c r="C622" s="20" t="s">
        <v>205</v>
      </c>
      <c r="D622" s="20" t="s">
        <v>148</v>
      </c>
      <c r="E622" s="20" t="s">
        <v>155</v>
      </c>
      <c r="F622" s="20" t="s">
        <v>198</v>
      </c>
      <c r="G622" s="20" t="s">
        <v>144</v>
      </c>
      <c r="H622" s="20" t="s">
        <v>275</v>
      </c>
      <c r="I622">
        <v>15530</v>
      </c>
      <c r="J622" s="21">
        <v>1439829.64</v>
      </c>
      <c r="K622" s="22">
        <v>0.785150818816158</v>
      </c>
      <c r="L622" s="21">
        <v>1833825.56</v>
      </c>
      <c r="M622" s="23">
        <v>9.4401052319626998E-3</v>
      </c>
      <c r="N622" s="21">
        <v>90.79</v>
      </c>
      <c r="O622">
        <v>146</v>
      </c>
      <c r="P622" s="21">
        <v>9782.99</v>
      </c>
      <c r="Q622" s="21">
        <v>0</v>
      </c>
      <c r="R622" s="21">
        <f t="shared" si="9"/>
        <v>9782.99</v>
      </c>
    </row>
    <row r="623" spans="1:18" x14ac:dyDescent="0.25">
      <c r="A623" s="20" t="s">
        <v>114</v>
      </c>
      <c r="B623" s="20" t="s">
        <v>196</v>
      </c>
      <c r="C623" s="20" t="s">
        <v>206</v>
      </c>
      <c r="D623" s="20" t="s">
        <v>189</v>
      </c>
      <c r="E623" s="20" t="s">
        <v>155</v>
      </c>
      <c r="F623" s="20" t="s">
        <v>198</v>
      </c>
      <c r="G623" s="20" t="s">
        <v>144</v>
      </c>
      <c r="H623" s="20" t="s">
        <v>275</v>
      </c>
      <c r="I623">
        <v>7128</v>
      </c>
      <c r="J623" s="21">
        <v>1439829.64</v>
      </c>
      <c r="K623" s="22">
        <v>0.785150818816158</v>
      </c>
      <c r="L623" s="21">
        <v>1833825.56</v>
      </c>
      <c r="M623" s="23">
        <v>9.9377892485799004E-3</v>
      </c>
      <c r="N623" s="21">
        <v>90.77</v>
      </c>
      <c r="O623">
        <v>70</v>
      </c>
      <c r="P623" s="21">
        <v>4689.4399999999996</v>
      </c>
      <c r="Q623" s="21">
        <v>0</v>
      </c>
      <c r="R623" s="21">
        <f t="shared" si="9"/>
        <v>4689.4399999999996</v>
      </c>
    </row>
    <row r="624" spans="1:18" x14ac:dyDescent="0.25">
      <c r="A624" s="20" t="s">
        <v>18</v>
      </c>
      <c r="B624" s="20" t="s">
        <v>17</v>
      </c>
      <c r="C624" s="20" t="s">
        <v>167</v>
      </c>
      <c r="D624" s="20" t="s">
        <v>148</v>
      </c>
      <c r="E624" s="20" t="s">
        <v>142</v>
      </c>
      <c r="F624" s="20" t="s">
        <v>168</v>
      </c>
      <c r="G624" s="20" t="s">
        <v>183</v>
      </c>
      <c r="H624" s="20" t="s">
        <v>275</v>
      </c>
      <c r="I624">
        <v>111511</v>
      </c>
      <c r="J624" s="21">
        <v>4278021.82</v>
      </c>
      <c r="K624" s="22">
        <v>0.51619904584845699</v>
      </c>
      <c r="L624" s="21">
        <v>8287543.0599999996</v>
      </c>
      <c r="M624" s="23"/>
      <c r="N624" s="21">
        <v>10.74</v>
      </c>
      <c r="P624" s="21">
        <v>0</v>
      </c>
      <c r="Q624" s="21">
        <v>0</v>
      </c>
      <c r="R624" s="21">
        <f t="shared" si="9"/>
        <v>0</v>
      </c>
    </row>
    <row r="625" spans="1:18" x14ac:dyDescent="0.25">
      <c r="A625" s="20" t="s">
        <v>18</v>
      </c>
      <c r="B625" s="20" t="s">
        <v>17</v>
      </c>
      <c r="C625" s="20" t="s">
        <v>169</v>
      </c>
      <c r="D625" s="20" t="s">
        <v>170</v>
      </c>
      <c r="E625" s="20" t="s">
        <v>142</v>
      </c>
      <c r="F625" s="20" t="s">
        <v>168</v>
      </c>
      <c r="G625" s="20" t="s">
        <v>144</v>
      </c>
      <c r="H625" s="20" t="s">
        <v>275</v>
      </c>
      <c r="I625">
        <v>468364</v>
      </c>
      <c r="J625" s="21">
        <v>4278021.82</v>
      </c>
      <c r="K625" s="22">
        <v>0.51619904584845699</v>
      </c>
      <c r="L625" s="21">
        <v>8287543.0599999996</v>
      </c>
      <c r="M625" s="23">
        <v>5.3975916076721898E-2</v>
      </c>
      <c r="N625" s="21">
        <v>10.86</v>
      </c>
      <c r="O625">
        <v>25280</v>
      </c>
      <c r="P625" s="21">
        <v>133568.93</v>
      </c>
      <c r="Q625" s="21">
        <v>285.31</v>
      </c>
      <c r="R625" s="21">
        <f t="shared" si="9"/>
        <v>133854.24</v>
      </c>
    </row>
    <row r="626" spans="1:18" x14ac:dyDescent="0.25">
      <c r="A626" s="20" t="s">
        <v>18</v>
      </c>
      <c r="B626" s="20" t="s">
        <v>17</v>
      </c>
      <c r="C626" s="20" t="s">
        <v>171</v>
      </c>
      <c r="D626" s="20" t="s">
        <v>172</v>
      </c>
      <c r="E626" s="20" t="s">
        <v>142</v>
      </c>
      <c r="F626" s="20" t="s">
        <v>168</v>
      </c>
      <c r="G626" s="20" t="s">
        <v>144</v>
      </c>
      <c r="H626" s="20" t="s">
        <v>275</v>
      </c>
      <c r="I626">
        <v>341036</v>
      </c>
      <c r="J626" s="21">
        <v>4278021.82</v>
      </c>
      <c r="K626" s="22">
        <v>0.51619904584845699</v>
      </c>
      <c r="L626" s="21">
        <v>8287543.0599999996</v>
      </c>
      <c r="M626" s="23">
        <v>5.8740563259973802E-2</v>
      </c>
      <c r="N626" s="21">
        <v>10.15</v>
      </c>
      <c r="O626">
        <v>20032</v>
      </c>
      <c r="P626" s="21">
        <v>98921.09</v>
      </c>
      <c r="Q626" s="21">
        <v>296.29000000000002</v>
      </c>
      <c r="R626" s="21">
        <f t="shared" si="9"/>
        <v>99217.37999999999</v>
      </c>
    </row>
    <row r="627" spans="1:18" x14ac:dyDescent="0.25">
      <c r="A627" s="20" t="s">
        <v>18</v>
      </c>
      <c r="B627" s="20" t="s">
        <v>17</v>
      </c>
      <c r="C627" s="20" t="s">
        <v>173</v>
      </c>
      <c r="D627" s="20" t="s">
        <v>141</v>
      </c>
      <c r="E627" s="20" t="s">
        <v>142</v>
      </c>
      <c r="F627" s="20" t="s">
        <v>168</v>
      </c>
      <c r="G627" s="20" t="s">
        <v>144</v>
      </c>
      <c r="H627" s="20" t="s">
        <v>275</v>
      </c>
      <c r="I627">
        <v>16455</v>
      </c>
      <c r="J627" s="21">
        <v>4278021.82</v>
      </c>
      <c r="K627" s="22">
        <v>0.51619904584845699</v>
      </c>
      <c r="L627" s="21">
        <v>8287543.0599999996</v>
      </c>
      <c r="M627" s="23">
        <v>5.3825557235176402E-2</v>
      </c>
      <c r="N627" s="21">
        <v>10.9</v>
      </c>
      <c r="O627">
        <v>885</v>
      </c>
      <c r="P627" s="21">
        <v>4693.1899999999996</v>
      </c>
      <c r="Q627" s="21">
        <v>21.21</v>
      </c>
      <c r="R627" s="21">
        <f t="shared" si="9"/>
        <v>4714.3999999999996</v>
      </c>
    </row>
    <row r="628" spans="1:18" x14ac:dyDescent="0.25">
      <c r="A628" s="20" t="s">
        <v>18</v>
      </c>
      <c r="B628" s="20" t="s">
        <v>17</v>
      </c>
      <c r="C628" s="20" t="s">
        <v>174</v>
      </c>
      <c r="D628" s="20" t="s">
        <v>175</v>
      </c>
      <c r="E628" s="20" t="s">
        <v>142</v>
      </c>
      <c r="F628" s="20" t="s">
        <v>176</v>
      </c>
      <c r="G628" s="20" t="s">
        <v>144</v>
      </c>
      <c r="H628" s="20" t="s">
        <v>275</v>
      </c>
      <c r="I628">
        <v>127998</v>
      </c>
      <c r="J628" s="21">
        <v>4278021.82</v>
      </c>
      <c r="K628" s="22">
        <v>0.51619904584845699</v>
      </c>
      <c r="L628" s="21">
        <v>8287543.0599999996</v>
      </c>
      <c r="M628" s="23">
        <v>5.3825557235176402E-2</v>
      </c>
      <c r="N628" s="21">
        <v>10.9</v>
      </c>
      <c r="O628">
        <v>6889</v>
      </c>
      <c r="P628" s="21">
        <v>36532.660000000003</v>
      </c>
      <c r="Q628" s="21">
        <v>153.79</v>
      </c>
      <c r="R628" s="21">
        <f t="shared" si="9"/>
        <v>36686.450000000004</v>
      </c>
    </row>
    <row r="629" spans="1:18" x14ac:dyDescent="0.25">
      <c r="A629" s="20" t="s">
        <v>18</v>
      </c>
      <c r="B629" s="20" t="s">
        <v>17</v>
      </c>
      <c r="C629" s="20" t="s">
        <v>177</v>
      </c>
      <c r="D629" s="20" t="s">
        <v>148</v>
      </c>
      <c r="E629" s="20" t="s">
        <v>146</v>
      </c>
      <c r="F629" s="20" t="s">
        <v>168</v>
      </c>
      <c r="G629" s="20" t="s">
        <v>183</v>
      </c>
      <c r="H629" s="20" t="s">
        <v>275</v>
      </c>
      <c r="I629">
        <v>18474</v>
      </c>
      <c r="J629" s="21">
        <v>4278021.82</v>
      </c>
      <c r="K629" s="22">
        <v>0.51619904584845699</v>
      </c>
      <c r="L629" s="21">
        <v>8287543.0599999996</v>
      </c>
      <c r="M629" s="23"/>
      <c r="N629" s="21">
        <v>48.11</v>
      </c>
      <c r="P629" s="21">
        <v>0</v>
      </c>
      <c r="Q629" s="21">
        <v>0</v>
      </c>
      <c r="R629" s="21">
        <f t="shared" si="9"/>
        <v>0</v>
      </c>
    </row>
    <row r="630" spans="1:18" x14ac:dyDescent="0.25">
      <c r="A630" s="20" t="s">
        <v>18</v>
      </c>
      <c r="B630" s="20" t="s">
        <v>17</v>
      </c>
      <c r="C630" s="20" t="s">
        <v>178</v>
      </c>
      <c r="D630" s="20" t="s">
        <v>175</v>
      </c>
      <c r="E630" s="20" t="s">
        <v>146</v>
      </c>
      <c r="F630" s="20" t="s">
        <v>168</v>
      </c>
      <c r="G630" s="20" t="s">
        <v>144</v>
      </c>
      <c r="H630" s="20" t="s">
        <v>275</v>
      </c>
      <c r="I630">
        <v>30116</v>
      </c>
      <c r="J630" s="21">
        <v>4278021.82</v>
      </c>
      <c r="K630" s="22">
        <v>0.51619904584845699</v>
      </c>
      <c r="L630" s="21">
        <v>8287543.0599999996</v>
      </c>
      <c r="M630" s="23">
        <v>5.3825557235176402E-2</v>
      </c>
      <c r="N630" s="21">
        <v>65.03</v>
      </c>
      <c r="O630">
        <v>1621</v>
      </c>
      <c r="P630" s="21">
        <v>51149.55</v>
      </c>
      <c r="Q630" s="21">
        <v>-31.55</v>
      </c>
      <c r="R630" s="21">
        <f t="shared" si="9"/>
        <v>51118</v>
      </c>
    </row>
    <row r="631" spans="1:18" x14ac:dyDescent="0.25">
      <c r="A631" s="20" t="s">
        <v>18</v>
      </c>
      <c r="B631" s="20" t="s">
        <v>17</v>
      </c>
      <c r="C631" s="20" t="s">
        <v>179</v>
      </c>
      <c r="D631" s="20" t="s">
        <v>141</v>
      </c>
      <c r="E631" s="20" t="s">
        <v>146</v>
      </c>
      <c r="F631" s="20" t="s">
        <v>176</v>
      </c>
      <c r="G631" s="20" t="s">
        <v>144</v>
      </c>
      <c r="H631" s="20" t="s">
        <v>275</v>
      </c>
      <c r="I631">
        <v>5095</v>
      </c>
      <c r="J631" s="21">
        <v>4278021.82</v>
      </c>
      <c r="K631" s="22">
        <v>0.51619904584845699</v>
      </c>
      <c r="L631" s="21">
        <v>8287543.0599999996</v>
      </c>
      <c r="M631" s="23">
        <v>5.5293518219102902E-2</v>
      </c>
      <c r="N631" s="21">
        <v>61.83</v>
      </c>
      <c r="O631">
        <v>281</v>
      </c>
      <c r="P631" s="21">
        <v>8430.4500000000007</v>
      </c>
      <c r="Q631" s="21">
        <v>-30</v>
      </c>
      <c r="R631" s="21">
        <f t="shared" si="9"/>
        <v>8400.4500000000007</v>
      </c>
    </row>
    <row r="632" spans="1:18" x14ac:dyDescent="0.25">
      <c r="A632" s="20" t="s">
        <v>18</v>
      </c>
      <c r="B632" s="20" t="s">
        <v>17</v>
      </c>
      <c r="C632" s="20" t="s">
        <v>180</v>
      </c>
      <c r="D632" s="20" t="s">
        <v>148</v>
      </c>
      <c r="E632" s="20" t="s">
        <v>155</v>
      </c>
      <c r="F632" s="20" t="s">
        <v>168</v>
      </c>
      <c r="G632" s="20" t="s">
        <v>183</v>
      </c>
      <c r="H632" s="20" t="s">
        <v>275</v>
      </c>
      <c r="I632">
        <v>7199</v>
      </c>
      <c r="J632" s="21">
        <v>4278021.82</v>
      </c>
      <c r="K632" s="22">
        <v>0.51619904584845699</v>
      </c>
      <c r="L632" s="21">
        <v>8287543.0599999996</v>
      </c>
      <c r="M632" s="23"/>
      <c r="N632" s="21">
        <v>22.74</v>
      </c>
      <c r="P632" s="21">
        <v>0</v>
      </c>
      <c r="Q632" s="21">
        <v>0</v>
      </c>
      <c r="R632" s="21">
        <f t="shared" si="9"/>
        <v>0</v>
      </c>
    </row>
    <row r="633" spans="1:18" x14ac:dyDescent="0.25">
      <c r="A633" s="20" t="s">
        <v>18</v>
      </c>
      <c r="B633" s="20" t="s">
        <v>17</v>
      </c>
      <c r="C633" s="20" t="s">
        <v>181</v>
      </c>
      <c r="D633" s="20" t="s">
        <v>170</v>
      </c>
      <c r="E633" s="20" t="s">
        <v>155</v>
      </c>
      <c r="F633" s="20" t="s">
        <v>168</v>
      </c>
      <c r="G633" s="20" t="s">
        <v>144</v>
      </c>
      <c r="H633" s="20" t="s">
        <v>275</v>
      </c>
      <c r="I633">
        <v>21855</v>
      </c>
      <c r="J633" s="21">
        <v>4278021.82</v>
      </c>
      <c r="K633" s="22">
        <v>0.51619904584845699</v>
      </c>
      <c r="L633" s="21">
        <v>8287543.0599999996</v>
      </c>
      <c r="M633" s="23">
        <v>5.3975916076721898E-2</v>
      </c>
      <c r="N633" s="21">
        <v>23.79</v>
      </c>
      <c r="O633">
        <v>1179</v>
      </c>
      <c r="P633" s="21">
        <v>13609.85</v>
      </c>
      <c r="Q633" s="21">
        <v>0</v>
      </c>
      <c r="R633" s="21">
        <f t="shared" si="9"/>
        <v>13609.85</v>
      </c>
    </row>
    <row r="634" spans="1:18" x14ac:dyDescent="0.25">
      <c r="A634" s="20" t="s">
        <v>18</v>
      </c>
      <c r="B634" s="20" t="s">
        <v>17</v>
      </c>
      <c r="C634" s="20" t="s">
        <v>182</v>
      </c>
      <c r="D634" s="20" t="s">
        <v>175</v>
      </c>
      <c r="E634" s="20" t="s">
        <v>155</v>
      </c>
      <c r="F634" s="20" t="s">
        <v>168</v>
      </c>
      <c r="G634" s="20" t="s">
        <v>144</v>
      </c>
      <c r="H634" s="20" t="s">
        <v>275</v>
      </c>
      <c r="I634">
        <v>10055</v>
      </c>
      <c r="J634" s="21">
        <v>4278021.82</v>
      </c>
      <c r="K634" s="22">
        <v>0.51619904584845699</v>
      </c>
      <c r="L634" s="21">
        <v>8287543.0599999996</v>
      </c>
      <c r="M634" s="23">
        <v>5.3825557235176402E-2</v>
      </c>
      <c r="N634" s="21">
        <v>23.86</v>
      </c>
      <c r="O634">
        <v>541</v>
      </c>
      <c r="P634" s="21">
        <v>6263.44</v>
      </c>
      <c r="Q634" s="21">
        <v>11.58</v>
      </c>
      <c r="R634" s="21">
        <f t="shared" si="9"/>
        <v>6275.0199999999995</v>
      </c>
    </row>
    <row r="635" spans="1:18" x14ac:dyDescent="0.25">
      <c r="A635" s="20" t="s">
        <v>115</v>
      </c>
      <c r="B635" s="20" t="s">
        <v>226</v>
      </c>
      <c r="C635" s="20" t="s">
        <v>157</v>
      </c>
      <c r="D635" s="20" t="s">
        <v>158</v>
      </c>
      <c r="E635" s="20" t="s">
        <v>142</v>
      </c>
      <c r="F635" s="20" t="s">
        <v>159</v>
      </c>
      <c r="G635" s="20" t="s">
        <v>144</v>
      </c>
      <c r="H635" s="20" t="s">
        <v>275</v>
      </c>
      <c r="I635">
        <v>49590</v>
      </c>
      <c r="J635" s="21">
        <v>258593.4</v>
      </c>
      <c r="K635" s="22">
        <v>0.85460571531002105</v>
      </c>
      <c r="L635" s="21">
        <v>302587.96000000002</v>
      </c>
      <c r="M635" s="23">
        <v>8.3781528004984104E-3</v>
      </c>
      <c r="N635" s="21">
        <v>26.16</v>
      </c>
      <c r="O635">
        <v>415</v>
      </c>
      <c r="P635" s="21">
        <v>8744.4599999999991</v>
      </c>
      <c r="Q635" s="21">
        <v>21.07</v>
      </c>
      <c r="R635" s="21">
        <f t="shared" si="9"/>
        <v>8765.5299999999988</v>
      </c>
    </row>
    <row r="636" spans="1:18" x14ac:dyDescent="0.25">
      <c r="A636" s="20" t="s">
        <v>115</v>
      </c>
      <c r="B636" s="20" t="s">
        <v>226</v>
      </c>
      <c r="C636" s="20" t="s">
        <v>160</v>
      </c>
      <c r="D636" s="20" t="s">
        <v>150</v>
      </c>
      <c r="E636" s="20" t="s">
        <v>142</v>
      </c>
      <c r="F636" s="20" t="s">
        <v>159</v>
      </c>
      <c r="G636" s="20" t="s">
        <v>144</v>
      </c>
      <c r="H636" s="20" t="s">
        <v>275</v>
      </c>
      <c r="I636">
        <v>48195</v>
      </c>
      <c r="J636" s="21">
        <v>258593.4</v>
      </c>
      <c r="K636" s="22">
        <v>0.85460571531002105</v>
      </c>
      <c r="L636" s="21">
        <v>302587.96000000002</v>
      </c>
      <c r="M636" s="23">
        <v>8.9932301147090006E-3</v>
      </c>
      <c r="N636" s="21">
        <v>24.2</v>
      </c>
      <c r="O636">
        <v>433</v>
      </c>
      <c r="P636" s="21">
        <v>8440.15</v>
      </c>
      <c r="Q636" s="21">
        <v>19.489999999999998</v>
      </c>
      <c r="R636" s="21">
        <f t="shared" si="9"/>
        <v>8459.64</v>
      </c>
    </row>
    <row r="637" spans="1:18" x14ac:dyDescent="0.25">
      <c r="A637" s="20" t="s">
        <v>104</v>
      </c>
      <c r="B637" s="20" t="s">
        <v>196</v>
      </c>
      <c r="C637" s="20" t="s">
        <v>206</v>
      </c>
      <c r="D637" s="20" t="s">
        <v>189</v>
      </c>
      <c r="E637" s="20" t="s">
        <v>155</v>
      </c>
      <c r="F637" s="20" t="s">
        <v>198</v>
      </c>
      <c r="G637" s="20" t="s">
        <v>144</v>
      </c>
      <c r="H637" s="20" t="s">
        <v>276</v>
      </c>
      <c r="I637">
        <v>7112</v>
      </c>
      <c r="J637" s="21">
        <v>805152.73</v>
      </c>
      <c r="K637" s="22">
        <v>0.80072734219064201</v>
      </c>
      <c r="L637" s="21">
        <v>1005526.71</v>
      </c>
      <c r="M637" s="23">
        <v>5.4491074537089098E-3</v>
      </c>
      <c r="N637" s="21">
        <v>90.77</v>
      </c>
      <c r="O637">
        <v>38</v>
      </c>
      <c r="P637" s="21">
        <v>2596.1999999999998</v>
      </c>
      <c r="Q637" s="21">
        <v>0</v>
      </c>
      <c r="R637" s="21">
        <f t="shared" si="9"/>
        <v>2596.1999999999998</v>
      </c>
    </row>
    <row r="638" spans="1:18" x14ac:dyDescent="0.25">
      <c r="A638" s="20" t="s">
        <v>105</v>
      </c>
      <c r="B638" s="20" t="s">
        <v>226</v>
      </c>
      <c r="C638" s="20" t="s">
        <v>157</v>
      </c>
      <c r="D638" s="20" t="s">
        <v>158</v>
      </c>
      <c r="E638" s="20" t="s">
        <v>142</v>
      </c>
      <c r="F638" s="20" t="s">
        <v>159</v>
      </c>
      <c r="G638" s="20" t="s">
        <v>144</v>
      </c>
      <c r="H638" s="20" t="s">
        <v>276</v>
      </c>
      <c r="I638">
        <v>50116</v>
      </c>
      <c r="J638" s="21">
        <v>590330.15</v>
      </c>
      <c r="K638" s="22">
        <v>0.86445085192603399</v>
      </c>
      <c r="L638" s="21">
        <v>682896.14</v>
      </c>
      <c r="M638" s="23">
        <v>1.89082480604666E-2</v>
      </c>
      <c r="N638" s="21">
        <v>26.16</v>
      </c>
      <c r="O638">
        <v>947</v>
      </c>
      <c r="P638" s="21">
        <v>20184.099999999999</v>
      </c>
      <c r="Q638" s="21">
        <v>149.19999999999999</v>
      </c>
      <c r="R638" s="21">
        <f t="shared" si="9"/>
        <v>20333.3</v>
      </c>
    </row>
    <row r="639" spans="1:18" x14ac:dyDescent="0.25">
      <c r="A639" s="20" t="s">
        <v>105</v>
      </c>
      <c r="B639" s="20" t="s">
        <v>226</v>
      </c>
      <c r="C639" s="20" t="s">
        <v>160</v>
      </c>
      <c r="D639" s="20" t="s">
        <v>150</v>
      </c>
      <c r="E639" s="20" t="s">
        <v>142</v>
      </c>
      <c r="F639" s="20" t="s">
        <v>159</v>
      </c>
      <c r="G639" s="20" t="s">
        <v>144</v>
      </c>
      <c r="H639" s="20" t="s">
        <v>276</v>
      </c>
      <c r="I639">
        <v>48471</v>
      </c>
      <c r="J639" s="21">
        <v>590330.15</v>
      </c>
      <c r="K639" s="22">
        <v>0.86445085192603399</v>
      </c>
      <c r="L639" s="21">
        <v>682896.14</v>
      </c>
      <c r="M639" s="23">
        <v>2.0296386318432901E-2</v>
      </c>
      <c r="N639" s="21">
        <v>24.2</v>
      </c>
      <c r="O639">
        <v>983</v>
      </c>
      <c r="P639" s="21">
        <v>19381.64</v>
      </c>
      <c r="Q639" s="21">
        <v>98.58</v>
      </c>
      <c r="R639" s="21">
        <f t="shared" si="9"/>
        <v>19480.22</v>
      </c>
    </row>
    <row r="640" spans="1:18" x14ac:dyDescent="0.25">
      <c r="A640" s="20" t="s">
        <v>105</v>
      </c>
      <c r="B640" s="20" t="s">
        <v>226</v>
      </c>
      <c r="C640" s="20" t="s">
        <v>161</v>
      </c>
      <c r="D640" s="20" t="s">
        <v>148</v>
      </c>
      <c r="E640" s="20" t="s">
        <v>142</v>
      </c>
      <c r="F640" s="20" t="s">
        <v>162</v>
      </c>
      <c r="G640" s="20" t="s">
        <v>144</v>
      </c>
      <c r="H640" s="20" t="s">
        <v>276</v>
      </c>
      <c r="I640">
        <v>13594</v>
      </c>
      <c r="J640" s="21">
        <v>590330.15</v>
      </c>
      <c r="K640" s="22">
        <v>0.86445085192603399</v>
      </c>
      <c r="L640" s="21">
        <v>682896.14</v>
      </c>
      <c r="M640" s="23">
        <v>1.89082480604666E-2</v>
      </c>
      <c r="N640" s="21">
        <v>26.16</v>
      </c>
      <c r="O640">
        <v>257</v>
      </c>
      <c r="P640" s="21">
        <v>5477.63</v>
      </c>
      <c r="Q640" s="21">
        <v>42.63</v>
      </c>
      <c r="R640" s="21">
        <f t="shared" si="9"/>
        <v>5520.26</v>
      </c>
    </row>
    <row r="641" spans="1:18" x14ac:dyDescent="0.25">
      <c r="A641" s="20" t="s">
        <v>105</v>
      </c>
      <c r="B641" s="20" t="s">
        <v>226</v>
      </c>
      <c r="C641" s="20" t="s">
        <v>163</v>
      </c>
      <c r="D641" s="20" t="s">
        <v>148</v>
      </c>
      <c r="E641" s="20" t="s">
        <v>146</v>
      </c>
      <c r="F641" s="20" t="s">
        <v>162</v>
      </c>
      <c r="G641" s="20" t="s">
        <v>144</v>
      </c>
      <c r="H641" s="20" t="s">
        <v>276</v>
      </c>
      <c r="I641">
        <v>2528</v>
      </c>
      <c r="J641" s="21">
        <v>590330.15</v>
      </c>
      <c r="K641" s="22">
        <v>0.86445085192603399</v>
      </c>
      <c r="L641" s="21">
        <v>682896.14</v>
      </c>
      <c r="M641" s="23">
        <v>1.89082480604666E-2</v>
      </c>
      <c r="N641" s="21">
        <v>107.29</v>
      </c>
      <c r="O641">
        <v>47</v>
      </c>
      <c r="P641" s="21">
        <v>4097.5600000000004</v>
      </c>
      <c r="Q641" s="21">
        <v>0</v>
      </c>
      <c r="R641" s="21">
        <f t="shared" si="9"/>
        <v>4097.5600000000004</v>
      </c>
    </row>
    <row r="642" spans="1:18" x14ac:dyDescent="0.25">
      <c r="A642" s="20" t="s">
        <v>105</v>
      </c>
      <c r="B642" s="20" t="s">
        <v>226</v>
      </c>
      <c r="C642" s="20" t="s">
        <v>164</v>
      </c>
      <c r="D642" s="20" t="s">
        <v>150</v>
      </c>
      <c r="E642" s="20" t="s">
        <v>146</v>
      </c>
      <c r="F642" s="20" t="s">
        <v>162</v>
      </c>
      <c r="G642" s="20" t="s">
        <v>144</v>
      </c>
      <c r="H642" s="20" t="s">
        <v>276</v>
      </c>
      <c r="I642">
        <v>3612</v>
      </c>
      <c r="J642" s="21">
        <v>590330.15</v>
      </c>
      <c r="K642" s="22">
        <v>0.86445085192603399</v>
      </c>
      <c r="L642" s="21">
        <v>682896.14</v>
      </c>
      <c r="M642" s="23">
        <v>2.0296386318432901E-2</v>
      </c>
      <c r="N642" s="21">
        <v>67.69</v>
      </c>
      <c r="O642">
        <v>73</v>
      </c>
      <c r="P642" s="21">
        <v>4015.28</v>
      </c>
      <c r="Q642" s="21">
        <v>0</v>
      </c>
      <c r="R642" s="21">
        <f t="shared" ref="R642:R705" si="10">SUM(P642:Q642)</f>
        <v>4015.28</v>
      </c>
    </row>
    <row r="643" spans="1:18" x14ac:dyDescent="0.25">
      <c r="A643" s="20" t="s">
        <v>105</v>
      </c>
      <c r="B643" s="20" t="s">
        <v>226</v>
      </c>
      <c r="C643" s="20" t="s">
        <v>165</v>
      </c>
      <c r="D643" s="20" t="s">
        <v>148</v>
      </c>
      <c r="E643" s="20" t="s">
        <v>155</v>
      </c>
      <c r="F643" s="20" t="s">
        <v>159</v>
      </c>
      <c r="G643" s="20" t="s">
        <v>144</v>
      </c>
      <c r="H643" s="20" t="s">
        <v>276</v>
      </c>
      <c r="I643">
        <v>1480</v>
      </c>
      <c r="J643" s="21">
        <v>590330.15</v>
      </c>
      <c r="K643" s="22">
        <v>0.86445085192603399</v>
      </c>
      <c r="L643" s="21">
        <v>682896.14</v>
      </c>
      <c r="M643" s="23">
        <v>1.89082480604666E-2</v>
      </c>
      <c r="N643" s="21">
        <v>58.75</v>
      </c>
      <c r="O643">
        <v>27</v>
      </c>
      <c r="P643" s="21">
        <v>1288.96</v>
      </c>
      <c r="Q643" s="21">
        <v>0</v>
      </c>
      <c r="R643" s="21">
        <f t="shared" si="10"/>
        <v>1288.96</v>
      </c>
    </row>
    <row r="644" spans="1:18" x14ac:dyDescent="0.25">
      <c r="A644" s="20" t="s">
        <v>105</v>
      </c>
      <c r="B644" s="20" t="s">
        <v>226</v>
      </c>
      <c r="C644" s="20" t="s">
        <v>166</v>
      </c>
      <c r="D644" s="20" t="s">
        <v>150</v>
      </c>
      <c r="E644" s="20" t="s">
        <v>155</v>
      </c>
      <c r="F644" s="20" t="s">
        <v>159</v>
      </c>
      <c r="G644" s="20" t="s">
        <v>144</v>
      </c>
      <c r="H644" s="20" t="s">
        <v>276</v>
      </c>
      <c r="I644">
        <v>2052</v>
      </c>
      <c r="J644" s="21">
        <v>590330.15</v>
      </c>
      <c r="K644" s="22">
        <v>0.86445085192603399</v>
      </c>
      <c r="L644" s="21">
        <v>682896.14</v>
      </c>
      <c r="M644" s="23">
        <v>1.89843143644246E-2</v>
      </c>
      <c r="N644" s="21">
        <v>58.69</v>
      </c>
      <c r="O644">
        <v>38</v>
      </c>
      <c r="P644" s="21">
        <v>1812.24</v>
      </c>
      <c r="Q644" s="21">
        <v>-47.69</v>
      </c>
      <c r="R644" s="21">
        <f t="shared" si="10"/>
        <v>1764.55</v>
      </c>
    </row>
    <row r="645" spans="1:18" x14ac:dyDescent="0.25">
      <c r="A645" s="20" t="s">
        <v>106</v>
      </c>
      <c r="B645" s="20" t="s">
        <v>4</v>
      </c>
      <c r="C645" s="20" t="s">
        <v>167</v>
      </c>
      <c r="D645" s="20" t="s">
        <v>148</v>
      </c>
      <c r="E645" s="20" t="s">
        <v>142</v>
      </c>
      <c r="F645" s="20" t="s">
        <v>168</v>
      </c>
      <c r="G645" s="20" t="s">
        <v>144</v>
      </c>
      <c r="H645" s="20" t="s">
        <v>276</v>
      </c>
      <c r="I645">
        <v>111773</v>
      </c>
      <c r="J645" s="21">
        <v>3479204.34</v>
      </c>
      <c r="K645" s="22">
        <v>0.85114271111753104</v>
      </c>
      <c r="L645" s="21">
        <v>4087686.23</v>
      </c>
      <c r="M645" s="23">
        <v>2.8058798848767001E-2</v>
      </c>
      <c r="N645" s="21">
        <v>10.74</v>
      </c>
      <c r="O645">
        <v>3136</v>
      </c>
      <c r="P645" s="21">
        <v>27018.68</v>
      </c>
      <c r="Q645" s="21">
        <v>155.08000000000001</v>
      </c>
      <c r="R645" s="21">
        <f t="shared" si="10"/>
        <v>27173.760000000002</v>
      </c>
    </row>
    <row r="646" spans="1:18" x14ac:dyDescent="0.25">
      <c r="A646" s="20" t="s">
        <v>106</v>
      </c>
      <c r="B646" s="20" t="s">
        <v>4</v>
      </c>
      <c r="C646" s="20" t="s">
        <v>169</v>
      </c>
      <c r="D646" s="20" t="s">
        <v>170</v>
      </c>
      <c r="E646" s="20" t="s">
        <v>142</v>
      </c>
      <c r="F646" s="20" t="s">
        <v>168</v>
      </c>
      <c r="G646" s="20" t="s">
        <v>144</v>
      </c>
      <c r="H646" s="20" t="s">
        <v>276</v>
      </c>
      <c r="I646">
        <v>472813</v>
      </c>
      <c r="J646" s="21">
        <v>3479204.34</v>
      </c>
      <c r="K646" s="22">
        <v>0.85114271111753104</v>
      </c>
      <c r="L646" s="21">
        <v>4087686.23</v>
      </c>
      <c r="M646" s="23">
        <v>2.66226802444453E-2</v>
      </c>
      <c r="N646" s="21">
        <v>10.86</v>
      </c>
      <c r="O646">
        <v>12587</v>
      </c>
      <c r="P646" s="21">
        <v>109656.86</v>
      </c>
      <c r="Q646" s="21">
        <v>505.29</v>
      </c>
      <c r="R646" s="21">
        <f t="shared" si="10"/>
        <v>110162.15</v>
      </c>
    </row>
    <row r="647" spans="1:18" x14ac:dyDescent="0.25">
      <c r="A647" s="20" t="s">
        <v>106</v>
      </c>
      <c r="B647" s="20" t="s">
        <v>4</v>
      </c>
      <c r="C647" s="20" t="s">
        <v>171</v>
      </c>
      <c r="D647" s="20" t="s">
        <v>172</v>
      </c>
      <c r="E647" s="20" t="s">
        <v>142</v>
      </c>
      <c r="F647" s="20" t="s">
        <v>168</v>
      </c>
      <c r="G647" s="20" t="s">
        <v>144</v>
      </c>
      <c r="H647" s="20" t="s">
        <v>276</v>
      </c>
      <c r="I647">
        <v>343774</v>
      </c>
      <c r="J647" s="21">
        <v>3479204.34</v>
      </c>
      <c r="K647" s="22">
        <v>0.85114271111753104</v>
      </c>
      <c r="L647" s="21">
        <v>4087686.23</v>
      </c>
      <c r="M647" s="23">
        <v>2.8972759458608301E-2</v>
      </c>
      <c r="N647" s="21">
        <v>10.15</v>
      </c>
      <c r="O647">
        <v>9960</v>
      </c>
      <c r="P647" s="21">
        <v>81097.81</v>
      </c>
      <c r="Q647" s="21">
        <v>488.54</v>
      </c>
      <c r="R647" s="21">
        <f t="shared" si="10"/>
        <v>81586.349999999991</v>
      </c>
    </row>
    <row r="648" spans="1:18" x14ac:dyDescent="0.25">
      <c r="A648" s="20" t="s">
        <v>106</v>
      </c>
      <c r="B648" s="20" t="s">
        <v>4</v>
      </c>
      <c r="C648" s="20" t="s">
        <v>173</v>
      </c>
      <c r="D648" s="20" t="s">
        <v>141</v>
      </c>
      <c r="E648" s="20" t="s">
        <v>142</v>
      </c>
      <c r="F648" s="20" t="s">
        <v>168</v>
      </c>
      <c r="G648" s="20" t="s">
        <v>144</v>
      </c>
      <c r="H648" s="20" t="s">
        <v>276</v>
      </c>
      <c r="I648">
        <v>16644</v>
      </c>
      <c r="J648" s="21">
        <v>3479204.34</v>
      </c>
      <c r="K648" s="22">
        <v>0.85114271111753104</v>
      </c>
      <c r="L648" s="21">
        <v>4087686.23</v>
      </c>
      <c r="M648" s="23">
        <v>2.6548518365382402E-2</v>
      </c>
      <c r="N648" s="21">
        <v>10.9</v>
      </c>
      <c r="O648">
        <v>441</v>
      </c>
      <c r="P648" s="21">
        <v>3856.1</v>
      </c>
      <c r="Q648" s="21">
        <v>34.97</v>
      </c>
      <c r="R648" s="21">
        <f t="shared" si="10"/>
        <v>3891.0699999999997</v>
      </c>
    </row>
    <row r="649" spans="1:18" x14ac:dyDescent="0.25">
      <c r="A649" s="20" t="s">
        <v>106</v>
      </c>
      <c r="B649" s="20" t="s">
        <v>4</v>
      </c>
      <c r="C649" s="20" t="s">
        <v>174</v>
      </c>
      <c r="D649" s="20" t="s">
        <v>175</v>
      </c>
      <c r="E649" s="20" t="s">
        <v>142</v>
      </c>
      <c r="F649" s="20" t="s">
        <v>176</v>
      </c>
      <c r="G649" s="20" t="s">
        <v>144</v>
      </c>
      <c r="H649" s="20" t="s">
        <v>276</v>
      </c>
      <c r="I649">
        <v>130029</v>
      </c>
      <c r="J649" s="21">
        <v>3479204.34</v>
      </c>
      <c r="K649" s="22">
        <v>0.85114271111753104</v>
      </c>
      <c r="L649" s="21">
        <v>4087686.23</v>
      </c>
      <c r="M649" s="23">
        <v>2.6548518365382402E-2</v>
      </c>
      <c r="N649" s="21">
        <v>10.9</v>
      </c>
      <c r="O649">
        <v>3452</v>
      </c>
      <c r="P649" s="21">
        <v>30184.29</v>
      </c>
      <c r="Q649" s="21">
        <v>271.06</v>
      </c>
      <c r="R649" s="21">
        <f t="shared" si="10"/>
        <v>30455.350000000002</v>
      </c>
    </row>
    <row r="650" spans="1:18" x14ac:dyDescent="0.25">
      <c r="A650" s="20" t="s">
        <v>106</v>
      </c>
      <c r="B650" s="20" t="s">
        <v>4</v>
      </c>
      <c r="C650" s="20" t="s">
        <v>177</v>
      </c>
      <c r="D650" s="20" t="s">
        <v>148</v>
      </c>
      <c r="E650" s="20" t="s">
        <v>146</v>
      </c>
      <c r="F650" s="20" t="s">
        <v>168</v>
      </c>
      <c r="G650" s="20" t="s">
        <v>144</v>
      </c>
      <c r="H650" s="20" t="s">
        <v>276</v>
      </c>
      <c r="I650">
        <v>18188</v>
      </c>
      <c r="J650" s="21">
        <v>3479204.34</v>
      </c>
      <c r="K650" s="22">
        <v>0.85114271111753104</v>
      </c>
      <c r="L650" s="21">
        <v>4087686.23</v>
      </c>
      <c r="M650" s="23">
        <v>2.8058798848767001E-2</v>
      </c>
      <c r="N650" s="21">
        <v>48.11</v>
      </c>
      <c r="O650">
        <v>510</v>
      </c>
      <c r="P650" s="21">
        <v>19630.7</v>
      </c>
      <c r="Q650" s="21">
        <v>76.98</v>
      </c>
      <c r="R650" s="21">
        <f t="shared" si="10"/>
        <v>19707.68</v>
      </c>
    </row>
    <row r="651" spans="1:18" x14ac:dyDescent="0.25">
      <c r="A651" s="20" t="s">
        <v>106</v>
      </c>
      <c r="B651" s="20" t="s">
        <v>4</v>
      </c>
      <c r="C651" s="20" t="s">
        <v>178</v>
      </c>
      <c r="D651" s="20" t="s">
        <v>175</v>
      </c>
      <c r="E651" s="20" t="s">
        <v>146</v>
      </c>
      <c r="F651" s="20" t="s">
        <v>168</v>
      </c>
      <c r="G651" s="20" t="s">
        <v>144</v>
      </c>
      <c r="H651" s="20" t="s">
        <v>276</v>
      </c>
      <c r="I651">
        <v>30620</v>
      </c>
      <c r="J651" s="21">
        <v>3479204.34</v>
      </c>
      <c r="K651" s="22">
        <v>0.85114271111753104</v>
      </c>
      <c r="L651" s="21">
        <v>4087686.23</v>
      </c>
      <c r="M651" s="23">
        <v>2.6548518365382402E-2</v>
      </c>
      <c r="N651" s="21">
        <v>65.03</v>
      </c>
      <c r="O651">
        <v>812</v>
      </c>
      <c r="P651" s="21">
        <v>42247.4</v>
      </c>
      <c r="Q651" s="21">
        <v>0</v>
      </c>
      <c r="R651" s="21">
        <f t="shared" si="10"/>
        <v>42247.4</v>
      </c>
    </row>
    <row r="652" spans="1:18" x14ac:dyDescent="0.25">
      <c r="A652" s="20" t="s">
        <v>106</v>
      </c>
      <c r="B652" s="20" t="s">
        <v>4</v>
      </c>
      <c r="C652" s="20" t="s">
        <v>179</v>
      </c>
      <c r="D652" s="20" t="s">
        <v>141</v>
      </c>
      <c r="E652" s="20" t="s">
        <v>146</v>
      </c>
      <c r="F652" s="20" t="s">
        <v>176</v>
      </c>
      <c r="G652" s="20" t="s">
        <v>183</v>
      </c>
      <c r="H652" s="20" t="s">
        <v>276</v>
      </c>
      <c r="I652">
        <v>5266</v>
      </c>
      <c r="J652" s="21">
        <v>3479204.34</v>
      </c>
      <c r="K652" s="22">
        <v>0.85114271111753104</v>
      </c>
      <c r="L652" s="21">
        <v>4087686.23</v>
      </c>
      <c r="M652" s="23"/>
      <c r="N652" s="21">
        <v>61.83</v>
      </c>
      <c r="P652" s="21">
        <v>0</v>
      </c>
      <c r="Q652" s="21">
        <v>0</v>
      </c>
      <c r="R652" s="21">
        <f t="shared" si="10"/>
        <v>0</v>
      </c>
    </row>
    <row r="653" spans="1:18" x14ac:dyDescent="0.25">
      <c r="A653" s="20" t="s">
        <v>106</v>
      </c>
      <c r="B653" s="20" t="s">
        <v>4</v>
      </c>
      <c r="C653" s="20" t="s">
        <v>180</v>
      </c>
      <c r="D653" s="20" t="s">
        <v>148</v>
      </c>
      <c r="E653" s="20" t="s">
        <v>155</v>
      </c>
      <c r="F653" s="20" t="s">
        <v>168</v>
      </c>
      <c r="G653" s="20" t="s">
        <v>144</v>
      </c>
      <c r="H653" s="20" t="s">
        <v>276</v>
      </c>
      <c r="I653">
        <v>7153</v>
      </c>
      <c r="J653" s="21">
        <v>3479204.34</v>
      </c>
      <c r="K653" s="22">
        <v>0.85114271111753104</v>
      </c>
      <c r="L653" s="21">
        <v>4087686.23</v>
      </c>
      <c r="M653" s="23">
        <v>2.8058798848767001E-2</v>
      </c>
      <c r="N653" s="21">
        <v>22.74</v>
      </c>
      <c r="O653">
        <v>200</v>
      </c>
      <c r="P653" s="21">
        <v>3638.74</v>
      </c>
      <c r="Q653" s="21">
        <v>0</v>
      </c>
      <c r="R653" s="21">
        <f t="shared" si="10"/>
        <v>3638.74</v>
      </c>
    </row>
    <row r="654" spans="1:18" x14ac:dyDescent="0.25">
      <c r="A654" s="20" t="s">
        <v>106</v>
      </c>
      <c r="B654" s="20" t="s">
        <v>4</v>
      </c>
      <c r="C654" s="20" t="s">
        <v>181</v>
      </c>
      <c r="D654" s="20" t="s">
        <v>170</v>
      </c>
      <c r="E654" s="20" t="s">
        <v>155</v>
      </c>
      <c r="F654" s="20" t="s">
        <v>168</v>
      </c>
      <c r="G654" s="20" t="s">
        <v>144</v>
      </c>
      <c r="H654" s="20" t="s">
        <v>276</v>
      </c>
      <c r="I654">
        <v>21876</v>
      </c>
      <c r="J654" s="21">
        <v>3479204.34</v>
      </c>
      <c r="K654" s="22">
        <v>0.85114271111753104</v>
      </c>
      <c r="L654" s="21">
        <v>4087686.23</v>
      </c>
      <c r="M654" s="23">
        <v>2.66226802444453E-2</v>
      </c>
      <c r="N654" s="21">
        <v>23.79</v>
      </c>
      <c r="O654">
        <v>582</v>
      </c>
      <c r="P654" s="21">
        <v>11077.65</v>
      </c>
      <c r="Q654" s="21">
        <v>19.03</v>
      </c>
      <c r="R654" s="21">
        <f t="shared" si="10"/>
        <v>11096.68</v>
      </c>
    </row>
    <row r="655" spans="1:18" x14ac:dyDescent="0.25">
      <c r="A655" s="20" t="s">
        <v>106</v>
      </c>
      <c r="B655" s="20" t="s">
        <v>4</v>
      </c>
      <c r="C655" s="20" t="s">
        <v>182</v>
      </c>
      <c r="D655" s="20" t="s">
        <v>175</v>
      </c>
      <c r="E655" s="20" t="s">
        <v>155</v>
      </c>
      <c r="F655" s="20" t="s">
        <v>168</v>
      </c>
      <c r="G655" s="20" t="s">
        <v>144</v>
      </c>
      <c r="H655" s="20" t="s">
        <v>276</v>
      </c>
      <c r="I655">
        <v>10091</v>
      </c>
      <c r="J655" s="21">
        <v>3479204.34</v>
      </c>
      <c r="K655" s="22">
        <v>0.85114271111753104</v>
      </c>
      <c r="L655" s="21">
        <v>4087686.23</v>
      </c>
      <c r="M655" s="23">
        <v>2.6548518365382402E-2</v>
      </c>
      <c r="N655" s="21">
        <v>23.86</v>
      </c>
      <c r="O655">
        <v>267</v>
      </c>
      <c r="P655" s="21">
        <v>5096.97</v>
      </c>
      <c r="Q655" s="21">
        <v>0</v>
      </c>
      <c r="R655" s="21">
        <f t="shared" si="10"/>
        <v>5096.97</v>
      </c>
    </row>
    <row r="656" spans="1:18" x14ac:dyDescent="0.25">
      <c r="A656" s="20" t="s">
        <v>107</v>
      </c>
      <c r="B656" s="20" t="s">
        <v>196</v>
      </c>
      <c r="C656" s="20" t="s">
        <v>197</v>
      </c>
      <c r="D656" s="20" t="s">
        <v>148</v>
      </c>
      <c r="E656" s="20" t="s">
        <v>142</v>
      </c>
      <c r="F656" s="20" t="s">
        <v>198</v>
      </c>
      <c r="G656" s="20" t="s">
        <v>144</v>
      </c>
      <c r="H656" s="20" t="s">
        <v>276</v>
      </c>
      <c r="I656">
        <v>311691</v>
      </c>
      <c r="J656" s="21">
        <v>4424884.4400000004</v>
      </c>
      <c r="K656" s="22">
        <v>0.96615066185308596</v>
      </c>
      <c r="L656" s="21">
        <v>4579911.41</v>
      </c>
      <c r="M656" s="23">
        <v>2.3576313149145298E-2</v>
      </c>
      <c r="N656" s="21">
        <v>33.78</v>
      </c>
      <c r="O656">
        <v>7348</v>
      </c>
      <c r="P656" s="21">
        <v>226024.23</v>
      </c>
      <c r="Q656" s="21">
        <v>1199.6300000000001</v>
      </c>
      <c r="R656" s="21">
        <f t="shared" si="10"/>
        <v>227223.86000000002</v>
      </c>
    </row>
    <row r="657" spans="1:18" x14ac:dyDescent="0.25">
      <c r="A657" s="20" t="s">
        <v>107</v>
      </c>
      <c r="B657" s="20" t="s">
        <v>196</v>
      </c>
      <c r="C657" s="20" t="s">
        <v>199</v>
      </c>
      <c r="D657" s="20" t="s">
        <v>200</v>
      </c>
      <c r="E657" s="20" t="s">
        <v>142</v>
      </c>
      <c r="F657" s="20" t="s">
        <v>198</v>
      </c>
      <c r="G657" s="20" t="s">
        <v>183</v>
      </c>
      <c r="H657" s="20" t="s">
        <v>276</v>
      </c>
      <c r="I657">
        <v>224013</v>
      </c>
      <c r="J657" s="21">
        <v>4424884.4400000004</v>
      </c>
      <c r="K657" s="22">
        <v>0.96615066185308596</v>
      </c>
      <c r="L657" s="21">
        <v>4579911.41</v>
      </c>
      <c r="M657" s="23"/>
      <c r="N657" s="21">
        <v>10.98</v>
      </c>
      <c r="P657" s="21">
        <v>0</v>
      </c>
      <c r="Q657" s="21">
        <v>0</v>
      </c>
      <c r="R657" s="21">
        <f t="shared" si="10"/>
        <v>0</v>
      </c>
    </row>
    <row r="658" spans="1:18" x14ac:dyDescent="0.25">
      <c r="A658" s="20" t="s">
        <v>107</v>
      </c>
      <c r="B658" s="20" t="s">
        <v>196</v>
      </c>
      <c r="C658" s="20" t="s">
        <v>201</v>
      </c>
      <c r="D658" s="20" t="s">
        <v>141</v>
      </c>
      <c r="E658" s="20" t="s">
        <v>142</v>
      </c>
      <c r="F658" s="20" t="s">
        <v>202</v>
      </c>
      <c r="G658" s="20" t="s">
        <v>144</v>
      </c>
      <c r="H658" s="20" t="s">
        <v>276</v>
      </c>
      <c r="I658">
        <v>44902</v>
      </c>
      <c r="J658" s="21">
        <v>4424884.4400000004</v>
      </c>
      <c r="K658" s="22">
        <v>0.96615066185308596</v>
      </c>
      <c r="L658" s="21">
        <v>4579911.41</v>
      </c>
      <c r="M658" s="23">
        <v>2.3573102722883699E-2</v>
      </c>
      <c r="N658" s="21">
        <v>33.78</v>
      </c>
      <c r="O658">
        <v>1058</v>
      </c>
      <c r="P658" s="21">
        <v>32544.04</v>
      </c>
      <c r="Q658" s="21">
        <v>215.32</v>
      </c>
      <c r="R658" s="21">
        <f t="shared" si="10"/>
        <v>32759.360000000001</v>
      </c>
    </row>
    <row r="659" spans="1:18" x14ac:dyDescent="0.25">
      <c r="A659" s="20" t="s">
        <v>115</v>
      </c>
      <c r="B659" s="20" t="s">
        <v>226</v>
      </c>
      <c r="C659" s="20" t="s">
        <v>161</v>
      </c>
      <c r="D659" s="20" t="s">
        <v>148</v>
      </c>
      <c r="E659" s="20" t="s">
        <v>142</v>
      </c>
      <c r="F659" s="20" t="s">
        <v>162</v>
      </c>
      <c r="G659" s="20" t="s">
        <v>144</v>
      </c>
      <c r="H659" s="20" t="s">
        <v>275</v>
      </c>
      <c r="I659">
        <v>13489</v>
      </c>
      <c r="J659" s="21">
        <v>258593.4</v>
      </c>
      <c r="K659" s="22">
        <v>0.85460571531002105</v>
      </c>
      <c r="L659" s="21">
        <v>302587.96000000002</v>
      </c>
      <c r="M659" s="23">
        <v>8.3781528004984104E-3</v>
      </c>
      <c r="N659" s="21">
        <v>26.16</v>
      </c>
      <c r="O659">
        <v>113</v>
      </c>
      <c r="P659" s="21">
        <v>2381.02</v>
      </c>
      <c r="Q659" s="21">
        <v>21.07</v>
      </c>
      <c r="R659" s="21">
        <f t="shared" si="10"/>
        <v>2402.09</v>
      </c>
    </row>
    <row r="660" spans="1:18" x14ac:dyDescent="0.25">
      <c r="A660" s="20" t="s">
        <v>115</v>
      </c>
      <c r="B660" s="20" t="s">
        <v>226</v>
      </c>
      <c r="C660" s="20" t="s">
        <v>163</v>
      </c>
      <c r="D660" s="20" t="s">
        <v>148</v>
      </c>
      <c r="E660" s="20" t="s">
        <v>146</v>
      </c>
      <c r="F660" s="20" t="s">
        <v>162</v>
      </c>
      <c r="G660" s="20" t="s">
        <v>144</v>
      </c>
      <c r="H660" s="20" t="s">
        <v>275</v>
      </c>
      <c r="I660">
        <v>2506</v>
      </c>
      <c r="J660" s="21">
        <v>258593.4</v>
      </c>
      <c r="K660" s="22">
        <v>0.85460571531002105</v>
      </c>
      <c r="L660" s="21">
        <v>302587.96000000002</v>
      </c>
      <c r="M660" s="23">
        <v>8.3781528004984104E-3</v>
      </c>
      <c r="N660" s="21">
        <v>107.29</v>
      </c>
      <c r="O660">
        <v>20</v>
      </c>
      <c r="P660" s="21">
        <v>1723.78</v>
      </c>
      <c r="Q660" s="21">
        <v>-86.19</v>
      </c>
      <c r="R660" s="21">
        <f t="shared" si="10"/>
        <v>1637.59</v>
      </c>
    </row>
    <row r="661" spans="1:18" x14ac:dyDescent="0.25">
      <c r="A661" s="20" t="s">
        <v>115</v>
      </c>
      <c r="B661" s="20" t="s">
        <v>226</v>
      </c>
      <c r="C661" s="20" t="s">
        <v>164</v>
      </c>
      <c r="D661" s="20" t="s">
        <v>150</v>
      </c>
      <c r="E661" s="20" t="s">
        <v>146</v>
      </c>
      <c r="F661" s="20" t="s">
        <v>162</v>
      </c>
      <c r="G661" s="20" t="s">
        <v>144</v>
      </c>
      <c r="H661" s="20" t="s">
        <v>275</v>
      </c>
      <c r="I661">
        <v>3580</v>
      </c>
      <c r="J661" s="21">
        <v>258593.4</v>
      </c>
      <c r="K661" s="22">
        <v>0.85460571531002105</v>
      </c>
      <c r="L661" s="21">
        <v>302587.96000000002</v>
      </c>
      <c r="M661" s="23">
        <v>8.9932301147090006E-3</v>
      </c>
      <c r="N661" s="21">
        <v>67.69</v>
      </c>
      <c r="O661">
        <v>32</v>
      </c>
      <c r="P661" s="21">
        <v>1740.08</v>
      </c>
      <c r="Q661" s="21">
        <v>0</v>
      </c>
      <c r="R661" s="21">
        <f t="shared" si="10"/>
        <v>1740.08</v>
      </c>
    </row>
    <row r="662" spans="1:18" x14ac:dyDescent="0.25">
      <c r="A662" s="20" t="s">
        <v>115</v>
      </c>
      <c r="B662" s="20" t="s">
        <v>226</v>
      </c>
      <c r="C662" s="20" t="s">
        <v>165</v>
      </c>
      <c r="D662" s="20" t="s">
        <v>148</v>
      </c>
      <c r="E662" s="20" t="s">
        <v>155</v>
      </c>
      <c r="F662" s="20" t="s">
        <v>159</v>
      </c>
      <c r="G662" s="20" t="s">
        <v>144</v>
      </c>
      <c r="H662" s="20" t="s">
        <v>275</v>
      </c>
      <c r="I662">
        <v>1484</v>
      </c>
      <c r="J662" s="21">
        <v>258593.4</v>
      </c>
      <c r="K662" s="22">
        <v>0.85460571531002105</v>
      </c>
      <c r="L662" s="21">
        <v>302587.96000000002</v>
      </c>
      <c r="M662" s="23">
        <v>8.3781528004984104E-3</v>
      </c>
      <c r="N662" s="21">
        <v>58.75</v>
      </c>
      <c r="O662">
        <v>12</v>
      </c>
      <c r="P662" s="21">
        <v>566.35</v>
      </c>
      <c r="Q662" s="21">
        <v>0</v>
      </c>
      <c r="R662" s="21">
        <f t="shared" si="10"/>
        <v>566.35</v>
      </c>
    </row>
    <row r="663" spans="1:18" x14ac:dyDescent="0.25">
      <c r="A663" s="20" t="s">
        <v>115</v>
      </c>
      <c r="B663" s="20" t="s">
        <v>226</v>
      </c>
      <c r="C663" s="20" t="s">
        <v>166</v>
      </c>
      <c r="D663" s="20" t="s">
        <v>150</v>
      </c>
      <c r="E663" s="20" t="s">
        <v>155</v>
      </c>
      <c r="F663" s="20" t="s">
        <v>159</v>
      </c>
      <c r="G663" s="20" t="s">
        <v>144</v>
      </c>
      <c r="H663" s="20" t="s">
        <v>275</v>
      </c>
      <c r="I663">
        <v>2050</v>
      </c>
      <c r="J663" s="21">
        <v>258593.4</v>
      </c>
      <c r="K663" s="22">
        <v>0.85460571531002105</v>
      </c>
      <c r="L663" s="21">
        <v>302587.96000000002</v>
      </c>
      <c r="M663" s="23">
        <v>8.4118574100154105E-3</v>
      </c>
      <c r="N663" s="21">
        <v>58.69</v>
      </c>
      <c r="O663">
        <v>17</v>
      </c>
      <c r="P663" s="21">
        <v>801.51</v>
      </c>
      <c r="Q663" s="21">
        <v>0</v>
      </c>
      <c r="R663" s="21">
        <f t="shared" si="10"/>
        <v>801.51</v>
      </c>
    </row>
    <row r="664" spans="1:18" x14ac:dyDescent="0.25">
      <c r="A664" s="20" t="s">
        <v>116</v>
      </c>
      <c r="B664" s="20" t="s">
        <v>7</v>
      </c>
      <c r="C664" s="20" t="s">
        <v>197</v>
      </c>
      <c r="D664" s="20" t="s">
        <v>148</v>
      </c>
      <c r="E664" s="20" t="s">
        <v>142</v>
      </c>
      <c r="F664" s="20" t="s">
        <v>198</v>
      </c>
      <c r="G664" s="20" t="s">
        <v>144</v>
      </c>
      <c r="H664" s="20" t="s">
        <v>275</v>
      </c>
      <c r="I664">
        <v>309175</v>
      </c>
      <c r="J664" s="21">
        <v>5456684.2400000002</v>
      </c>
      <c r="K664" s="22">
        <v>0.55787568512685604</v>
      </c>
      <c r="L664" s="21">
        <v>9781183.1300000008</v>
      </c>
      <c r="M664" s="23">
        <v>5.03512438992825E-2</v>
      </c>
      <c r="N664" s="21">
        <v>33.78</v>
      </c>
      <c r="O664">
        <v>15567</v>
      </c>
      <c r="P664" s="21">
        <v>276492.5</v>
      </c>
      <c r="Q664" s="21">
        <v>781.5</v>
      </c>
      <c r="R664" s="21">
        <f t="shared" si="10"/>
        <v>277274</v>
      </c>
    </row>
    <row r="665" spans="1:18" x14ac:dyDescent="0.25">
      <c r="A665" s="20" t="s">
        <v>116</v>
      </c>
      <c r="B665" s="20" t="s">
        <v>7</v>
      </c>
      <c r="C665" s="20" t="s">
        <v>199</v>
      </c>
      <c r="D665" s="20" t="s">
        <v>200</v>
      </c>
      <c r="E665" s="20" t="s">
        <v>142</v>
      </c>
      <c r="F665" s="20" t="s">
        <v>198</v>
      </c>
      <c r="G665" s="20" t="s">
        <v>144</v>
      </c>
      <c r="H665" s="20" t="s">
        <v>275</v>
      </c>
      <c r="I665">
        <v>222043</v>
      </c>
      <c r="J665" s="21">
        <v>5456684.2400000002</v>
      </c>
      <c r="K665" s="22">
        <v>0.55787568512685604</v>
      </c>
      <c r="L665" s="21">
        <v>9781183.1300000008</v>
      </c>
      <c r="M665" s="23">
        <v>0.11717654457239</v>
      </c>
      <c r="N665" s="21">
        <v>10.98</v>
      </c>
      <c r="O665">
        <v>26018</v>
      </c>
      <c r="P665" s="21">
        <v>150208.68</v>
      </c>
      <c r="Q665" s="21">
        <v>508.04</v>
      </c>
      <c r="R665" s="21">
        <f t="shared" si="10"/>
        <v>150716.72</v>
      </c>
    </row>
    <row r="666" spans="1:18" x14ac:dyDescent="0.25">
      <c r="A666" s="20" t="s">
        <v>116</v>
      </c>
      <c r="B666" s="20" t="s">
        <v>7</v>
      </c>
      <c r="C666" s="20" t="s">
        <v>201</v>
      </c>
      <c r="D666" s="20" t="s">
        <v>141</v>
      </c>
      <c r="E666" s="20" t="s">
        <v>142</v>
      </c>
      <c r="F666" s="20" t="s">
        <v>202</v>
      </c>
      <c r="G666" s="20" t="s">
        <v>144</v>
      </c>
      <c r="H666" s="20" t="s">
        <v>275</v>
      </c>
      <c r="I666">
        <v>44305</v>
      </c>
      <c r="J666" s="21">
        <v>5456684.2400000002</v>
      </c>
      <c r="K666" s="22">
        <v>0.55787568512685604</v>
      </c>
      <c r="L666" s="21">
        <v>9781183.1300000008</v>
      </c>
      <c r="M666" s="23">
        <v>5.03443874856144E-2</v>
      </c>
      <c r="N666" s="21">
        <v>33.78</v>
      </c>
      <c r="O666">
        <v>2230</v>
      </c>
      <c r="P666" s="21">
        <v>39608.04</v>
      </c>
      <c r="Q666" s="21">
        <v>142.1</v>
      </c>
      <c r="R666" s="21">
        <f t="shared" si="10"/>
        <v>39750.14</v>
      </c>
    </row>
    <row r="667" spans="1:18" x14ac:dyDescent="0.25">
      <c r="A667" s="20" t="s">
        <v>116</v>
      </c>
      <c r="B667" s="20" t="s">
        <v>7</v>
      </c>
      <c r="C667" s="20" t="s">
        <v>203</v>
      </c>
      <c r="D667" s="20" t="s">
        <v>141</v>
      </c>
      <c r="E667" s="20" t="s">
        <v>146</v>
      </c>
      <c r="F667" s="20" t="s">
        <v>202</v>
      </c>
      <c r="G667" s="20" t="s">
        <v>144</v>
      </c>
      <c r="H667" s="20" t="s">
        <v>275</v>
      </c>
      <c r="I667">
        <v>18023</v>
      </c>
      <c r="J667" s="21">
        <v>5456684.2400000002</v>
      </c>
      <c r="K667" s="22">
        <v>0.55787568512685604</v>
      </c>
      <c r="L667" s="21">
        <v>9781183.1300000008</v>
      </c>
      <c r="M667" s="23">
        <v>5.03443874856144E-2</v>
      </c>
      <c r="N667" s="21">
        <v>135.6</v>
      </c>
      <c r="O667">
        <v>907</v>
      </c>
      <c r="P667" s="21">
        <v>64495.92</v>
      </c>
      <c r="Q667" s="21">
        <v>-71.11</v>
      </c>
      <c r="R667" s="21">
        <f t="shared" si="10"/>
        <v>64424.81</v>
      </c>
    </row>
    <row r="668" spans="1:18" x14ac:dyDescent="0.25">
      <c r="A668" s="20" t="s">
        <v>116</v>
      </c>
      <c r="B668" s="20" t="s">
        <v>7</v>
      </c>
      <c r="C668" s="20" t="s">
        <v>204</v>
      </c>
      <c r="D668" s="20" t="s">
        <v>150</v>
      </c>
      <c r="E668" s="20" t="s">
        <v>146</v>
      </c>
      <c r="F668" s="20" t="s">
        <v>202</v>
      </c>
      <c r="G668" s="20" t="s">
        <v>144</v>
      </c>
      <c r="H668" s="20" t="s">
        <v>275</v>
      </c>
      <c r="I668">
        <v>15777</v>
      </c>
      <c r="J668" s="21">
        <v>5456684.2400000002</v>
      </c>
      <c r="K668" s="22">
        <v>0.55787568512685604</v>
      </c>
      <c r="L668" s="21">
        <v>9781183.1300000008</v>
      </c>
      <c r="M668" s="23">
        <v>0.24993094384765899</v>
      </c>
      <c r="N668" s="21">
        <v>30.27</v>
      </c>
      <c r="O668">
        <v>3943</v>
      </c>
      <c r="P668" s="21">
        <v>62589.93</v>
      </c>
      <c r="Q668" s="21">
        <v>-31.75</v>
      </c>
      <c r="R668" s="21">
        <f t="shared" si="10"/>
        <v>62558.18</v>
      </c>
    </row>
    <row r="669" spans="1:18" x14ac:dyDescent="0.25">
      <c r="A669" s="20" t="s">
        <v>116</v>
      </c>
      <c r="B669" s="20" t="s">
        <v>7</v>
      </c>
      <c r="C669" s="20" t="s">
        <v>205</v>
      </c>
      <c r="D669" s="20" t="s">
        <v>148</v>
      </c>
      <c r="E669" s="20" t="s">
        <v>155</v>
      </c>
      <c r="F669" s="20" t="s">
        <v>198</v>
      </c>
      <c r="G669" s="20" t="s">
        <v>144</v>
      </c>
      <c r="H669" s="20" t="s">
        <v>275</v>
      </c>
      <c r="I669">
        <v>15530</v>
      </c>
      <c r="J669" s="21">
        <v>5456684.2400000002</v>
      </c>
      <c r="K669" s="22">
        <v>0.55787568512685604</v>
      </c>
      <c r="L669" s="21">
        <v>9781183.1300000008</v>
      </c>
      <c r="M669" s="23">
        <v>5.03512438992825E-2</v>
      </c>
      <c r="N669" s="21">
        <v>90.79</v>
      </c>
      <c r="O669">
        <v>781</v>
      </c>
      <c r="P669" s="21">
        <v>37183.85</v>
      </c>
      <c r="Q669" s="21">
        <v>0</v>
      </c>
      <c r="R669" s="21">
        <f t="shared" si="10"/>
        <v>37183.85</v>
      </c>
    </row>
    <row r="670" spans="1:18" x14ac:dyDescent="0.25">
      <c r="A670" s="20" t="s">
        <v>116</v>
      </c>
      <c r="B670" s="20" t="s">
        <v>7</v>
      </c>
      <c r="C670" s="20" t="s">
        <v>206</v>
      </c>
      <c r="D670" s="20" t="s">
        <v>189</v>
      </c>
      <c r="E670" s="20" t="s">
        <v>155</v>
      </c>
      <c r="F670" s="20" t="s">
        <v>198</v>
      </c>
      <c r="G670" s="20" t="s">
        <v>183</v>
      </c>
      <c r="H670" s="20" t="s">
        <v>275</v>
      </c>
      <c r="I670">
        <v>7128</v>
      </c>
      <c r="J670" s="21">
        <v>5456684.2400000002</v>
      </c>
      <c r="K670" s="22">
        <v>0.55787568512685604</v>
      </c>
      <c r="L670" s="21">
        <v>9781183.1300000008</v>
      </c>
      <c r="M670" s="23"/>
      <c r="N670" s="21">
        <v>90.77</v>
      </c>
      <c r="P670" s="21">
        <v>0</v>
      </c>
      <c r="Q670" s="21">
        <v>0</v>
      </c>
      <c r="R670" s="21">
        <f t="shared" si="10"/>
        <v>0</v>
      </c>
    </row>
    <row r="671" spans="1:18" x14ac:dyDescent="0.25">
      <c r="A671" s="20" t="s">
        <v>117</v>
      </c>
      <c r="B671" s="20" t="s">
        <v>196</v>
      </c>
      <c r="C671" s="20" t="s">
        <v>197</v>
      </c>
      <c r="D671" s="20" t="s">
        <v>148</v>
      </c>
      <c r="E671" s="20" t="s">
        <v>142</v>
      </c>
      <c r="F671" s="20" t="s">
        <v>198</v>
      </c>
      <c r="G671" s="20" t="s">
        <v>144</v>
      </c>
      <c r="H671" s="20" t="s">
        <v>275</v>
      </c>
      <c r="I671">
        <v>309175</v>
      </c>
      <c r="J671" s="21">
        <v>1204849.44</v>
      </c>
      <c r="K671" s="22">
        <v>0.80363874935009705</v>
      </c>
      <c r="L671" s="21">
        <v>1499242.59</v>
      </c>
      <c r="M671" s="23">
        <v>7.7177503283574599E-3</v>
      </c>
      <c r="N671" s="21">
        <v>33.78</v>
      </c>
      <c r="O671">
        <v>2386</v>
      </c>
      <c r="P671" s="21">
        <v>61048.12</v>
      </c>
      <c r="Q671" s="21">
        <v>179.1</v>
      </c>
      <c r="R671" s="21">
        <f t="shared" si="10"/>
        <v>61227.22</v>
      </c>
    </row>
    <row r="672" spans="1:18" x14ac:dyDescent="0.25">
      <c r="A672" s="20" t="s">
        <v>117</v>
      </c>
      <c r="B672" s="20" t="s">
        <v>196</v>
      </c>
      <c r="C672" s="20" t="s">
        <v>199</v>
      </c>
      <c r="D672" s="20" t="s">
        <v>200</v>
      </c>
      <c r="E672" s="20" t="s">
        <v>142</v>
      </c>
      <c r="F672" s="20" t="s">
        <v>198</v>
      </c>
      <c r="G672" s="20" t="s">
        <v>183</v>
      </c>
      <c r="H672" s="20" t="s">
        <v>275</v>
      </c>
      <c r="I672">
        <v>222043</v>
      </c>
      <c r="J672" s="21">
        <v>1204849.44</v>
      </c>
      <c r="K672" s="22">
        <v>0.80363874935009705</v>
      </c>
      <c r="L672" s="21">
        <v>1499242.59</v>
      </c>
      <c r="M672" s="23"/>
      <c r="N672" s="21">
        <v>10.98</v>
      </c>
      <c r="P672" s="21">
        <v>0</v>
      </c>
      <c r="Q672" s="21">
        <v>0</v>
      </c>
      <c r="R672" s="21">
        <f t="shared" si="10"/>
        <v>0</v>
      </c>
    </row>
    <row r="673" spans="1:18" x14ac:dyDescent="0.25">
      <c r="A673" s="20" t="s">
        <v>117</v>
      </c>
      <c r="B673" s="20" t="s">
        <v>196</v>
      </c>
      <c r="C673" s="20" t="s">
        <v>201</v>
      </c>
      <c r="D673" s="20" t="s">
        <v>141</v>
      </c>
      <c r="E673" s="20" t="s">
        <v>142</v>
      </c>
      <c r="F673" s="20" t="s">
        <v>202</v>
      </c>
      <c r="G673" s="20" t="s">
        <v>144</v>
      </c>
      <c r="H673" s="20" t="s">
        <v>275</v>
      </c>
      <c r="I673">
        <v>44305</v>
      </c>
      <c r="J673" s="21">
        <v>1204849.44</v>
      </c>
      <c r="K673" s="22">
        <v>0.80363874935009705</v>
      </c>
      <c r="L673" s="21">
        <v>1499242.59</v>
      </c>
      <c r="M673" s="23">
        <v>7.7166993892993597E-3</v>
      </c>
      <c r="N673" s="21">
        <v>33.78</v>
      </c>
      <c r="O673">
        <v>341</v>
      </c>
      <c r="P673" s="21">
        <v>8724.82</v>
      </c>
      <c r="Q673" s="21">
        <v>25.59</v>
      </c>
      <c r="R673" s="21">
        <f t="shared" si="10"/>
        <v>8750.41</v>
      </c>
    </row>
    <row r="674" spans="1:18" x14ac:dyDescent="0.25">
      <c r="A674" s="20" t="s">
        <v>117</v>
      </c>
      <c r="B674" s="20" t="s">
        <v>196</v>
      </c>
      <c r="C674" s="20" t="s">
        <v>203</v>
      </c>
      <c r="D674" s="20" t="s">
        <v>141</v>
      </c>
      <c r="E674" s="20" t="s">
        <v>146</v>
      </c>
      <c r="F674" s="20" t="s">
        <v>202</v>
      </c>
      <c r="G674" s="20" t="s">
        <v>144</v>
      </c>
      <c r="H674" s="20" t="s">
        <v>275</v>
      </c>
      <c r="I674">
        <v>18023</v>
      </c>
      <c r="J674" s="21">
        <v>1204849.44</v>
      </c>
      <c r="K674" s="22">
        <v>0.80363874935009705</v>
      </c>
      <c r="L674" s="21">
        <v>1499242.59</v>
      </c>
      <c r="M674" s="23">
        <v>7.7166993892993597E-3</v>
      </c>
      <c r="N674" s="21">
        <v>135.6</v>
      </c>
      <c r="O674">
        <v>139</v>
      </c>
      <c r="P674" s="21">
        <v>14238.47</v>
      </c>
      <c r="Q674" s="21">
        <v>0</v>
      </c>
      <c r="R674" s="21">
        <f t="shared" si="10"/>
        <v>14238.47</v>
      </c>
    </row>
    <row r="675" spans="1:18" x14ac:dyDescent="0.25">
      <c r="A675" s="20" t="s">
        <v>117</v>
      </c>
      <c r="B675" s="20" t="s">
        <v>196</v>
      </c>
      <c r="C675" s="20" t="s">
        <v>204</v>
      </c>
      <c r="D675" s="20" t="s">
        <v>150</v>
      </c>
      <c r="E675" s="20" t="s">
        <v>146</v>
      </c>
      <c r="F675" s="20" t="s">
        <v>202</v>
      </c>
      <c r="G675" s="20" t="s">
        <v>183</v>
      </c>
      <c r="H675" s="20" t="s">
        <v>275</v>
      </c>
      <c r="I675">
        <v>15777</v>
      </c>
      <c r="J675" s="21">
        <v>1204849.44</v>
      </c>
      <c r="K675" s="22">
        <v>0.80363874935009705</v>
      </c>
      <c r="L675" s="21">
        <v>1499242.59</v>
      </c>
      <c r="M675" s="23"/>
      <c r="N675" s="21">
        <v>30.27</v>
      </c>
      <c r="P675" s="21">
        <v>0</v>
      </c>
      <c r="Q675" s="21">
        <v>0</v>
      </c>
      <c r="R675" s="21">
        <f t="shared" si="10"/>
        <v>0</v>
      </c>
    </row>
    <row r="676" spans="1:18" x14ac:dyDescent="0.25">
      <c r="A676" s="20" t="s">
        <v>117</v>
      </c>
      <c r="B676" s="20" t="s">
        <v>196</v>
      </c>
      <c r="C676" s="20" t="s">
        <v>205</v>
      </c>
      <c r="D676" s="20" t="s">
        <v>148</v>
      </c>
      <c r="E676" s="20" t="s">
        <v>155</v>
      </c>
      <c r="F676" s="20" t="s">
        <v>198</v>
      </c>
      <c r="G676" s="20" t="s">
        <v>144</v>
      </c>
      <c r="H676" s="20" t="s">
        <v>275</v>
      </c>
      <c r="I676">
        <v>15530</v>
      </c>
      <c r="J676" s="21">
        <v>1204849.44</v>
      </c>
      <c r="K676" s="22">
        <v>0.80363874935009705</v>
      </c>
      <c r="L676" s="21">
        <v>1499242.59</v>
      </c>
      <c r="M676" s="23">
        <v>7.7177503283574599E-3</v>
      </c>
      <c r="N676" s="21">
        <v>90.79</v>
      </c>
      <c r="O676">
        <v>119</v>
      </c>
      <c r="P676" s="21">
        <v>8161.57</v>
      </c>
      <c r="Q676" s="21">
        <v>0</v>
      </c>
      <c r="R676" s="21">
        <f t="shared" si="10"/>
        <v>8161.57</v>
      </c>
    </row>
    <row r="677" spans="1:18" x14ac:dyDescent="0.25">
      <c r="A677" s="20" t="s">
        <v>117</v>
      </c>
      <c r="B677" s="20" t="s">
        <v>196</v>
      </c>
      <c r="C677" s="20" t="s">
        <v>206</v>
      </c>
      <c r="D677" s="20" t="s">
        <v>189</v>
      </c>
      <c r="E677" s="20" t="s">
        <v>155</v>
      </c>
      <c r="F677" s="20" t="s">
        <v>198</v>
      </c>
      <c r="G677" s="20" t="s">
        <v>144</v>
      </c>
      <c r="H677" s="20" t="s">
        <v>275</v>
      </c>
      <c r="I677">
        <v>7128</v>
      </c>
      <c r="J677" s="21">
        <v>1204849.44</v>
      </c>
      <c r="K677" s="22">
        <v>0.80363874935009705</v>
      </c>
      <c r="L677" s="21">
        <v>1499242.59</v>
      </c>
      <c r="M677" s="23">
        <v>8.1246314899848394E-3</v>
      </c>
      <c r="N677" s="21">
        <v>90.77</v>
      </c>
      <c r="O677">
        <v>57</v>
      </c>
      <c r="P677" s="21">
        <v>3908.46</v>
      </c>
      <c r="Q677" s="21">
        <v>0</v>
      </c>
      <c r="R677" s="21">
        <f t="shared" si="10"/>
        <v>3908.46</v>
      </c>
    </row>
    <row r="678" spans="1:18" x14ac:dyDescent="0.25">
      <c r="A678" s="20" t="s">
        <v>0</v>
      </c>
      <c r="B678" s="20" t="s">
        <v>272</v>
      </c>
      <c r="C678" s="20" t="s">
        <v>167</v>
      </c>
      <c r="D678" s="20" t="s">
        <v>148</v>
      </c>
      <c r="E678" s="20" t="s">
        <v>142</v>
      </c>
      <c r="F678" s="20" t="s">
        <v>168</v>
      </c>
      <c r="G678" s="20" t="s">
        <v>144</v>
      </c>
      <c r="H678" s="20" t="s">
        <v>275</v>
      </c>
      <c r="I678">
        <v>111511</v>
      </c>
      <c r="J678" s="21">
        <v>35365671.479999997</v>
      </c>
      <c r="K678" s="22">
        <v>0.69970963392928698</v>
      </c>
      <c r="L678" s="21">
        <v>50543353.649999999</v>
      </c>
      <c r="M678" s="23">
        <v>0.34694096205310898</v>
      </c>
      <c r="N678" s="21">
        <v>10.74</v>
      </c>
      <c r="O678">
        <v>38687</v>
      </c>
      <c r="P678" s="21">
        <v>274011.34999999998</v>
      </c>
      <c r="Q678" s="21">
        <v>849.94</v>
      </c>
      <c r="R678" s="21">
        <f t="shared" si="10"/>
        <v>274861.28999999998</v>
      </c>
    </row>
    <row r="679" spans="1:18" x14ac:dyDescent="0.25">
      <c r="A679" s="20" t="s">
        <v>0</v>
      </c>
      <c r="B679" s="20" t="s">
        <v>272</v>
      </c>
      <c r="C679" s="20" t="s">
        <v>169</v>
      </c>
      <c r="D679" s="20" t="s">
        <v>170</v>
      </c>
      <c r="E679" s="20" t="s">
        <v>142</v>
      </c>
      <c r="F679" s="20" t="s">
        <v>168</v>
      </c>
      <c r="G679" s="20" t="s">
        <v>144</v>
      </c>
      <c r="H679" s="20" t="s">
        <v>275</v>
      </c>
      <c r="I679">
        <v>468364</v>
      </c>
      <c r="J679" s="21">
        <v>35365671.479999997</v>
      </c>
      <c r="K679" s="22">
        <v>0.69970963392928698</v>
      </c>
      <c r="L679" s="21">
        <v>50543353.649999999</v>
      </c>
      <c r="M679" s="23">
        <v>0.32918366699243101</v>
      </c>
      <c r="N679" s="21">
        <v>10.86</v>
      </c>
      <c r="O679">
        <v>154177</v>
      </c>
      <c r="P679" s="21">
        <v>1104202.25</v>
      </c>
      <c r="Q679" s="21">
        <v>2356.27</v>
      </c>
      <c r="R679" s="21">
        <f t="shared" si="10"/>
        <v>1106558.52</v>
      </c>
    </row>
    <row r="680" spans="1:18" x14ac:dyDescent="0.25">
      <c r="A680" s="20" t="s">
        <v>107</v>
      </c>
      <c r="B680" s="20" t="s">
        <v>196</v>
      </c>
      <c r="C680" s="20" t="s">
        <v>203</v>
      </c>
      <c r="D680" s="20" t="s">
        <v>141</v>
      </c>
      <c r="E680" s="20" t="s">
        <v>146</v>
      </c>
      <c r="F680" s="20" t="s">
        <v>202</v>
      </c>
      <c r="G680" s="20" t="s">
        <v>144</v>
      </c>
      <c r="H680" s="20" t="s">
        <v>276</v>
      </c>
      <c r="I680">
        <v>18092</v>
      </c>
      <c r="J680" s="21">
        <v>4424884.4400000004</v>
      </c>
      <c r="K680" s="22">
        <v>0.96615066185308596</v>
      </c>
      <c r="L680" s="21">
        <v>4579911.41</v>
      </c>
      <c r="M680" s="23">
        <v>2.3573102722883699E-2</v>
      </c>
      <c r="N680" s="21">
        <v>135.6</v>
      </c>
      <c r="O680">
        <v>426</v>
      </c>
      <c r="P680" s="21">
        <v>52461.66</v>
      </c>
      <c r="Q680" s="21">
        <v>123.15</v>
      </c>
      <c r="R680" s="21">
        <f t="shared" si="10"/>
        <v>52584.810000000005</v>
      </c>
    </row>
    <row r="681" spans="1:18" x14ac:dyDescent="0.25">
      <c r="A681" s="20" t="s">
        <v>107</v>
      </c>
      <c r="B681" s="20" t="s">
        <v>196</v>
      </c>
      <c r="C681" s="20" t="s">
        <v>204</v>
      </c>
      <c r="D681" s="20" t="s">
        <v>150</v>
      </c>
      <c r="E681" s="20" t="s">
        <v>146</v>
      </c>
      <c r="F681" s="20" t="s">
        <v>202</v>
      </c>
      <c r="G681" s="20" t="s">
        <v>183</v>
      </c>
      <c r="H681" s="20" t="s">
        <v>276</v>
      </c>
      <c r="I681">
        <v>15922</v>
      </c>
      <c r="J681" s="21">
        <v>4424884.4400000004</v>
      </c>
      <c r="K681" s="22">
        <v>0.96615066185308596</v>
      </c>
      <c r="L681" s="21">
        <v>4579911.41</v>
      </c>
      <c r="M681" s="23"/>
      <c r="N681" s="21">
        <v>30.27</v>
      </c>
      <c r="P681" s="21">
        <v>0</v>
      </c>
      <c r="Q681" s="21">
        <v>0</v>
      </c>
      <c r="R681" s="21">
        <f t="shared" si="10"/>
        <v>0</v>
      </c>
    </row>
    <row r="682" spans="1:18" x14ac:dyDescent="0.25">
      <c r="A682" s="20" t="s">
        <v>107</v>
      </c>
      <c r="B682" s="20" t="s">
        <v>196</v>
      </c>
      <c r="C682" s="20" t="s">
        <v>205</v>
      </c>
      <c r="D682" s="20" t="s">
        <v>148</v>
      </c>
      <c r="E682" s="20" t="s">
        <v>155</v>
      </c>
      <c r="F682" s="20" t="s">
        <v>198</v>
      </c>
      <c r="G682" s="20" t="s">
        <v>144</v>
      </c>
      <c r="H682" s="20" t="s">
        <v>276</v>
      </c>
      <c r="I682">
        <v>15543</v>
      </c>
      <c r="J682" s="21">
        <v>4424884.4400000004</v>
      </c>
      <c r="K682" s="22">
        <v>0.96615066185308596</v>
      </c>
      <c r="L682" s="21">
        <v>4579911.41</v>
      </c>
      <c r="M682" s="23">
        <v>2.3576313149145298E-2</v>
      </c>
      <c r="N682" s="21">
        <v>90.79</v>
      </c>
      <c r="O682">
        <v>366</v>
      </c>
      <c r="P682" s="21">
        <v>30178.09</v>
      </c>
      <c r="Q682" s="21">
        <v>82.45</v>
      </c>
      <c r="R682" s="21">
        <f t="shared" si="10"/>
        <v>30260.54</v>
      </c>
    </row>
    <row r="683" spans="1:18" x14ac:dyDescent="0.25">
      <c r="A683" s="20" t="s">
        <v>107</v>
      </c>
      <c r="B683" s="20" t="s">
        <v>196</v>
      </c>
      <c r="C683" s="20" t="s">
        <v>206</v>
      </c>
      <c r="D683" s="20" t="s">
        <v>189</v>
      </c>
      <c r="E683" s="20" t="s">
        <v>155</v>
      </c>
      <c r="F683" s="20" t="s">
        <v>198</v>
      </c>
      <c r="G683" s="20" t="s">
        <v>144</v>
      </c>
      <c r="H683" s="20" t="s">
        <v>276</v>
      </c>
      <c r="I683">
        <v>7112</v>
      </c>
      <c r="J683" s="21">
        <v>4424884.4400000004</v>
      </c>
      <c r="K683" s="22">
        <v>0.96615066185308596</v>
      </c>
      <c r="L683" s="21">
        <v>4579911.41</v>
      </c>
      <c r="M683" s="23">
        <v>2.4819260546104699E-2</v>
      </c>
      <c r="N683" s="21">
        <v>90.77</v>
      </c>
      <c r="O683">
        <v>176</v>
      </c>
      <c r="P683" s="21">
        <v>14508.67</v>
      </c>
      <c r="Q683" s="21">
        <v>0</v>
      </c>
      <c r="R683" s="21">
        <f t="shared" si="10"/>
        <v>14508.67</v>
      </c>
    </row>
    <row r="684" spans="1:18" x14ac:dyDescent="0.25">
      <c r="A684" s="20" t="s">
        <v>108</v>
      </c>
      <c r="B684" s="20" t="s">
        <v>196</v>
      </c>
      <c r="C684" s="20" t="s">
        <v>197</v>
      </c>
      <c r="D684" s="20" t="s">
        <v>148</v>
      </c>
      <c r="E684" s="20" t="s">
        <v>142</v>
      </c>
      <c r="F684" s="20" t="s">
        <v>198</v>
      </c>
      <c r="G684" s="20" t="s">
        <v>144</v>
      </c>
      <c r="H684" s="20" t="s">
        <v>276</v>
      </c>
      <c r="I684">
        <v>311691</v>
      </c>
      <c r="J684" s="21">
        <v>4254984.54</v>
      </c>
      <c r="K684" s="22">
        <v>0.82630462857141895</v>
      </c>
      <c r="L684" s="21">
        <v>5149413.9000000004</v>
      </c>
      <c r="M684" s="23">
        <v>2.6507978817206301E-2</v>
      </c>
      <c r="N684" s="21">
        <v>33.78</v>
      </c>
      <c r="O684">
        <v>8262</v>
      </c>
      <c r="P684" s="21">
        <v>217353.37</v>
      </c>
      <c r="Q684" s="21">
        <v>1157.53</v>
      </c>
      <c r="R684" s="21">
        <f t="shared" si="10"/>
        <v>218510.9</v>
      </c>
    </row>
    <row r="685" spans="1:18" x14ac:dyDescent="0.25">
      <c r="A685" s="20" t="s">
        <v>108</v>
      </c>
      <c r="B685" s="20" t="s">
        <v>196</v>
      </c>
      <c r="C685" s="20" t="s">
        <v>199</v>
      </c>
      <c r="D685" s="20" t="s">
        <v>200</v>
      </c>
      <c r="E685" s="20" t="s">
        <v>142</v>
      </c>
      <c r="F685" s="20" t="s">
        <v>198</v>
      </c>
      <c r="G685" s="20" t="s">
        <v>183</v>
      </c>
      <c r="H685" s="20" t="s">
        <v>276</v>
      </c>
      <c r="I685">
        <v>224013</v>
      </c>
      <c r="J685" s="21">
        <v>4254984.54</v>
      </c>
      <c r="K685" s="22">
        <v>0.82630462857141895</v>
      </c>
      <c r="L685" s="21">
        <v>5149413.9000000004</v>
      </c>
      <c r="M685" s="23"/>
      <c r="N685" s="21">
        <v>10.98</v>
      </c>
      <c r="P685" s="21">
        <v>0</v>
      </c>
      <c r="Q685" s="21">
        <v>0</v>
      </c>
      <c r="R685" s="21">
        <f t="shared" si="10"/>
        <v>0</v>
      </c>
    </row>
    <row r="686" spans="1:18" x14ac:dyDescent="0.25">
      <c r="A686" s="20" t="s">
        <v>108</v>
      </c>
      <c r="B686" s="20" t="s">
        <v>196</v>
      </c>
      <c r="C686" s="20" t="s">
        <v>201</v>
      </c>
      <c r="D686" s="20" t="s">
        <v>141</v>
      </c>
      <c r="E686" s="20" t="s">
        <v>142</v>
      </c>
      <c r="F686" s="20" t="s">
        <v>202</v>
      </c>
      <c r="G686" s="20" t="s">
        <v>144</v>
      </c>
      <c r="H686" s="20" t="s">
        <v>276</v>
      </c>
      <c r="I686">
        <v>44902</v>
      </c>
      <c r="J686" s="21">
        <v>4254984.54</v>
      </c>
      <c r="K686" s="22">
        <v>0.82630462857141895</v>
      </c>
      <c r="L686" s="21">
        <v>5149413.9000000004</v>
      </c>
      <c r="M686" s="23">
        <v>2.6504369181094101E-2</v>
      </c>
      <c r="N686" s="21">
        <v>33.78</v>
      </c>
      <c r="O686">
        <v>1190</v>
      </c>
      <c r="P686" s="21">
        <v>31306.04</v>
      </c>
      <c r="Q686" s="21">
        <v>236.77</v>
      </c>
      <c r="R686" s="21">
        <f t="shared" si="10"/>
        <v>31542.81</v>
      </c>
    </row>
    <row r="687" spans="1:18" x14ac:dyDescent="0.25">
      <c r="A687" s="20" t="s">
        <v>108</v>
      </c>
      <c r="B687" s="20" t="s">
        <v>196</v>
      </c>
      <c r="C687" s="20" t="s">
        <v>203</v>
      </c>
      <c r="D687" s="20" t="s">
        <v>141</v>
      </c>
      <c r="E687" s="20" t="s">
        <v>146</v>
      </c>
      <c r="F687" s="20" t="s">
        <v>202</v>
      </c>
      <c r="G687" s="20" t="s">
        <v>144</v>
      </c>
      <c r="H687" s="20" t="s">
        <v>276</v>
      </c>
      <c r="I687">
        <v>18092</v>
      </c>
      <c r="J687" s="21">
        <v>4254984.54</v>
      </c>
      <c r="K687" s="22">
        <v>0.82630462857141895</v>
      </c>
      <c r="L687" s="21">
        <v>5149413.9000000004</v>
      </c>
      <c r="M687" s="23">
        <v>2.6504369181094101E-2</v>
      </c>
      <c r="N687" s="21">
        <v>135.6</v>
      </c>
      <c r="O687">
        <v>479</v>
      </c>
      <c r="P687" s="21">
        <v>50450.239999999998</v>
      </c>
      <c r="Q687" s="21">
        <v>105.32</v>
      </c>
      <c r="R687" s="21">
        <f t="shared" si="10"/>
        <v>50555.56</v>
      </c>
    </row>
    <row r="688" spans="1:18" x14ac:dyDescent="0.25">
      <c r="A688" s="20" t="s">
        <v>108</v>
      </c>
      <c r="B688" s="20" t="s">
        <v>196</v>
      </c>
      <c r="C688" s="20" t="s">
        <v>204</v>
      </c>
      <c r="D688" s="20" t="s">
        <v>150</v>
      </c>
      <c r="E688" s="20" t="s">
        <v>146</v>
      </c>
      <c r="F688" s="20" t="s">
        <v>202</v>
      </c>
      <c r="G688" s="20" t="s">
        <v>183</v>
      </c>
      <c r="H688" s="20" t="s">
        <v>276</v>
      </c>
      <c r="I688">
        <v>15922</v>
      </c>
      <c r="J688" s="21">
        <v>4254984.54</v>
      </c>
      <c r="K688" s="22">
        <v>0.82630462857141895</v>
      </c>
      <c r="L688" s="21">
        <v>5149413.9000000004</v>
      </c>
      <c r="M688" s="23"/>
      <c r="N688" s="21">
        <v>30.27</v>
      </c>
      <c r="P688" s="21">
        <v>0</v>
      </c>
      <c r="Q688" s="21">
        <v>0</v>
      </c>
      <c r="R688" s="21">
        <f t="shared" si="10"/>
        <v>0</v>
      </c>
    </row>
    <row r="689" spans="1:18" x14ac:dyDescent="0.25">
      <c r="A689" s="20" t="s">
        <v>108</v>
      </c>
      <c r="B689" s="20" t="s">
        <v>196</v>
      </c>
      <c r="C689" s="20" t="s">
        <v>205</v>
      </c>
      <c r="D689" s="20" t="s">
        <v>148</v>
      </c>
      <c r="E689" s="20" t="s">
        <v>155</v>
      </c>
      <c r="F689" s="20" t="s">
        <v>198</v>
      </c>
      <c r="G689" s="20" t="s">
        <v>144</v>
      </c>
      <c r="H689" s="20" t="s">
        <v>276</v>
      </c>
      <c r="I689">
        <v>15543</v>
      </c>
      <c r="J689" s="21">
        <v>4254984.54</v>
      </c>
      <c r="K689" s="22">
        <v>0.82630462857141895</v>
      </c>
      <c r="L689" s="21">
        <v>5149413.9000000004</v>
      </c>
      <c r="M689" s="23">
        <v>2.6507978817206301E-2</v>
      </c>
      <c r="N689" s="21">
        <v>90.79</v>
      </c>
      <c r="O689">
        <v>412</v>
      </c>
      <c r="P689" s="21">
        <v>29053.82</v>
      </c>
      <c r="Q689" s="21">
        <v>70.52</v>
      </c>
      <c r="R689" s="21">
        <f t="shared" si="10"/>
        <v>29124.34</v>
      </c>
    </row>
    <row r="690" spans="1:18" x14ac:dyDescent="0.25">
      <c r="A690" s="20" t="s">
        <v>108</v>
      </c>
      <c r="B690" s="20" t="s">
        <v>196</v>
      </c>
      <c r="C690" s="20" t="s">
        <v>206</v>
      </c>
      <c r="D690" s="20" t="s">
        <v>189</v>
      </c>
      <c r="E690" s="20" t="s">
        <v>155</v>
      </c>
      <c r="F690" s="20" t="s">
        <v>198</v>
      </c>
      <c r="G690" s="20" t="s">
        <v>144</v>
      </c>
      <c r="H690" s="20" t="s">
        <v>276</v>
      </c>
      <c r="I690">
        <v>7112</v>
      </c>
      <c r="J690" s="21">
        <v>4254984.54</v>
      </c>
      <c r="K690" s="22">
        <v>0.82630462857141895</v>
      </c>
      <c r="L690" s="21">
        <v>5149413.9000000004</v>
      </c>
      <c r="M690" s="23">
        <v>2.7905484146435299E-2</v>
      </c>
      <c r="N690" s="21">
        <v>90.77</v>
      </c>
      <c r="O690">
        <v>198</v>
      </c>
      <c r="P690" s="21">
        <v>13959.68</v>
      </c>
      <c r="Q690" s="21">
        <v>0</v>
      </c>
      <c r="R690" s="21">
        <f t="shared" si="10"/>
        <v>13959.68</v>
      </c>
    </row>
    <row r="691" spans="1:18" x14ac:dyDescent="0.25">
      <c r="A691" s="20" t="s">
        <v>109</v>
      </c>
      <c r="B691" s="20" t="s">
        <v>21</v>
      </c>
      <c r="C691" s="20" t="s">
        <v>229</v>
      </c>
      <c r="D691" s="20" t="s">
        <v>150</v>
      </c>
      <c r="E691" s="20" t="s">
        <v>142</v>
      </c>
      <c r="F691" s="20" t="s">
        <v>230</v>
      </c>
      <c r="G691" s="20" t="s">
        <v>144</v>
      </c>
      <c r="H691" s="20" t="s">
        <v>276</v>
      </c>
      <c r="I691">
        <v>172385</v>
      </c>
      <c r="J691" s="21">
        <v>5595.88</v>
      </c>
      <c r="K691" s="22">
        <v>0.78275988926983298</v>
      </c>
      <c r="L691" s="21">
        <v>7148.91</v>
      </c>
      <c r="M691" s="23">
        <v>1.05113339331406E-4</v>
      </c>
      <c r="N691" s="21">
        <v>12.15</v>
      </c>
      <c r="O691">
        <v>18</v>
      </c>
      <c r="P691" s="21">
        <v>161.35</v>
      </c>
      <c r="Q691" s="21">
        <v>0</v>
      </c>
      <c r="R691" s="21">
        <f t="shared" si="10"/>
        <v>161.35</v>
      </c>
    </row>
    <row r="692" spans="1:18" x14ac:dyDescent="0.25">
      <c r="A692" s="20" t="s">
        <v>109</v>
      </c>
      <c r="B692" s="20" t="s">
        <v>21</v>
      </c>
      <c r="C692" s="20" t="s">
        <v>231</v>
      </c>
      <c r="D692" s="20" t="s">
        <v>232</v>
      </c>
      <c r="E692" s="20" t="s">
        <v>142</v>
      </c>
      <c r="F692" s="20" t="s">
        <v>230</v>
      </c>
      <c r="G692" s="20" t="s">
        <v>144</v>
      </c>
      <c r="H692" s="20" t="s">
        <v>276</v>
      </c>
      <c r="I692">
        <v>161422</v>
      </c>
      <c r="J692" s="21">
        <v>5595.88</v>
      </c>
      <c r="K692" s="22">
        <v>0.78275988926983298</v>
      </c>
      <c r="L692" s="21">
        <v>7148.91</v>
      </c>
      <c r="M692" s="23">
        <v>1.05113339331406E-4</v>
      </c>
      <c r="N692" s="21">
        <v>12.15</v>
      </c>
      <c r="O692">
        <v>16</v>
      </c>
      <c r="P692" s="21">
        <v>143.41999999999999</v>
      </c>
      <c r="Q692" s="21">
        <v>0</v>
      </c>
      <c r="R692" s="21">
        <f t="shared" si="10"/>
        <v>143.41999999999999</v>
      </c>
    </row>
    <row r="693" spans="1:18" x14ac:dyDescent="0.25">
      <c r="A693" s="20" t="s">
        <v>109</v>
      </c>
      <c r="B693" s="20" t="s">
        <v>21</v>
      </c>
      <c r="C693" s="20" t="s">
        <v>233</v>
      </c>
      <c r="D693" s="20" t="s">
        <v>189</v>
      </c>
      <c r="E693" s="20" t="s">
        <v>142</v>
      </c>
      <c r="F693" s="20" t="s">
        <v>230</v>
      </c>
      <c r="G693" s="20" t="s">
        <v>144</v>
      </c>
      <c r="H693" s="20" t="s">
        <v>276</v>
      </c>
      <c r="I693">
        <v>36013</v>
      </c>
      <c r="J693" s="21">
        <v>5595.88</v>
      </c>
      <c r="K693" s="22">
        <v>0.78275988926983298</v>
      </c>
      <c r="L693" s="21">
        <v>7148.91</v>
      </c>
      <c r="M693" s="23">
        <v>1.05113339331406E-4</v>
      </c>
      <c r="N693" s="21">
        <v>12.15</v>
      </c>
      <c r="O693">
        <v>3</v>
      </c>
      <c r="P693" s="21">
        <v>26.89</v>
      </c>
      <c r="Q693" s="21">
        <v>0</v>
      </c>
      <c r="R693" s="21">
        <f t="shared" si="10"/>
        <v>26.89</v>
      </c>
    </row>
    <row r="694" spans="1:18" x14ac:dyDescent="0.25">
      <c r="A694" s="20" t="s">
        <v>109</v>
      </c>
      <c r="B694" s="20" t="s">
        <v>21</v>
      </c>
      <c r="C694" s="20" t="s">
        <v>234</v>
      </c>
      <c r="D694" s="20" t="s">
        <v>148</v>
      </c>
      <c r="E694" s="20" t="s">
        <v>142</v>
      </c>
      <c r="F694" s="20" t="s">
        <v>235</v>
      </c>
      <c r="G694" s="20" t="s">
        <v>183</v>
      </c>
      <c r="H694" s="20" t="s">
        <v>276</v>
      </c>
      <c r="I694">
        <v>15465</v>
      </c>
      <c r="J694" s="21">
        <v>5595.88</v>
      </c>
      <c r="K694" s="22">
        <v>0.78275988926983298</v>
      </c>
      <c r="L694" s="21">
        <v>7148.91</v>
      </c>
      <c r="M694" s="23"/>
      <c r="N694" s="21">
        <v>11.3</v>
      </c>
      <c r="P694" s="21">
        <v>0</v>
      </c>
      <c r="Q694" s="21">
        <v>0</v>
      </c>
      <c r="R694" s="21">
        <f t="shared" si="10"/>
        <v>0</v>
      </c>
    </row>
    <row r="695" spans="1:18" x14ac:dyDescent="0.25">
      <c r="A695" s="20" t="s">
        <v>109</v>
      </c>
      <c r="B695" s="20" t="s">
        <v>21</v>
      </c>
      <c r="C695" s="20" t="s">
        <v>236</v>
      </c>
      <c r="D695" s="20" t="s">
        <v>148</v>
      </c>
      <c r="E695" s="20" t="s">
        <v>146</v>
      </c>
      <c r="F695" s="20" t="s">
        <v>230</v>
      </c>
      <c r="G695" s="20" t="s">
        <v>183</v>
      </c>
      <c r="H695" s="20" t="s">
        <v>276</v>
      </c>
      <c r="I695">
        <v>4962</v>
      </c>
      <c r="J695" s="21">
        <v>5595.88</v>
      </c>
      <c r="K695" s="22">
        <v>0.78275988926983298</v>
      </c>
      <c r="L695" s="21">
        <v>7148.91</v>
      </c>
      <c r="M695" s="23"/>
      <c r="N695" s="21">
        <v>49.27</v>
      </c>
      <c r="P695" s="21">
        <v>0</v>
      </c>
      <c r="Q695" s="21">
        <v>0</v>
      </c>
      <c r="R695" s="21">
        <f t="shared" si="10"/>
        <v>0</v>
      </c>
    </row>
    <row r="696" spans="1:18" x14ac:dyDescent="0.25">
      <c r="A696" s="20" t="s">
        <v>109</v>
      </c>
      <c r="B696" s="20" t="s">
        <v>21</v>
      </c>
      <c r="C696" s="20" t="s">
        <v>237</v>
      </c>
      <c r="D696" s="20" t="s">
        <v>141</v>
      </c>
      <c r="E696" s="20" t="s">
        <v>146</v>
      </c>
      <c r="F696" s="20" t="s">
        <v>235</v>
      </c>
      <c r="G696" s="20" t="s">
        <v>144</v>
      </c>
      <c r="H696" s="20" t="s">
        <v>276</v>
      </c>
      <c r="I696">
        <v>3122</v>
      </c>
      <c r="J696" s="21">
        <v>5595.88</v>
      </c>
      <c r="K696" s="22">
        <v>0.78275988926983298</v>
      </c>
      <c r="L696" s="21">
        <v>7148.91</v>
      </c>
      <c r="M696" s="23">
        <v>1.05113339331406E-4</v>
      </c>
      <c r="N696" s="21">
        <v>50</v>
      </c>
      <c r="O696">
        <v>0</v>
      </c>
      <c r="P696" s="21">
        <v>0</v>
      </c>
      <c r="Q696" s="21">
        <v>0</v>
      </c>
      <c r="R696" s="21">
        <f t="shared" si="10"/>
        <v>0</v>
      </c>
    </row>
    <row r="697" spans="1:18" x14ac:dyDescent="0.25">
      <c r="A697" s="20" t="s">
        <v>109</v>
      </c>
      <c r="B697" s="20" t="s">
        <v>21</v>
      </c>
      <c r="C697" s="20" t="s">
        <v>238</v>
      </c>
      <c r="D697" s="20" t="s">
        <v>150</v>
      </c>
      <c r="E697" s="20" t="s">
        <v>146</v>
      </c>
      <c r="F697" s="20" t="s">
        <v>235</v>
      </c>
      <c r="G697" s="20" t="s">
        <v>144</v>
      </c>
      <c r="H697" s="20" t="s">
        <v>276</v>
      </c>
      <c r="I697">
        <v>16760</v>
      </c>
      <c r="J697" s="21">
        <v>5595.88</v>
      </c>
      <c r="K697" s="22">
        <v>0.78275988926983298</v>
      </c>
      <c r="L697" s="21">
        <v>7148.91</v>
      </c>
      <c r="M697" s="23">
        <v>1.05113339331406E-4</v>
      </c>
      <c r="N697" s="21">
        <v>50</v>
      </c>
      <c r="O697">
        <v>1</v>
      </c>
      <c r="P697" s="21">
        <v>36.79</v>
      </c>
      <c r="Q697" s="21">
        <v>0</v>
      </c>
      <c r="R697" s="21">
        <f t="shared" si="10"/>
        <v>36.79</v>
      </c>
    </row>
    <row r="698" spans="1:18" x14ac:dyDescent="0.25">
      <c r="A698" s="20" t="s">
        <v>109</v>
      </c>
      <c r="B698" s="20" t="s">
        <v>21</v>
      </c>
      <c r="C698" s="20" t="s">
        <v>239</v>
      </c>
      <c r="D698" s="20" t="s">
        <v>232</v>
      </c>
      <c r="E698" s="20" t="s">
        <v>155</v>
      </c>
      <c r="F698" s="20" t="s">
        <v>230</v>
      </c>
      <c r="G698" s="20" t="s">
        <v>144</v>
      </c>
      <c r="H698" s="20" t="s">
        <v>276</v>
      </c>
      <c r="I698">
        <v>7806</v>
      </c>
      <c r="J698" s="21">
        <v>5595.88</v>
      </c>
      <c r="K698" s="22">
        <v>0.78275988926983298</v>
      </c>
      <c r="L698" s="21">
        <v>7148.91</v>
      </c>
      <c r="M698" s="23">
        <v>1.05113339331406E-4</v>
      </c>
      <c r="N698" s="21">
        <v>51.02</v>
      </c>
      <c r="O698">
        <v>0</v>
      </c>
      <c r="P698" s="21">
        <v>0</v>
      </c>
      <c r="Q698" s="21">
        <v>0</v>
      </c>
      <c r="R698" s="21">
        <f t="shared" si="10"/>
        <v>0</v>
      </c>
    </row>
    <row r="699" spans="1:18" x14ac:dyDescent="0.25">
      <c r="A699" s="20" t="s">
        <v>109</v>
      </c>
      <c r="B699" s="20" t="s">
        <v>21</v>
      </c>
      <c r="C699" s="20" t="s">
        <v>240</v>
      </c>
      <c r="D699" s="20" t="s">
        <v>150</v>
      </c>
      <c r="E699" s="20" t="s">
        <v>155</v>
      </c>
      <c r="F699" s="20" t="s">
        <v>230</v>
      </c>
      <c r="G699" s="20" t="s">
        <v>144</v>
      </c>
      <c r="H699" s="20" t="s">
        <v>276</v>
      </c>
      <c r="I699">
        <v>7099</v>
      </c>
      <c r="J699" s="21">
        <v>5595.88</v>
      </c>
      <c r="K699" s="22">
        <v>0.78275988926983298</v>
      </c>
      <c r="L699" s="21">
        <v>7148.91</v>
      </c>
      <c r="M699" s="23">
        <v>1.05113339331406E-4</v>
      </c>
      <c r="N699" s="21">
        <v>51.02</v>
      </c>
      <c r="O699">
        <v>0</v>
      </c>
      <c r="P699" s="21">
        <v>0</v>
      </c>
      <c r="Q699" s="21">
        <v>0</v>
      </c>
      <c r="R699" s="21">
        <f t="shared" si="10"/>
        <v>0</v>
      </c>
    </row>
    <row r="700" spans="1:18" x14ac:dyDescent="0.25">
      <c r="A700" s="20" t="s">
        <v>0</v>
      </c>
      <c r="B700" s="20" t="s">
        <v>272</v>
      </c>
      <c r="C700" s="20" t="s">
        <v>171</v>
      </c>
      <c r="D700" s="20" t="s">
        <v>172</v>
      </c>
      <c r="E700" s="20" t="s">
        <v>142</v>
      </c>
      <c r="F700" s="20" t="s">
        <v>168</v>
      </c>
      <c r="G700" s="20" t="s">
        <v>144</v>
      </c>
      <c r="H700" s="20" t="s">
        <v>275</v>
      </c>
      <c r="I700">
        <v>341036</v>
      </c>
      <c r="J700" s="21">
        <v>35365671.479999997</v>
      </c>
      <c r="K700" s="22">
        <v>0.69970963392928698</v>
      </c>
      <c r="L700" s="21">
        <v>50543353.649999999</v>
      </c>
      <c r="M700" s="23">
        <v>0.35824188676360902</v>
      </c>
      <c r="N700" s="21">
        <v>10.15</v>
      </c>
      <c r="O700">
        <v>122173</v>
      </c>
      <c r="P700" s="21">
        <v>817787.55</v>
      </c>
      <c r="Q700" s="21">
        <v>2449.89</v>
      </c>
      <c r="R700" s="21">
        <f t="shared" si="10"/>
        <v>820237.44000000006</v>
      </c>
    </row>
    <row r="701" spans="1:18" x14ac:dyDescent="0.25">
      <c r="A701" s="20" t="s">
        <v>0</v>
      </c>
      <c r="B701" s="20" t="s">
        <v>272</v>
      </c>
      <c r="C701" s="20" t="s">
        <v>173</v>
      </c>
      <c r="D701" s="20" t="s">
        <v>141</v>
      </c>
      <c r="E701" s="20" t="s">
        <v>142</v>
      </c>
      <c r="F701" s="20" t="s">
        <v>168</v>
      </c>
      <c r="G701" s="20" t="s">
        <v>144</v>
      </c>
      <c r="H701" s="20" t="s">
        <v>275</v>
      </c>
      <c r="I701">
        <v>16455</v>
      </c>
      <c r="J701" s="21">
        <v>35365671.479999997</v>
      </c>
      <c r="K701" s="22">
        <v>0.69970963392928698</v>
      </c>
      <c r="L701" s="21">
        <v>50543353.649999999</v>
      </c>
      <c r="M701" s="23">
        <v>0.32826667144289201</v>
      </c>
      <c r="N701" s="21">
        <v>10.9</v>
      </c>
      <c r="O701">
        <v>5401</v>
      </c>
      <c r="P701" s="21">
        <v>38823.97</v>
      </c>
      <c r="Q701" s="21">
        <v>165.34</v>
      </c>
      <c r="R701" s="21">
        <f t="shared" si="10"/>
        <v>38989.31</v>
      </c>
    </row>
    <row r="702" spans="1:18" x14ac:dyDescent="0.25">
      <c r="A702" s="20" t="s">
        <v>0</v>
      </c>
      <c r="B702" s="20" t="s">
        <v>272</v>
      </c>
      <c r="C702" s="20" t="s">
        <v>174</v>
      </c>
      <c r="D702" s="20" t="s">
        <v>175</v>
      </c>
      <c r="E702" s="20" t="s">
        <v>142</v>
      </c>
      <c r="F702" s="20" t="s">
        <v>176</v>
      </c>
      <c r="G702" s="20" t="s">
        <v>144</v>
      </c>
      <c r="H702" s="20" t="s">
        <v>275</v>
      </c>
      <c r="I702">
        <v>127998</v>
      </c>
      <c r="J702" s="21">
        <v>35365671.479999997</v>
      </c>
      <c r="K702" s="22">
        <v>0.69970963392928698</v>
      </c>
      <c r="L702" s="21">
        <v>50543353.649999999</v>
      </c>
      <c r="M702" s="23">
        <v>0.32826667144289201</v>
      </c>
      <c r="N702" s="21">
        <v>10.9</v>
      </c>
      <c r="O702">
        <v>42017</v>
      </c>
      <c r="P702" s="21">
        <v>302030.46000000002</v>
      </c>
      <c r="Q702" s="21">
        <v>1279.51</v>
      </c>
      <c r="R702" s="21">
        <f t="shared" si="10"/>
        <v>303309.97000000003</v>
      </c>
    </row>
    <row r="703" spans="1:18" x14ac:dyDescent="0.25">
      <c r="A703" s="20" t="s">
        <v>0</v>
      </c>
      <c r="B703" s="20" t="s">
        <v>272</v>
      </c>
      <c r="C703" s="20" t="s">
        <v>177</v>
      </c>
      <c r="D703" s="20" t="s">
        <v>148</v>
      </c>
      <c r="E703" s="20" t="s">
        <v>146</v>
      </c>
      <c r="F703" s="20" t="s">
        <v>168</v>
      </c>
      <c r="G703" s="20" t="s">
        <v>144</v>
      </c>
      <c r="H703" s="20" t="s">
        <v>275</v>
      </c>
      <c r="I703">
        <v>18474</v>
      </c>
      <c r="J703" s="21">
        <v>35365671.479999997</v>
      </c>
      <c r="K703" s="22">
        <v>0.69970963392928698</v>
      </c>
      <c r="L703" s="21">
        <v>50543353.649999999</v>
      </c>
      <c r="M703" s="23">
        <v>0.34694096205310898</v>
      </c>
      <c r="N703" s="21">
        <v>48.11</v>
      </c>
      <c r="O703">
        <v>6409</v>
      </c>
      <c r="P703" s="21">
        <v>202801.58</v>
      </c>
      <c r="Q703" s="21">
        <v>-126.57</v>
      </c>
      <c r="R703" s="21">
        <f t="shared" si="10"/>
        <v>202675.00999999998</v>
      </c>
    </row>
    <row r="704" spans="1:18" x14ac:dyDescent="0.25">
      <c r="A704" s="20" t="s">
        <v>0</v>
      </c>
      <c r="B704" s="20" t="s">
        <v>272</v>
      </c>
      <c r="C704" s="20" t="s">
        <v>178</v>
      </c>
      <c r="D704" s="20" t="s">
        <v>175</v>
      </c>
      <c r="E704" s="20" t="s">
        <v>146</v>
      </c>
      <c r="F704" s="20" t="s">
        <v>168</v>
      </c>
      <c r="G704" s="20" t="s">
        <v>144</v>
      </c>
      <c r="H704" s="20" t="s">
        <v>275</v>
      </c>
      <c r="I704">
        <v>30116</v>
      </c>
      <c r="J704" s="21">
        <v>35365671.479999997</v>
      </c>
      <c r="K704" s="22">
        <v>0.69970963392928698</v>
      </c>
      <c r="L704" s="21">
        <v>50543353.649999999</v>
      </c>
      <c r="M704" s="23">
        <v>0.32826667144289201</v>
      </c>
      <c r="N704" s="21">
        <v>65.03</v>
      </c>
      <c r="O704">
        <v>9886</v>
      </c>
      <c r="P704" s="21">
        <v>422843.9</v>
      </c>
      <c r="Q704" s="21">
        <v>-384.95</v>
      </c>
      <c r="R704" s="21">
        <f t="shared" si="10"/>
        <v>422458.95</v>
      </c>
    </row>
    <row r="705" spans="1:18" x14ac:dyDescent="0.25">
      <c r="A705" s="20" t="s">
        <v>0</v>
      </c>
      <c r="B705" s="20" t="s">
        <v>272</v>
      </c>
      <c r="C705" s="20" t="s">
        <v>179</v>
      </c>
      <c r="D705" s="20" t="s">
        <v>141</v>
      </c>
      <c r="E705" s="20" t="s">
        <v>146</v>
      </c>
      <c r="F705" s="20" t="s">
        <v>176</v>
      </c>
      <c r="G705" s="20" t="s">
        <v>144</v>
      </c>
      <c r="H705" s="20" t="s">
        <v>275</v>
      </c>
      <c r="I705">
        <v>5095</v>
      </c>
      <c r="J705" s="21">
        <v>35365671.479999997</v>
      </c>
      <c r="K705" s="22">
        <v>0.69970963392928698</v>
      </c>
      <c r="L705" s="21">
        <v>50543353.649999999</v>
      </c>
      <c r="M705" s="23">
        <v>0.33721934542815302</v>
      </c>
      <c r="N705" s="21">
        <v>61.83</v>
      </c>
      <c r="O705">
        <v>1718</v>
      </c>
      <c r="P705" s="21">
        <v>69866.36</v>
      </c>
      <c r="Q705" s="21">
        <v>-122</v>
      </c>
      <c r="R705" s="21">
        <f t="shared" si="10"/>
        <v>69744.36</v>
      </c>
    </row>
    <row r="706" spans="1:18" x14ac:dyDescent="0.25">
      <c r="A706" s="20" t="s">
        <v>0</v>
      </c>
      <c r="B706" s="20" t="s">
        <v>272</v>
      </c>
      <c r="C706" s="20" t="s">
        <v>180</v>
      </c>
      <c r="D706" s="20" t="s">
        <v>148</v>
      </c>
      <c r="E706" s="20" t="s">
        <v>155</v>
      </c>
      <c r="F706" s="20" t="s">
        <v>168</v>
      </c>
      <c r="G706" s="20" t="s">
        <v>144</v>
      </c>
      <c r="H706" s="20" t="s">
        <v>275</v>
      </c>
      <c r="I706">
        <v>7199</v>
      </c>
      <c r="J706" s="21">
        <v>35365671.479999997</v>
      </c>
      <c r="K706" s="22">
        <v>0.69970963392928698</v>
      </c>
      <c r="L706" s="21">
        <v>50543353.649999999</v>
      </c>
      <c r="M706" s="23">
        <v>0.34694096205310898</v>
      </c>
      <c r="N706" s="21">
        <v>22.74</v>
      </c>
      <c r="O706">
        <v>2497</v>
      </c>
      <c r="P706" s="21">
        <v>37346.910000000003</v>
      </c>
      <c r="Q706" s="21">
        <v>0</v>
      </c>
      <c r="R706" s="21">
        <f t="shared" ref="R706:R769" si="11">SUM(P706:Q706)</f>
        <v>37346.910000000003</v>
      </c>
    </row>
    <row r="707" spans="1:18" x14ac:dyDescent="0.25">
      <c r="A707" s="20" t="s">
        <v>0</v>
      </c>
      <c r="B707" s="20" t="s">
        <v>272</v>
      </c>
      <c r="C707" s="20" t="s">
        <v>181</v>
      </c>
      <c r="D707" s="20" t="s">
        <v>170</v>
      </c>
      <c r="E707" s="20" t="s">
        <v>155</v>
      </c>
      <c r="F707" s="20" t="s">
        <v>168</v>
      </c>
      <c r="G707" s="20" t="s">
        <v>144</v>
      </c>
      <c r="H707" s="20" t="s">
        <v>275</v>
      </c>
      <c r="I707">
        <v>21855</v>
      </c>
      <c r="J707" s="21">
        <v>35365671.479999997</v>
      </c>
      <c r="K707" s="22">
        <v>0.69970963392928698</v>
      </c>
      <c r="L707" s="21">
        <v>50543353.649999999</v>
      </c>
      <c r="M707" s="23">
        <v>0.32918366699243101</v>
      </c>
      <c r="N707" s="21">
        <v>23.79</v>
      </c>
      <c r="O707">
        <v>7194</v>
      </c>
      <c r="P707" s="21">
        <v>112566.87</v>
      </c>
      <c r="Q707" s="21">
        <v>31.3</v>
      </c>
      <c r="R707" s="21">
        <f t="shared" si="11"/>
        <v>112598.17</v>
      </c>
    </row>
    <row r="708" spans="1:18" x14ac:dyDescent="0.25">
      <c r="A708" s="20" t="s">
        <v>0</v>
      </c>
      <c r="B708" s="20" t="s">
        <v>272</v>
      </c>
      <c r="C708" s="20" t="s">
        <v>182</v>
      </c>
      <c r="D708" s="20" t="s">
        <v>175</v>
      </c>
      <c r="E708" s="20" t="s">
        <v>155</v>
      </c>
      <c r="F708" s="20" t="s">
        <v>168</v>
      </c>
      <c r="G708" s="20" t="s">
        <v>144</v>
      </c>
      <c r="H708" s="20" t="s">
        <v>275</v>
      </c>
      <c r="I708">
        <v>10055</v>
      </c>
      <c r="J708" s="21">
        <v>35365671.479999997</v>
      </c>
      <c r="K708" s="22">
        <v>0.69970963392928698</v>
      </c>
      <c r="L708" s="21">
        <v>50543353.649999999</v>
      </c>
      <c r="M708" s="23">
        <v>0.32826667144289201</v>
      </c>
      <c r="N708" s="21">
        <v>23.86</v>
      </c>
      <c r="O708">
        <v>3300</v>
      </c>
      <c r="P708" s="21">
        <v>51788.11</v>
      </c>
      <c r="Q708" s="21">
        <v>31.38</v>
      </c>
      <c r="R708" s="21">
        <f t="shared" si="11"/>
        <v>51819.49</v>
      </c>
    </row>
    <row r="709" spans="1:18" x14ac:dyDescent="0.25">
      <c r="A709" s="20" t="s">
        <v>118</v>
      </c>
      <c r="B709" s="20" t="s">
        <v>196</v>
      </c>
      <c r="C709" s="20" t="s">
        <v>197</v>
      </c>
      <c r="D709" s="20" t="s">
        <v>148</v>
      </c>
      <c r="E709" s="20" t="s">
        <v>142</v>
      </c>
      <c r="F709" s="20" t="s">
        <v>198</v>
      </c>
      <c r="G709" s="20" t="s">
        <v>144</v>
      </c>
      <c r="H709" s="20" t="s">
        <v>275</v>
      </c>
      <c r="I709">
        <v>309175</v>
      </c>
      <c r="J709" s="21">
        <v>501060.71</v>
      </c>
      <c r="K709" s="22">
        <v>0.81445498034386099</v>
      </c>
      <c r="L709" s="21">
        <v>615209.82999999996</v>
      </c>
      <c r="M709" s="23">
        <v>3.1669563679425899E-3</v>
      </c>
      <c r="N709" s="21">
        <v>33.78</v>
      </c>
      <c r="O709">
        <v>979</v>
      </c>
      <c r="P709" s="21">
        <v>25385.8</v>
      </c>
      <c r="Q709" s="21">
        <v>77.8</v>
      </c>
      <c r="R709" s="21">
        <f t="shared" si="11"/>
        <v>25463.599999999999</v>
      </c>
    </row>
    <row r="710" spans="1:18" x14ac:dyDescent="0.25">
      <c r="A710" s="20" t="s">
        <v>118</v>
      </c>
      <c r="B710" s="20" t="s">
        <v>196</v>
      </c>
      <c r="C710" s="20" t="s">
        <v>199</v>
      </c>
      <c r="D710" s="20" t="s">
        <v>200</v>
      </c>
      <c r="E710" s="20" t="s">
        <v>142</v>
      </c>
      <c r="F710" s="20" t="s">
        <v>198</v>
      </c>
      <c r="G710" s="20" t="s">
        <v>183</v>
      </c>
      <c r="H710" s="20" t="s">
        <v>275</v>
      </c>
      <c r="I710">
        <v>222043</v>
      </c>
      <c r="J710" s="21">
        <v>501060.71</v>
      </c>
      <c r="K710" s="22">
        <v>0.81445498034386099</v>
      </c>
      <c r="L710" s="21">
        <v>615209.82999999996</v>
      </c>
      <c r="M710" s="23"/>
      <c r="N710" s="21">
        <v>10.98</v>
      </c>
      <c r="P710" s="21">
        <v>0</v>
      </c>
      <c r="Q710" s="21">
        <v>0</v>
      </c>
      <c r="R710" s="21">
        <f t="shared" si="11"/>
        <v>0</v>
      </c>
    </row>
    <row r="711" spans="1:18" x14ac:dyDescent="0.25">
      <c r="A711" s="20" t="s">
        <v>118</v>
      </c>
      <c r="B711" s="20" t="s">
        <v>196</v>
      </c>
      <c r="C711" s="20" t="s">
        <v>201</v>
      </c>
      <c r="D711" s="20" t="s">
        <v>141</v>
      </c>
      <c r="E711" s="20" t="s">
        <v>142</v>
      </c>
      <c r="F711" s="20" t="s">
        <v>202</v>
      </c>
      <c r="G711" s="20" t="s">
        <v>144</v>
      </c>
      <c r="H711" s="20" t="s">
        <v>275</v>
      </c>
      <c r="I711">
        <v>44305</v>
      </c>
      <c r="J711" s="21">
        <v>501060.71</v>
      </c>
      <c r="K711" s="22">
        <v>0.81445498034386099</v>
      </c>
      <c r="L711" s="21">
        <v>615209.82999999996</v>
      </c>
      <c r="M711" s="23">
        <v>3.1665251181611401E-3</v>
      </c>
      <c r="N711" s="21">
        <v>33.78</v>
      </c>
      <c r="O711">
        <v>140</v>
      </c>
      <c r="P711" s="21">
        <v>3630.25</v>
      </c>
      <c r="Q711" s="21">
        <v>25.93</v>
      </c>
      <c r="R711" s="21">
        <f t="shared" si="11"/>
        <v>3656.18</v>
      </c>
    </row>
    <row r="712" spans="1:18" x14ac:dyDescent="0.25">
      <c r="A712" s="20" t="s">
        <v>118</v>
      </c>
      <c r="B712" s="20" t="s">
        <v>196</v>
      </c>
      <c r="C712" s="20" t="s">
        <v>203</v>
      </c>
      <c r="D712" s="20" t="s">
        <v>141</v>
      </c>
      <c r="E712" s="20" t="s">
        <v>146</v>
      </c>
      <c r="F712" s="20" t="s">
        <v>202</v>
      </c>
      <c r="G712" s="20" t="s">
        <v>144</v>
      </c>
      <c r="H712" s="20" t="s">
        <v>275</v>
      </c>
      <c r="I712">
        <v>18023</v>
      </c>
      <c r="J712" s="21">
        <v>501060.71</v>
      </c>
      <c r="K712" s="22">
        <v>0.81445498034386099</v>
      </c>
      <c r="L712" s="21">
        <v>615209.82999999996</v>
      </c>
      <c r="M712" s="23">
        <v>3.1665251181611401E-3</v>
      </c>
      <c r="N712" s="21">
        <v>135.6</v>
      </c>
      <c r="O712">
        <v>57</v>
      </c>
      <c r="P712" s="21">
        <v>5917.38</v>
      </c>
      <c r="Q712" s="21">
        <v>0</v>
      </c>
      <c r="R712" s="21">
        <f t="shared" si="11"/>
        <v>5917.38</v>
      </c>
    </row>
    <row r="713" spans="1:18" x14ac:dyDescent="0.25">
      <c r="A713" s="20" t="s">
        <v>118</v>
      </c>
      <c r="B713" s="20" t="s">
        <v>196</v>
      </c>
      <c r="C713" s="20" t="s">
        <v>204</v>
      </c>
      <c r="D713" s="20" t="s">
        <v>150</v>
      </c>
      <c r="E713" s="20" t="s">
        <v>146</v>
      </c>
      <c r="F713" s="20" t="s">
        <v>202</v>
      </c>
      <c r="G713" s="20" t="s">
        <v>183</v>
      </c>
      <c r="H713" s="20" t="s">
        <v>275</v>
      </c>
      <c r="I713">
        <v>15777</v>
      </c>
      <c r="J713" s="21">
        <v>501060.71</v>
      </c>
      <c r="K713" s="22">
        <v>0.81445498034386099</v>
      </c>
      <c r="L713" s="21">
        <v>615209.82999999996</v>
      </c>
      <c r="M713" s="23"/>
      <c r="N713" s="21">
        <v>30.27</v>
      </c>
      <c r="P713" s="21">
        <v>0</v>
      </c>
      <c r="Q713" s="21">
        <v>0</v>
      </c>
      <c r="R713" s="21">
        <f t="shared" si="11"/>
        <v>0</v>
      </c>
    </row>
    <row r="714" spans="1:18" x14ac:dyDescent="0.25">
      <c r="A714" s="20" t="s">
        <v>118</v>
      </c>
      <c r="B714" s="20" t="s">
        <v>196</v>
      </c>
      <c r="C714" s="20" t="s">
        <v>205</v>
      </c>
      <c r="D714" s="20" t="s">
        <v>148</v>
      </c>
      <c r="E714" s="20" t="s">
        <v>155</v>
      </c>
      <c r="F714" s="20" t="s">
        <v>198</v>
      </c>
      <c r="G714" s="20" t="s">
        <v>144</v>
      </c>
      <c r="H714" s="20" t="s">
        <v>275</v>
      </c>
      <c r="I714">
        <v>15530</v>
      </c>
      <c r="J714" s="21">
        <v>501060.71</v>
      </c>
      <c r="K714" s="22">
        <v>0.81445498034386099</v>
      </c>
      <c r="L714" s="21">
        <v>615209.82999999996</v>
      </c>
      <c r="M714" s="23">
        <v>3.1669563679425899E-3</v>
      </c>
      <c r="N714" s="21">
        <v>90.79</v>
      </c>
      <c r="O714">
        <v>49</v>
      </c>
      <c r="P714" s="21">
        <v>3405.88</v>
      </c>
      <c r="Q714" s="21">
        <v>0</v>
      </c>
      <c r="R714" s="21">
        <f t="shared" si="11"/>
        <v>3405.88</v>
      </c>
    </row>
    <row r="715" spans="1:18" x14ac:dyDescent="0.25">
      <c r="A715" s="20" t="s">
        <v>118</v>
      </c>
      <c r="B715" s="20" t="s">
        <v>196</v>
      </c>
      <c r="C715" s="20" t="s">
        <v>206</v>
      </c>
      <c r="D715" s="20" t="s">
        <v>189</v>
      </c>
      <c r="E715" s="20" t="s">
        <v>155</v>
      </c>
      <c r="F715" s="20" t="s">
        <v>198</v>
      </c>
      <c r="G715" s="20" t="s">
        <v>144</v>
      </c>
      <c r="H715" s="20" t="s">
        <v>275</v>
      </c>
      <c r="I715">
        <v>7128</v>
      </c>
      <c r="J715" s="21">
        <v>501060.71</v>
      </c>
      <c r="K715" s="22">
        <v>0.81445498034386099</v>
      </c>
      <c r="L715" s="21">
        <v>615209.82999999996</v>
      </c>
      <c r="M715" s="23">
        <v>3.3339188675037702E-3</v>
      </c>
      <c r="N715" s="21">
        <v>90.77</v>
      </c>
      <c r="O715">
        <v>23</v>
      </c>
      <c r="P715" s="21">
        <v>1598.33</v>
      </c>
      <c r="Q715" s="21">
        <v>0</v>
      </c>
      <c r="R715" s="21">
        <f t="shared" si="11"/>
        <v>1598.33</v>
      </c>
    </row>
    <row r="716" spans="1:18" x14ac:dyDescent="0.25">
      <c r="A716" s="20" t="s">
        <v>119</v>
      </c>
      <c r="B716" s="20" t="s">
        <v>226</v>
      </c>
      <c r="C716" s="20" t="s">
        <v>157</v>
      </c>
      <c r="D716" s="20" t="s">
        <v>158</v>
      </c>
      <c r="E716" s="20" t="s">
        <v>142</v>
      </c>
      <c r="F716" s="20" t="s">
        <v>159</v>
      </c>
      <c r="G716" s="20" t="s">
        <v>144</v>
      </c>
      <c r="H716" s="20" t="s">
        <v>275</v>
      </c>
      <c r="I716">
        <v>49590</v>
      </c>
      <c r="J716" s="21">
        <v>5800785.6399999997</v>
      </c>
      <c r="K716" s="22">
        <v>0.78521484754692095</v>
      </c>
      <c r="L716" s="21">
        <v>7387513.9500000002</v>
      </c>
      <c r="M716" s="23">
        <v>0.20454786333505701</v>
      </c>
      <c r="N716" s="21">
        <v>26.16</v>
      </c>
      <c r="O716">
        <v>10143</v>
      </c>
      <c r="P716" s="21">
        <v>196369.5</v>
      </c>
      <c r="Q716" s="21">
        <v>638.89</v>
      </c>
      <c r="R716" s="21">
        <f t="shared" si="11"/>
        <v>197008.39</v>
      </c>
    </row>
    <row r="717" spans="1:18" x14ac:dyDescent="0.25">
      <c r="A717" s="20" t="s">
        <v>119</v>
      </c>
      <c r="B717" s="20" t="s">
        <v>226</v>
      </c>
      <c r="C717" s="20" t="s">
        <v>160</v>
      </c>
      <c r="D717" s="20" t="s">
        <v>150</v>
      </c>
      <c r="E717" s="20" t="s">
        <v>142</v>
      </c>
      <c r="F717" s="20" t="s">
        <v>159</v>
      </c>
      <c r="G717" s="20" t="s">
        <v>144</v>
      </c>
      <c r="H717" s="20" t="s">
        <v>275</v>
      </c>
      <c r="I717">
        <v>48195</v>
      </c>
      <c r="J717" s="21">
        <v>5800785.6399999997</v>
      </c>
      <c r="K717" s="22">
        <v>0.78521484754692095</v>
      </c>
      <c r="L717" s="21">
        <v>7387513.9500000002</v>
      </c>
      <c r="M717" s="23">
        <v>0.21956462817612701</v>
      </c>
      <c r="N717" s="21">
        <v>24.2</v>
      </c>
      <c r="O717">
        <v>10581</v>
      </c>
      <c r="P717" s="21">
        <v>189501.19</v>
      </c>
      <c r="Q717" s="21">
        <v>519.38</v>
      </c>
      <c r="R717" s="21">
        <f t="shared" si="11"/>
        <v>190020.57</v>
      </c>
    </row>
    <row r="718" spans="1:18" x14ac:dyDescent="0.25">
      <c r="A718" s="20" t="s">
        <v>119</v>
      </c>
      <c r="B718" s="20" t="s">
        <v>226</v>
      </c>
      <c r="C718" s="20" t="s">
        <v>161</v>
      </c>
      <c r="D718" s="20" t="s">
        <v>148</v>
      </c>
      <c r="E718" s="20" t="s">
        <v>142</v>
      </c>
      <c r="F718" s="20" t="s">
        <v>162</v>
      </c>
      <c r="G718" s="20" t="s">
        <v>144</v>
      </c>
      <c r="H718" s="20" t="s">
        <v>275</v>
      </c>
      <c r="I718">
        <v>13489</v>
      </c>
      <c r="J718" s="21">
        <v>5800785.6399999997</v>
      </c>
      <c r="K718" s="22">
        <v>0.78521484754692095</v>
      </c>
      <c r="L718" s="21">
        <v>7387513.9500000002</v>
      </c>
      <c r="M718" s="23">
        <v>0.20454786333505701</v>
      </c>
      <c r="N718" s="21">
        <v>26.16</v>
      </c>
      <c r="O718">
        <v>2759</v>
      </c>
      <c r="P718" s="21">
        <v>53414.52</v>
      </c>
      <c r="Q718" s="21">
        <v>174.24</v>
      </c>
      <c r="R718" s="21">
        <f t="shared" si="11"/>
        <v>53588.759999999995</v>
      </c>
    </row>
    <row r="719" spans="1:18" x14ac:dyDescent="0.25">
      <c r="A719" s="20" t="s">
        <v>119</v>
      </c>
      <c r="B719" s="20" t="s">
        <v>226</v>
      </c>
      <c r="C719" s="20" t="s">
        <v>163</v>
      </c>
      <c r="D719" s="20" t="s">
        <v>148</v>
      </c>
      <c r="E719" s="20" t="s">
        <v>146</v>
      </c>
      <c r="F719" s="20" t="s">
        <v>162</v>
      </c>
      <c r="G719" s="20" t="s">
        <v>144</v>
      </c>
      <c r="H719" s="20" t="s">
        <v>275</v>
      </c>
      <c r="I719">
        <v>2506</v>
      </c>
      <c r="J719" s="21">
        <v>5800785.6399999997</v>
      </c>
      <c r="K719" s="22">
        <v>0.78521484754692095</v>
      </c>
      <c r="L719" s="21">
        <v>7387513.9500000002</v>
      </c>
      <c r="M719" s="23">
        <v>0.20454786333505701</v>
      </c>
      <c r="N719" s="21">
        <v>107.29</v>
      </c>
      <c r="O719">
        <v>512</v>
      </c>
      <c r="P719" s="21">
        <v>40545.769999999997</v>
      </c>
      <c r="Q719" s="21">
        <v>0</v>
      </c>
      <c r="R719" s="21">
        <f t="shared" si="11"/>
        <v>40545.769999999997</v>
      </c>
    </row>
    <row r="720" spans="1:18" x14ac:dyDescent="0.25">
      <c r="A720" s="20" t="s">
        <v>119</v>
      </c>
      <c r="B720" s="20" t="s">
        <v>226</v>
      </c>
      <c r="C720" s="20" t="s">
        <v>164</v>
      </c>
      <c r="D720" s="20" t="s">
        <v>150</v>
      </c>
      <c r="E720" s="20" t="s">
        <v>146</v>
      </c>
      <c r="F720" s="20" t="s">
        <v>162</v>
      </c>
      <c r="G720" s="20" t="s">
        <v>144</v>
      </c>
      <c r="H720" s="20" t="s">
        <v>275</v>
      </c>
      <c r="I720">
        <v>3580</v>
      </c>
      <c r="J720" s="21">
        <v>5800785.6399999997</v>
      </c>
      <c r="K720" s="22">
        <v>0.78521484754692095</v>
      </c>
      <c r="L720" s="21">
        <v>7387513.9500000002</v>
      </c>
      <c r="M720" s="23">
        <v>0.21956462817612701</v>
      </c>
      <c r="N720" s="21">
        <v>67.69</v>
      </c>
      <c r="O720">
        <v>786</v>
      </c>
      <c r="P720" s="21">
        <v>39270.230000000003</v>
      </c>
      <c r="Q720" s="21">
        <v>0</v>
      </c>
      <c r="R720" s="21">
        <f t="shared" si="11"/>
        <v>39270.230000000003</v>
      </c>
    </row>
    <row r="721" spans="1:18" x14ac:dyDescent="0.25">
      <c r="A721" s="20" t="s">
        <v>119</v>
      </c>
      <c r="B721" s="20" t="s">
        <v>226</v>
      </c>
      <c r="C721" s="20" t="s">
        <v>165</v>
      </c>
      <c r="D721" s="20" t="s">
        <v>148</v>
      </c>
      <c r="E721" s="20" t="s">
        <v>155</v>
      </c>
      <c r="F721" s="20" t="s">
        <v>159</v>
      </c>
      <c r="G721" s="20" t="s">
        <v>144</v>
      </c>
      <c r="H721" s="20" t="s">
        <v>275</v>
      </c>
      <c r="I721">
        <v>1484</v>
      </c>
      <c r="J721" s="21">
        <v>5800785.6399999997</v>
      </c>
      <c r="K721" s="22">
        <v>0.78521484754692095</v>
      </c>
      <c r="L721" s="21">
        <v>7387513.9500000002</v>
      </c>
      <c r="M721" s="23">
        <v>0.20454786333505701</v>
      </c>
      <c r="N721" s="21">
        <v>58.75</v>
      </c>
      <c r="O721">
        <v>303</v>
      </c>
      <c r="P721" s="21">
        <v>13139.14</v>
      </c>
      <c r="Q721" s="21">
        <v>0</v>
      </c>
      <c r="R721" s="21">
        <f t="shared" si="11"/>
        <v>13139.14</v>
      </c>
    </row>
    <row r="722" spans="1:18" x14ac:dyDescent="0.25">
      <c r="A722" s="20" t="s">
        <v>119</v>
      </c>
      <c r="B722" s="20" t="s">
        <v>226</v>
      </c>
      <c r="C722" s="20" t="s">
        <v>166</v>
      </c>
      <c r="D722" s="20" t="s">
        <v>150</v>
      </c>
      <c r="E722" s="20" t="s">
        <v>155</v>
      </c>
      <c r="F722" s="20" t="s">
        <v>159</v>
      </c>
      <c r="G722" s="20" t="s">
        <v>144</v>
      </c>
      <c r="H722" s="20" t="s">
        <v>275</v>
      </c>
      <c r="I722">
        <v>2050</v>
      </c>
      <c r="J722" s="21">
        <v>5800785.6399999997</v>
      </c>
      <c r="K722" s="22">
        <v>0.78521484754692095</v>
      </c>
      <c r="L722" s="21">
        <v>7387513.9500000002</v>
      </c>
      <c r="M722" s="23">
        <v>0.20537074231869501</v>
      </c>
      <c r="N722" s="21">
        <v>58.69</v>
      </c>
      <c r="O722">
        <v>421</v>
      </c>
      <c r="P722" s="21">
        <v>18237.38</v>
      </c>
      <c r="Q722" s="21">
        <v>43.31</v>
      </c>
      <c r="R722" s="21">
        <f t="shared" si="11"/>
        <v>18280.690000000002</v>
      </c>
    </row>
    <row r="723" spans="1:18" x14ac:dyDescent="0.25">
      <c r="A723" s="20" t="s">
        <v>120</v>
      </c>
      <c r="B723" s="20" t="s">
        <v>196</v>
      </c>
      <c r="C723" s="20" t="s">
        <v>197</v>
      </c>
      <c r="D723" s="20" t="s">
        <v>148</v>
      </c>
      <c r="E723" s="20" t="s">
        <v>142</v>
      </c>
      <c r="F723" s="20" t="s">
        <v>198</v>
      </c>
      <c r="G723" s="20" t="s">
        <v>144</v>
      </c>
      <c r="H723" s="20" t="s">
        <v>275</v>
      </c>
      <c r="I723">
        <v>309175</v>
      </c>
      <c r="J723" s="21">
        <v>25791956.260000002</v>
      </c>
      <c r="K723" s="22">
        <v>0.92167302199148204</v>
      </c>
      <c r="L723" s="21">
        <v>27983846.379999999</v>
      </c>
      <c r="M723" s="23">
        <v>0.144054298502786</v>
      </c>
      <c r="N723" s="21">
        <v>33.78</v>
      </c>
      <c r="O723">
        <v>44537</v>
      </c>
      <c r="P723" s="21">
        <v>1306889.4099999999</v>
      </c>
      <c r="Q723" s="21">
        <v>3667.99</v>
      </c>
      <c r="R723" s="21">
        <f t="shared" si="11"/>
        <v>1310557.3999999999</v>
      </c>
    </row>
    <row r="724" spans="1:18" x14ac:dyDescent="0.25">
      <c r="A724" s="20" t="s">
        <v>120</v>
      </c>
      <c r="B724" s="20" t="s">
        <v>196</v>
      </c>
      <c r="C724" s="20" t="s">
        <v>199</v>
      </c>
      <c r="D724" s="20" t="s">
        <v>200</v>
      </c>
      <c r="E724" s="20" t="s">
        <v>142</v>
      </c>
      <c r="F724" s="20" t="s">
        <v>198</v>
      </c>
      <c r="G724" s="20" t="s">
        <v>144</v>
      </c>
      <c r="H724" s="20" t="s">
        <v>275</v>
      </c>
      <c r="I724">
        <v>222043</v>
      </c>
      <c r="J724" s="21">
        <v>25791956.260000002</v>
      </c>
      <c r="K724" s="22">
        <v>0.92167302199148204</v>
      </c>
      <c r="L724" s="21">
        <v>27983846.379999999</v>
      </c>
      <c r="M724" s="23">
        <v>0.33524067375814198</v>
      </c>
      <c r="N724" s="21">
        <v>10.98</v>
      </c>
      <c r="O724">
        <v>74437</v>
      </c>
      <c r="P724" s="21">
        <v>709985.43</v>
      </c>
      <c r="Q724" s="21">
        <v>2384.52</v>
      </c>
      <c r="R724" s="21">
        <f t="shared" si="11"/>
        <v>712369.95000000007</v>
      </c>
    </row>
    <row r="725" spans="1:18" x14ac:dyDescent="0.25">
      <c r="A725" s="20" t="s">
        <v>120</v>
      </c>
      <c r="B725" s="20" t="s">
        <v>196</v>
      </c>
      <c r="C725" s="20" t="s">
        <v>201</v>
      </c>
      <c r="D725" s="20" t="s">
        <v>141</v>
      </c>
      <c r="E725" s="20" t="s">
        <v>142</v>
      </c>
      <c r="F725" s="20" t="s">
        <v>202</v>
      </c>
      <c r="G725" s="20" t="s">
        <v>144</v>
      </c>
      <c r="H725" s="20" t="s">
        <v>275</v>
      </c>
      <c r="I725">
        <v>44305</v>
      </c>
      <c r="J725" s="21">
        <v>25791956.260000002</v>
      </c>
      <c r="K725" s="22">
        <v>0.92167302199148204</v>
      </c>
      <c r="L725" s="21">
        <v>27983846.379999999</v>
      </c>
      <c r="M725" s="23">
        <v>0.144034682386386</v>
      </c>
      <c r="N725" s="21">
        <v>33.78</v>
      </c>
      <c r="O725">
        <v>6381</v>
      </c>
      <c r="P725" s="21">
        <v>187243.45</v>
      </c>
      <c r="Q725" s="21">
        <v>674.91</v>
      </c>
      <c r="R725" s="21">
        <f t="shared" si="11"/>
        <v>187918.36000000002</v>
      </c>
    </row>
    <row r="726" spans="1:18" x14ac:dyDescent="0.25">
      <c r="A726" s="20" t="s">
        <v>120</v>
      </c>
      <c r="B726" s="20" t="s">
        <v>196</v>
      </c>
      <c r="C726" s="20" t="s">
        <v>203</v>
      </c>
      <c r="D726" s="20" t="s">
        <v>141</v>
      </c>
      <c r="E726" s="20" t="s">
        <v>146</v>
      </c>
      <c r="F726" s="20" t="s">
        <v>202</v>
      </c>
      <c r="G726" s="20" t="s">
        <v>144</v>
      </c>
      <c r="H726" s="20" t="s">
        <v>275</v>
      </c>
      <c r="I726">
        <v>18023</v>
      </c>
      <c r="J726" s="21">
        <v>25791956.260000002</v>
      </c>
      <c r="K726" s="22">
        <v>0.92167302199148204</v>
      </c>
      <c r="L726" s="21">
        <v>27983846.379999999</v>
      </c>
      <c r="M726" s="23">
        <v>0.144034682386386</v>
      </c>
      <c r="N726" s="21">
        <v>135.6</v>
      </c>
      <c r="O726">
        <v>2595</v>
      </c>
      <c r="P726" s="21">
        <v>304860.94</v>
      </c>
      <c r="Q726" s="21">
        <v>-234.96</v>
      </c>
      <c r="R726" s="21">
        <f t="shared" si="11"/>
        <v>304625.98</v>
      </c>
    </row>
    <row r="727" spans="1:18" x14ac:dyDescent="0.25">
      <c r="A727" s="20" t="s">
        <v>120</v>
      </c>
      <c r="B727" s="20" t="s">
        <v>196</v>
      </c>
      <c r="C727" s="20" t="s">
        <v>204</v>
      </c>
      <c r="D727" s="20" t="s">
        <v>150</v>
      </c>
      <c r="E727" s="20" t="s">
        <v>146</v>
      </c>
      <c r="F727" s="20" t="s">
        <v>202</v>
      </c>
      <c r="G727" s="20" t="s">
        <v>144</v>
      </c>
      <c r="H727" s="20" t="s">
        <v>275</v>
      </c>
      <c r="I727">
        <v>15777</v>
      </c>
      <c r="J727" s="21">
        <v>25791956.260000002</v>
      </c>
      <c r="K727" s="22">
        <v>0.92167302199148204</v>
      </c>
      <c r="L727" s="21">
        <v>27983846.379999999</v>
      </c>
      <c r="M727" s="23">
        <v>0.71504940100649295</v>
      </c>
      <c r="N727" s="21">
        <v>30.27</v>
      </c>
      <c r="O727">
        <v>11281</v>
      </c>
      <c r="P727" s="21">
        <v>295845.34999999998</v>
      </c>
      <c r="Q727" s="21">
        <v>-209.8</v>
      </c>
      <c r="R727" s="21">
        <f t="shared" si="11"/>
        <v>295635.55</v>
      </c>
    </row>
    <row r="728" spans="1:18" x14ac:dyDescent="0.25">
      <c r="A728" s="20" t="s">
        <v>120</v>
      </c>
      <c r="B728" s="20" t="s">
        <v>196</v>
      </c>
      <c r="C728" s="20" t="s">
        <v>205</v>
      </c>
      <c r="D728" s="20" t="s">
        <v>148</v>
      </c>
      <c r="E728" s="20" t="s">
        <v>155</v>
      </c>
      <c r="F728" s="20" t="s">
        <v>198</v>
      </c>
      <c r="G728" s="20" t="s">
        <v>144</v>
      </c>
      <c r="H728" s="20" t="s">
        <v>275</v>
      </c>
      <c r="I728">
        <v>15530</v>
      </c>
      <c r="J728" s="21">
        <v>25791956.260000002</v>
      </c>
      <c r="K728" s="22">
        <v>0.92167302199148204</v>
      </c>
      <c r="L728" s="21">
        <v>27983846.379999999</v>
      </c>
      <c r="M728" s="23">
        <v>0.144054298502786</v>
      </c>
      <c r="N728" s="21">
        <v>90.79</v>
      </c>
      <c r="O728">
        <v>2237</v>
      </c>
      <c r="P728" s="21">
        <v>175957.88</v>
      </c>
      <c r="Q728" s="21">
        <v>78.650000000000006</v>
      </c>
      <c r="R728" s="21">
        <f t="shared" si="11"/>
        <v>176036.53</v>
      </c>
    </row>
    <row r="729" spans="1:18" x14ac:dyDescent="0.25">
      <c r="A729" s="20" t="s">
        <v>120</v>
      </c>
      <c r="B729" s="20" t="s">
        <v>196</v>
      </c>
      <c r="C729" s="20" t="s">
        <v>206</v>
      </c>
      <c r="D729" s="20" t="s">
        <v>189</v>
      </c>
      <c r="E729" s="20" t="s">
        <v>155</v>
      </c>
      <c r="F729" s="20" t="s">
        <v>198</v>
      </c>
      <c r="G729" s="20" t="s">
        <v>144</v>
      </c>
      <c r="H729" s="20" t="s">
        <v>275</v>
      </c>
      <c r="I729">
        <v>7128</v>
      </c>
      <c r="J729" s="21">
        <v>25791956.260000002</v>
      </c>
      <c r="K729" s="22">
        <v>0.92167302199148204</v>
      </c>
      <c r="L729" s="21">
        <v>27983846.379999999</v>
      </c>
      <c r="M729" s="23">
        <v>0.151648866585258</v>
      </c>
      <c r="N729" s="21">
        <v>90.77</v>
      </c>
      <c r="O729">
        <v>1080</v>
      </c>
      <c r="P729" s="21">
        <v>84931.9</v>
      </c>
      <c r="Q729" s="21">
        <v>0</v>
      </c>
      <c r="R729" s="21">
        <f t="shared" si="11"/>
        <v>84931.9</v>
      </c>
    </row>
    <row r="730" spans="1:18" x14ac:dyDescent="0.25">
      <c r="A730" s="20" t="s">
        <v>121</v>
      </c>
      <c r="B730" s="20" t="s">
        <v>196</v>
      </c>
      <c r="C730" s="20" t="s">
        <v>197</v>
      </c>
      <c r="D730" s="20" t="s">
        <v>148</v>
      </c>
      <c r="E730" s="20" t="s">
        <v>142</v>
      </c>
      <c r="F730" s="20" t="s">
        <v>198</v>
      </c>
      <c r="G730" s="20" t="s">
        <v>144</v>
      </c>
      <c r="H730" s="20" t="s">
        <v>275</v>
      </c>
      <c r="I730">
        <v>309175</v>
      </c>
      <c r="J730" s="21">
        <v>817247.3</v>
      </c>
      <c r="K730" s="22">
        <v>0.60804510653837396</v>
      </c>
      <c r="L730" s="21">
        <v>1344057.03</v>
      </c>
      <c r="M730" s="23">
        <v>6.9188913480730703E-3</v>
      </c>
      <c r="N730" s="21">
        <v>33.78</v>
      </c>
      <c r="O730">
        <v>2139</v>
      </c>
      <c r="P730" s="21">
        <v>41408.32</v>
      </c>
      <c r="Q730" s="21">
        <v>116.15</v>
      </c>
      <c r="R730" s="21">
        <f t="shared" si="11"/>
        <v>41524.47</v>
      </c>
    </row>
    <row r="731" spans="1:18" x14ac:dyDescent="0.25">
      <c r="A731" s="20" t="s">
        <v>121</v>
      </c>
      <c r="B731" s="20" t="s">
        <v>196</v>
      </c>
      <c r="C731" s="20" t="s">
        <v>199</v>
      </c>
      <c r="D731" s="20" t="s">
        <v>200</v>
      </c>
      <c r="E731" s="20" t="s">
        <v>142</v>
      </c>
      <c r="F731" s="20" t="s">
        <v>198</v>
      </c>
      <c r="G731" s="20" t="s">
        <v>183</v>
      </c>
      <c r="H731" s="20" t="s">
        <v>275</v>
      </c>
      <c r="I731">
        <v>222043</v>
      </c>
      <c r="J731" s="21">
        <v>817247.3</v>
      </c>
      <c r="K731" s="22">
        <v>0.60804510653837396</v>
      </c>
      <c r="L731" s="21">
        <v>1344057.03</v>
      </c>
      <c r="M731" s="23"/>
      <c r="N731" s="21">
        <v>10.98</v>
      </c>
      <c r="P731" s="21">
        <v>0</v>
      </c>
      <c r="Q731" s="21">
        <v>0</v>
      </c>
      <c r="R731" s="21">
        <f t="shared" si="11"/>
        <v>0</v>
      </c>
    </row>
    <row r="732" spans="1:18" x14ac:dyDescent="0.25">
      <c r="A732" s="20" t="s">
        <v>121</v>
      </c>
      <c r="B732" s="20" t="s">
        <v>196</v>
      </c>
      <c r="C732" s="20" t="s">
        <v>201</v>
      </c>
      <c r="D732" s="20" t="s">
        <v>141</v>
      </c>
      <c r="E732" s="20" t="s">
        <v>142</v>
      </c>
      <c r="F732" s="20" t="s">
        <v>202</v>
      </c>
      <c r="G732" s="20" t="s">
        <v>144</v>
      </c>
      <c r="H732" s="20" t="s">
        <v>275</v>
      </c>
      <c r="I732">
        <v>44305</v>
      </c>
      <c r="J732" s="21">
        <v>817247.3</v>
      </c>
      <c r="K732" s="22">
        <v>0.60804510653837396</v>
      </c>
      <c r="L732" s="21">
        <v>1344057.03</v>
      </c>
      <c r="M732" s="23">
        <v>6.9179491909874997E-3</v>
      </c>
      <c r="N732" s="21">
        <v>33.78</v>
      </c>
      <c r="O732">
        <v>306</v>
      </c>
      <c r="P732" s="21">
        <v>5923.77</v>
      </c>
      <c r="Q732" s="21">
        <v>19.36</v>
      </c>
      <c r="R732" s="21">
        <f t="shared" si="11"/>
        <v>5943.13</v>
      </c>
    </row>
    <row r="733" spans="1:18" x14ac:dyDescent="0.25">
      <c r="A733" s="20" t="s">
        <v>121</v>
      </c>
      <c r="B733" s="20" t="s">
        <v>196</v>
      </c>
      <c r="C733" s="20" t="s">
        <v>203</v>
      </c>
      <c r="D733" s="20" t="s">
        <v>141</v>
      </c>
      <c r="E733" s="20" t="s">
        <v>146</v>
      </c>
      <c r="F733" s="20" t="s">
        <v>202</v>
      </c>
      <c r="G733" s="20" t="s">
        <v>144</v>
      </c>
      <c r="H733" s="20" t="s">
        <v>275</v>
      </c>
      <c r="I733">
        <v>18023</v>
      </c>
      <c r="J733" s="21">
        <v>817247.3</v>
      </c>
      <c r="K733" s="22">
        <v>0.60804510653837396</v>
      </c>
      <c r="L733" s="21">
        <v>1344057.03</v>
      </c>
      <c r="M733" s="23">
        <v>6.9179491909874997E-3</v>
      </c>
      <c r="N733" s="21">
        <v>135.6</v>
      </c>
      <c r="O733">
        <v>124</v>
      </c>
      <c r="P733" s="21">
        <v>9610.48</v>
      </c>
      <c r="Q733" s="21">
        <v>0</v>
      </c>
      <c r="R733" s="21">
        <f t="shared" si="11"/>
        <v>9610.48</v>
      </c>
    </row>
    <row r="734" spans="1:18" x14ac:dyDescent="0.25">
      <c r="A734" s="20" t="s">
        <v>121</v>
      </c>
      <c r="B734" s="20" t="s">
        <v>196</v>
      </c>
      <c r="C734" s="20" t="s">
        <v>204</v>
      </c>
      <c r="D734" s="20" t="s">
        <v>150</v>
      </c>
      <c r="E734" s="20" t="s">
        <v>146</v>
      </c>
      <c r="F734" s="20" t="s">
        <v>202</v>
      </c>
      <c r="G734" s="20" t="s">
        <v>144</v>
      </c>
      <c r="H734" s="20" t="s">
        <v>275</v>
      </c>
      <c r="I734">
        <v>15777</v>
      </c>
      <c r="J734" s="21">
        <v>817247.3</v>
      </c>
      <c r="K734" s="22">
        <v>0.60804510653837396</v>
      </c>
      <c r="L734" s="21">
        <v>1344057.03</v>
      </c>
      <c r="M734" s="23">
        <v>3.43436410123713E-2</v>
      </c>
      <c r="N734" s="21">
        <v>30.27</v>
      </c>
      <c r="O734">
        <v>541</v>
      </c>
      <c r="P734" s="21">
        <v>9359.9500000000007</v>
      </c>
      <c r="Q734" s="21">
        <v>-17.3</v>
      </c>
      <c r="R734" s="21">
        <f t="shared" si="11"/>
        <v>9342.6500000000015</v>
      </c>
    </row>
    <row r="735" spans="1:18" x14ac:dyDescent="0.25">
      <c r="A735" s="20" t="s">
        <v>121</v>
      </c>
      <c r="B735" s="20" t="s">
        <v>196</v>
      </c>
      <c r="C735" s="20" t="s">
        <v>205</v>
      </c>
      <c r="D735" s="20" t="s">
        <v>148</v>
      </c>
      <c r="E735" s="20" t="s">
        <v>155</v>
      </c>
      <c r="F735" s="20" t="s">
        <v>198</v>
      </c>
      <c r="G735" s="20" t="s">
        <v>144</v>
      </c>
      <c r="H735" s="20" t="s">
        <v>275</v>
      </c>
      <c r="I735">
        <v>15530</v>
      </c>
      <c r="J735" s="21">
        <v>817247.3</v>
      </c>
      <c r="K735" s="22">
        <v>0.60804510653837396</v>
      </c>
      <c r="L735" s="21">
        <v>1344057.03</v>
      </c>
      <c r="M735" s="23">
        <v>6.9188913480730703E-3</v>
      </c>
      <c r="N735" s="21">
        <v>90.79</v>
      </c>
      <c r="O735">
        <v>107</v>
      </c>
      <c r="P735" s="21">
        <v>5552.46</v>
      </c>
      <c r="Q735" s="21">
        <v>0</v>
      </c>
      <c r="R735" s="21">
        <f t="shared" si="11"/>
        <v>5552.46</v>
      </c>
    </row>
    <row r="736" spans="1:18" x14ac:dyDescent="0.25">
      <c r="A736" s="20" t="s">
        <v>121</v>
      </c>
      <c r="B736" s="20" t="s">
        <v>196</v>
      </c>
      <c r="C736" s="20" t="s">
        <v>206</v>
      </c>
      <c r="D736" s="20" t="s">
        <v>189</v>
      </c>
      <c r="E736" s="20" t="s">
        <v>155</v>
      </c>
      <c r="F736" s="20" t="s">
        <v>198</v>
      </c>
      <c r="G736" s="20" t="s">
        <v>144</v>
      </c>
      <c r="H736" s="20" t="s">
        <v>275</v>
      </c>
      <c r="I736">
        <v>7128</v>
      </c>
      <c r="J736" s="21">
        <v>817247.3</v>
      </c>
      <c r="K736" s="22">
        <v>0.60804510653837396</v>
      </c>
      <c r="L736" s="21">
        <v>1344057.03</v>
      </c>
      <c r="M736" s="23">
        <v>7.2836565230404099E-3</v>
      </c>
      <c r="N736" s="21">
        <v>90.77</v>
      </c>
      <c r="O736">
        <v>51</v>
      </c>
      <c r="P736" s="21">
        <v>2645.92</v>
      </c>
      <c r="Q736" s="21">
        <v>0</v>
      </c>
      <c r="R736" s="21">
        <f t="shared" si="11"/>
        <v>2645.92</v>
      </c>
    </row>
    <row r="737" spans="1:18" x14ac:dyDescent="0.25">
      <c r="A737" s="20" t="s">
        <v>12</v>
      </c>
      <c r="B737" s="20" t="s">
        <v>207</v>
      </c>
      <c r="C737" s="20" t="s">
        <v>273</v>
      </c>
      <c r="D737" s="20" t="s">
        <v>141</v>
      </c>
      <c r="E737" s="20" t="s">
        <v>146</v>
      </c>
      <c r="F737" s="20" t="s">
        <v>209</v>
      </c>
      <c r="G737" s="20" t="s">
        <v>144</v>
      </c>
      <c r="H737" s="20" t="s">
        <v>275</v>
      </c>
      <c r="I737">
        <v>7937</v>
      </c>
      <c r="J737" s="21">
        <v>3536221.59</v>
      </c>
      <c r="K737" s="22">
        <v>0.809707398211853</v>
      </c>
      <c r="L737" s="21">
        <v>4367283.29</v>
      </c>
      <c r="M737" s="23">
        <v>0.244217504942597</v>
      </c>
      <c r="N737" s="21">
        <v>30.45</v>
      </c>
      <c r="O737">
        <v>1938</v>
      </c>
      <c r="P737" s="21">
        <v>44915.58</v>
      </c>
      <c r="Q737" s="21">
        <v>-23.18</v>
      </c>
      <c r="R737" s="21">
        <f t="shared" si="11"/>
        <v>44892.4</v>
      </c>
    </row>
    <row r="738" spans="1:18" x14ac:dyDescent="0.25">
      <c r="A738" s="20" t="s">
        <v>48</v>
      </c>
      <c r="B738" s="20" t="s">
        <v>20</v>
      </c>
      <c r="C738" s="20" t="s">
        <v>273</v>
      </c>
      <c r="D738" s="20" t="s">
        <v>141</v>
      </c>
      <c r="E738" s="20" t="s">
        <v>146</v>
      </c>
      <c r="F738" s="20" t="s">
        <v>209</v>
      </c>
      <c r="G738" s="20" t="s">
        <v>144</v>
      </c>
      <c r="H738" s="20" t="s">
        <v>275</v>
      </c>
      <c r="I738">
        <v>7937</v>
      </c>
      <c r="J738" s="21">
        <v>29728.12</v>
      </c>
      <c r="K738" s="22">
        <v>0.73835074350139496</v>
      </c>
      <c r="L738" s="21">
        <v>40262.870000000003</v>
      </c>
      <c r="M738" s="23">
        <v>2.25149068661129E-3</v>
      </c>
      <c r="N738" s="21">
        <v>30.45</v>
      </c>
      <c r="O738">
        <v>17</v>
      </c>
      <c r="P738" s="21">
        <v>359.27</v>
      </c>
      <c r="Q738" s="21">
        <v>0</v>
      </c>
      <c r="R738" s="21">
        <f t="shared" si="11"/>
        <v>359.27</v>
      </c>
    </row>
    <row r="739" spans="1:18" x14ac:dyDescent="0.25">
      <c r="A739" s="20" t="s">
        <v>61</v>
      </c>
      <c r="B739" s="20" t="s">
        <v>20</v>
      </c>
      <c r="C739" s="20" t="s">
        <v>273</v>
      </c>
      <c r="D739" s="20" t="s">
        <v>141</v>
      </c>
      <c r="E739" s="20" t="s">
        <v>146</v>
      </c>
      <c r="F739" s="20" t="s">
        <v>209</v>
      </c>
      <c r="G739" s="20" t="s">
        <v>144</v>
      </c>
      <c r="H739" s="20" t="s">
        <v>275</v>
      </c>
      <c r="I739">
        <v>7937</v>
      </c>
      <c r="J739" s="21">
        <v>349.74</v>
      </c>
      <c r="K739" s="22">
        <v>0.85840512480671505</v>
      </c>
      <c r="L739" s="21">
        <v>407.43</v>
      </c>
      <c r="M739" s="23">
        <v>2.2783394488421701E-5</v>
      </c>
      <c r="N739" s="21">
        <v>30.45</v>
      </c>
      <c r="O739">
        <v>0</v>
      </c>
      <c r="P739" s="21">
        <v>0</v>
      </c>
      <c r="Q739" s="21">
        <v>0</v>
      </c>
      <c r="R739" s="21">
        <f t="shared" si="11"/>
        <v>0</v>
      </c>
    </row>
    <row r="740" spans="1:18" x14ac:dyDescent="0.25">
      <c r="A740" s="20" t="s">
        <v>11</v>
      </c>
      <c r="B740" s="20" t="s">
        <v>10</v>
      </c>
      <c r="C740" s="20" t="s">
        <v>273</v>
      </c>
      <c r="D740" s="20" t="s">
        <v>141</v>
      </c>
      <c r="E740" s="20" t="s">
        <v>146</v>
      </c>
      <c r="F740" s="20" t="s">
        <v>209</v>
      </c>
      <c r="G740" s="20" t="s">
        <v>144</v>
      </c>
      <c r="H740" s="20" t="s">
        <v>275</v>
      </c>
      <c r="I740">
        <v>7937</v>
      </c>
      <c r="J740" s="21">
        <v>6613425.4900000002</v>
      </c>
      <c r="K740" s="22">
        <v>0.77347366240813098</v>
      </c>
      <c r="L740" s="21">
        <v>8550291.7699999996</v>
      </c>
      <c r="M740" s="23">
        <v>0.47813040371846799</v>
      </c>
      <c r="N740" s="21">
        <v>30.45</v>
      </c>
      <c r="O740">
        <v>3794</v>
      </c>
      <c r="P740" s="21">
        <v>83995.88</v>
      </c>
      <c r="Q740" s="21">
        <v>-44.28</v>
      </c>
      <c r="R740" s="21">
        <f t="shared" si="11"/>
        <v>83951.6</v>
      </c>
    </row>
    <row r="741" spans="1:18" x14ac:dyDescent="0.25">
      <c r="A741" s="20" t="s">
        <v>90</v>
      </c>
      <c r="B741" s="20" t="s">
        <v>20</v>
      </c>
      <c r="C741" s="20" t="s">
        <v>273</v>
      </c>
      <c r="D741" s="20" t="s">
        <v>141</v>
      </c>
      <c r="E741" s="20" t="s">
        <v>146</v>
      </c>
      <c r="F741" s="20" t="s">
        <v>209</v>
      </c>
      <c r="G741" s="20" t="s">
        <v>144</v>
      </c>
      <c r="H741" s="20" t="s">
        <v>275</v>
      </c>
      <c r="I741">
        <v>7937</v>
      </c>
      <c r="J741" s="21">
        <v>4477754.67</v>
      </c>
      <c r="K741" s="22">
        <v>0.90927817752864903</v>
      </c>
      <c r="L741" s="21">
        <v>4924515.71</v>
      </c>
      <c r="M741" s="23">
        <v>0.275377817257836</v>
      </c>
      <c r="N741" s="21">
        <v>30.45</v>
      </c>
      <c r="O741">
        <v>2185</v>
      </c>
      <c r="P741" s="21">
        <v>56867.4</v>
      </c>
      <c r="Q741" s="21">
        <v>-26.02</v>
      </c>
      <c r="R741" s="21">
        <f t="shared" si="11"/>
        <v>56841.380000000005</v>
      </c>
    </row>
    <row r="742" spans="1:18" x14ac:dyDescent="0.25">
      <c r="A742" s="20" t="s">
        <v>112</v>
      </c>
      <c r="B742" s="20" t="s">
        <v>196</v>
      </c>
      <c r="C742" s="20" t="s">
        <v>205</v>
      </c>
      <c r="D742" s="20" t="s">
        <v>148</v>
      </c>
      <c r="E742" s="20" t="s">
        <v>155</v>
      </c>
      <c r="F742" s="20" t="s">
        <v>198</v>
      </c>
      <c r="G742" s="20" t="s">
        <v>144</v>
      </c>
      <c r="H742" s="20" t="s">
        <v>276</v>
      </c>
      <c r="I742">
        <v>15543</v>
      </c>
      <c r="J742" s="21">
        <v>4135190.72</v>
      </c>
      <c r="K742" s="22">
        <v>0.79104592463844403</v>
      </c>
      <c r="L742" s="21">
        <v>5227497.66</v>
      </c>
      <c r="M742" s="23">
        <v>2.69099357575967E-2</v>
      </c>
      <c r="N742" s="21">
        <v>90.79</v>
      </c>
      <c r="O742">
        <v>418</v>
      </c>
      <c r="P742" s="21">
        <v>28219.14</v>
      </c>
      <c r="Q742" s="21">
        <v>67.510000000000005</v>
      </c>
      <c r="R742" s="21">
        <f t="shared" si="11"/>
        <v>28286.649999999998</v>
      </c>
    </row>
    <row r="743" spans="1:18" x14ac:dyDescent="0.25">
      <c r="A743" s="20" t="s">
        <v>112</v>
      </c>
      <c r="B743" s="20" t="s">
        <v>196</v>
      </c>
      <c r="C743" s="20" t="s">
        <v>206</v>
      </c>
      <c r="D743" s="20" t="s">
        <v>189</v>
      </c>
      <c r="E743" s="20" t="s">
        <v>155</v>
      </c>
      <c r="F743" s="20" t="s">
        <v>198</v>
      </c>
      <c r="G743" s="20" t="s">
        <v>144</v>
      </c>
      <c r="H743" s="20" t="s">
        <v>276</v>
      </c>
      <c r="I743">
        <v>7112</v>
      </c>
      <c r="J743" s="21">
        <v>4135190.72</v>
      </c>
      <c r="K743" s="22">
        <v>0.79104592463844403</v>
      </c>
      <c r="L743" s="21">
        <v>5227497.66</v>
      </c>
      <c r="M743" s="23">
        <v>2.8328632327779601E-2</v>
      </c>
      <c r="N743" s="21">
        <v>90.77</v>
      </c>
      <c r="O743">
        <v>201</v>
      </c>
      <c r="P743" s="21">
        <v>13566.5</v>
      </c>
      <c r="Q743" s="21">
        <v>0</v>
      </c>
      <c r="R743" s="21">
        <f t="shared" si="11"/>
        <v>13566.5</v>
      </c>
    </row>
    <row r="744" spans="1:18" x14ac:dyDescent="0.25">
      <c r="A744" s="20" t="s">
        <v>113</v>
      </c>
      <c r="B744" s="20" t="s">
        <v>14</v>
      </c>
      <c r="C744" s="20" t="s">
        <v>157</v>
      </c>
      <c r="D744" s="20" t="s">
        <v>158</v>
      </c>
      <c r="E744" s="20" t="s">
        <v>142</v>
      </c>
      <c r="F744" s="20" t="s">
        <v>159</v>
      </c>
      <c r="G744" s="20" t="s">
        <v>144</v>
      </c>
      <c r="H744" s="20" t="s">
        <v>276</v>
      </c>
      <c r="I744">
        <v>50116</v>
      </c>
      <c r="J744" s="21">
        <v>440011.94</v>
      </c>
      <c r="K744" s="22">
        <v>0.72531222855102195</v>
      </c>
      <c r="L744" s="21">
        <v>606651.76</v>
      </c>
      <c r="M744" s="23">
        <v>1.6797169133799299E-2</v>
      </c>
      <c r="N744" s="21">
        <v>26.16</v>
      </c>
      <c r="O744">
        <v>841</v>
      </c>
      <c r="P744" s="21">
        <v>15039.73</v>
      </c>
      <c r="Q744" s="21">
        <v>107.3</v>
      </c>
      <c r="R744" s="21">
        <f t="shared" si="11"/>
        <v>15147.029999999999</v>
      </c>
    </row>
    <row r="745" spans="1:18" x14ac:dyDescent="0.25">
      <c r="A745" s="20" t="s">
        <v>113</v>
      </c>
      <c r="B745" s="20" t="s">
        <v>14</v>
      </c>
      <c r="C745" s="20" t="s">
        <v>160</v>
      </c>
      <c r="D745" s="20" t="s">
        <v>150</v>
      </c>
      <c r="E745" s="20" t="s">
        <v>142</v>
      </c>
      <c r="F745" s="20" t="s">
        <v>159</v>
      </c>
      <c r="G745" s="20" t="s">
        <v>144</v>
      </c>
      <c r="H745" s="20" t="s">
        <v>276</v>
      </c>
      <c r="I745">
        <v>48471</v>
      </c>
      <c r="J745" s="21">
        <v>440011.94</v>
      </c>
      <c r="K745" s="22">
        <v>0.72531222855102195</v>
      </c>
      <c r="L745" s="21">
        <v>606651.76</v>
      </c>
      <c r="M745" s="23">
        <v>1.8030323735198198E-2</v>
      </c>
      <c r="N745" s="21">
        <v>24.2</v>
      </c>
      <c r="O745">
        <v>873</v>
      </c>
      <c r="P745" s="21">
        <v>14442.29</v>
      </c>
      <c r="Q745" s="21">
        <v>82.72</v>
      </c>
      <c r="R745" s="21">
        <f t="shared" si="11"/>
        <v>14525.01</v>
      </c>
    </row>
    <row r="746" spans="1:18" x14ac:dyDescent="0.25">
      <c r="A746" s="20" t="s">
        <v>113</v>
      </c>
      <c r="B746" s="20" t="s">
        <v>14</v>
      </c>
      <c r="C746" s="20" t="s">
        <v>161</v>
      </c>
      <c r="D746" s="20" t="s">
        <v>148</v>
      </c>
      <c r="E746" s="20" t="s">
        <v>142</v>
      </c>
      <c r="F746" s="20" t="s">
        <v>162</v>
      </c>
      <c r="G746" s="20" t="s">
        <v>144</v>
      </c>
      <c r="H746" s="20" t="s">
        <v>276</v>
      </c>
      <c r="I746">
        <v>13594</v>
      </c>
      <c r="J746" s="21">
        <v>440011.94</v>
      </c>
      <c r="K746" s="22">
        <v>0.72531222855102195</v>
      </c>
      <c r="L746" s="21">
        <v>606651.76</v>
      </c>
      <c r="M746" s="23">
        <v>1.6797169133799299E-2</v>
      </c>
      <c r="N746" s="21">
        <v>26.16</v>
      </c>
      <c r="O746">
        <v>228</v>
      </c>
      <c r="P746" s="21">
        <v>4077.36</v>
      </c>
      <c r="Q746" s="21">
        <v>35.770000000000003</v>
      </c>
      <c r="R746" s="21">
        <f t="shared" si="11"/>
        <v>4113.13</v>
      </c>
    </row>
    <row r="747" spans="1:18" x14ac:dyDescent="0.25">
      <c r="A747" s="20" t="s">
        <v>113</v>
      </c>
      <c r="B747" s="20" t="s">
        <v>14</v>
      </c>
      <c r="C747" s="20" t="s">
        <v>163</v>
      </c>
      <c r="D747" s="20" t="s">
        <v>148</v>
      </c>
      <c r="E747" s="20" t="s">
        <v>146</v>
      </c>
      <c r="F747" s="20" t="s">
        <v>162</v>
      </c>
      <c r="G747" s="20" t="s">
        <v>144</v>
      </c>
      <c r="H747" s="20" t="s">
        <v>276</v>
      </c>
      <c r="I747">
        <v>2528</v>
      </c>
      <c r="J747" s="21">
        <v>440011.94</v>
      </c>
      <c r="K747" s="22">
        <v>0.72531222855102195</v>
      </c>
      <c r="L747" s="21">
        <v>606651.76</v>
      </c>
      <c r="M747" s="23">
        <v>1.6797169133799299E-2</v>
      </c>
      <c r="N747" s="21">
        <v>107.29</v>
      </c>
      <c r="O747">
        <v>42</v>
      </c>
      <c r="P747" s="21">
        <v>3072.28</v>
      </c>
      <c r="Q747" s="21">
        <v>0</v>
      </c>
      <c r="R747" s="21">
        <f t="shared" si="11"/>
        <v>3072.28</v>
      </c>
    </row>
    <row r="748" spans="1:18" x14ac:dyDescent="0.25">
      <c r="A748" s="20" t="s">
        <v>113</v>
      </c>
      <c r="B748" s="20" t="s">
        <v>14</v>
      </c>
      <c r="C748" s="20" t="s">
        <v>164</v>
      </c>
      <c r="D748" s="20" t="s">
        <v>150</v>
      </c>
      <c r="E748" s="20" t="s">
        <v>146</v>
      </c>
      <c r="F748" s="20" t="s">
        <v>162</v>
      </c>
      <c r="G748" s="20" t="s">
        <v>144</v>
      </c>
      <c r="H748" s="20" t="s">
        <v>276</v>
      </c>
      <c r="I748">
        <v>3612</v>
      </c>
      <c r="J748" s="21">
        <v>440011.94</v>
      </c>
      <c r="K748" s="22">
        <v>0.72531222855102195</v>
      </c>
      <c r="L748" s="21">
        <v>606651.76</v>
      </c>
      <c r="M748" s="23">
        <v>1.8030323735198198E-2</v>
      </c>
      <c r="N748" s="21">
        <v>67.69</v>
      </c>
      <c r="O748">
        <v>65</v>
      </c>
      <c r="P748" s="21">
        <v>2999.79</v>
      </c>
      <c r="Q748" s="21">
        <v>0</v>
      </c>
      <c r="R748" s="21">
        <f t="shared" si="11"/>
        <v>2999.79</v>
      </c>
    </row>
    <row r="749" spans="1:18" x14ac:dyDescent="0.25">
      <c r="A749" s="20" t="s">
        <v>113</v>
      </c>
      <c r="B749" s="20" t="s">
        <v>14</v>
      </c>
      <c r="C749" s="20" t="s">
        <v>165</v>
      </c>
      <c r="D749" s="20" t="s">
        <v>148</v>
      </c>
      <c r="E749" s="20" t="s">
        <v>155</v>
      </c>
      <c r="F749" s="20" t="s">
        <v>159</v>
      </c>
      <c r="G749" s="20" t="s">
        <v>144</v>
      </c>
      <c r="H749" s="20" t="s">
        <v>276</v>
      </c>
      <c r="I749">
        <v>1480</v>
      </c>
      <c r="J749" s="21">
        <v>440011.94</v>
      </c>
      <c r="K749" s="22">
        <v>0.72531222855102195</v>
      </c>
      <c r="L749" s="21">
        <v>606651.76</v>
      </c>
      <c r="M749" s="23">
        <v>1.6797169133799299E-2</v>
      </c>
      <c r="N749" s="21">
        <v>58.75</v>
      </c>
      <c r="O749">
        <v>24</v>
      </c>
      <c r="P749" s="21">
        <v>961.33</v>
      </c>
      <c r="Q749" s="21">
        <v>0</v>
      </c>
      <c r="R749" s="21">
        <f t="shared" si="11"/>
        <v>961.33</v>
      </c>
    </row>
    <row r="750" spans="1:18" x14ac:dyDescent="0.25">
      <c r="A750" s="20" t="s">
        <v>113</v>
      </c>
      <c r="B750" s="20" t="s">
        <v>14</v>
      </c>
      <c r="C750" s="20" t="s">
        <v>166</v>
      </c>
      <c r="D750" s="20" t="s">
        <v>150</v>
      </c>
      <c r="E750" s="20" t="s">
        <v>155</v>
      </c>
      <c r="F750" s="20" t="s">
        <v>159</v>
      </c>
      <c r="G750" s="20" t="s">
        <v>144</v>
      </c>
      <c r="H750" s="20" t="s">
        <v>276</v>
      </c>
      <c r="I750">
        <v>2052</v>
      </c>
      <c r="J750" s="21">
        <v>440011.94</v>
      </c>
      <c r="K750" s="22">
        <v>0.72531222855102195</v>
      </c>
      <c r="L750" s="21">
        <v>606651.76</v>
      </c>
      <c r="M750" s="23">
        <v>1.6864742743415501E-2</v>
      </c>
      <c r="N750" s="21">
        <v>58.69</v>
      </c>
      <c r="O750">
        <v>34</v>
      </c>
      <c r="P750" s="21">
        <v>1360.49</v>
      </c>
      <c r="Q750" s="21">
        <v>0</v>
      </c>
      <c r="R750" s="21">
        <f t="shared" si="11"/>
        <v>1360.49</v>
      </c>
    </row>
    <row r="751" spans="1:18" x14ac:dyDescent="0.25">
      <c r="A751" s="20" t="s">
        <v>114</v>
      </c>
      <c r="B751" s="20" t="s">
        <v>196</v>
      </c>
      <c r="C751" s="20" t="s">
        <v>197</v>
      </c>
      <c r="D751" s="20" t="s">
        <v>148</v>
      </c>
      <c r="E751" s="20" t="s">
        <v>142</v>
      </c>
      <c r="F751" s="20" t="s">
        <v>198</v>
      </c>
      <c r="G751" s="20" t="s">
        <v>144</v>
      </c>
      <c r="H751" s="20" t="s">
        <v>276</v>
      </c>
      <c r="I751">
        <v>311691</v>
      </c>
      <c r="J751" s="21">
        <v>1439829.64</v>
      </c>
      <c r="K751" s="22">
        <v>0.785150818816158</v>
      </c>
      <c r="L751" s="21">
        <v>1833825.56</v>
      </c>
      <c r="M751" s="23">
        <v>9.4401052319626998E-3</v>
      </c>
      <c r="N751" s="21">
        <v>33.78</v>
      </c>
      <c r="O751">
        <v>2942</v>
      </c>
      <c r="P751" s="21">
        <v>73542.22</v>
      </c>
      <c r="Q751" s="21">
        <v>399.95</v>
      </c>
      <c r="R751" s="21">
        <f t="shared" si="11"/>
        <v>73942.17</v>
      </c>
    </row>
    <row r="752" spans="1:18" x14ac:dyDescent="0.25">
      <c r="A752" s="20" t="s">
        <v>114</v>
      </c>
      <c r="B752" s="20" t="s">
        <v>196</v>
      </c>
      <c r="C752" s="20" t="s">
        <v>199</v>
      </c>
      <c r="D752" s="20" t="s">
        <v>200</v>
      </c>
      <c r="E752" s="20" t="s">
        <v>142</v>
      </c>
      <c r="F752" s="20" t="s">
        <v>198</v>
      </c>
      <c r="G752" s="20" t="s">
        <v>144</v>
      </c>
      <c r="H752" s="20" t="s">
        <v>276</v>
      </c>
      <c r="I752">
        <v>224013</v>
      </c>
      <c r="J752" s="21">
        <v>1439829.64</v>
      </c>
      <c r="K752" s="22">
        <v>0.785150818816158</v>
      </c>
      <c r="L752" s="21">
        <v>1833825.56</v>
      </c>
      <c r="M752" s="23">
        <v>2.1968849740709E-2</v>
      </c>
      <c r="N752" s="21">
        <v>10.98</v>
      </c>
      <c r="O752">
        <v>4921</v>
      </c>
      <c r="P752" s="21">
        <v>39984.36</v>
      </c>
      <c r="Q752" s="21">
        <v>268.13</v>
      </c>
      <c r="R752" s="21">
        <f t="shared" si="11"/>
        <v>40252.49</v>
      </c>
    </row>
    <row r="753" spans="1:18" x14ac:dyDescent="0.25">
      <c r="A753" s="20" t="s">
        <v>114</v>
      </c>
      <c r="B753" s="20" t="s">
        <v>196</v>
      </c>
      <c r="C753" s="20" t="s">
        <v>201</v>
      </c>
      <c r="D753" s="20" t="s">
        <v>141</v>
      </c>
      <c r="E753" s="20" t="s">
        <v>142</v>
      </c>
      <c r="F753" s="20" t="s">
        <v>202</v>
      </c>
      <c r="G753" s="20" t="s">
        <v>144</v>
      </c>
      <c r="H753" s="20" t="s">
        <v>276</v>
      </c>
      <c r="I753">
        <v>44902</v>
      </c>
      <c r="J753" s="21">
        <v>1439829.64</v>
      </c>
      <c r="K753" s="22">
        <v>0.785150818816158</v>
      </c>
      <c r="L753" s="21">
        <v>1833825.56</v>
      </c>
      <c r="M753" s="23">
        <v>9.4388197569370991E-3</v>
      </c>
      <c r="N753" s="21">
        <v>33.78</v>
      </c>
      <c r="O753">
        <v>423</v>
      </c>
      <c r="P753" s="21">
        <v>10573.88</v>
      </c>
      <c r="Q753" s="21">
        <v>74.989999999999995</v>
      </c>
      <c r="R753" s="21">
        <f t="shared" si="11"/>
        <v>10648.869999999999</v>
      </c>
    </row>
    <row r="754" spans="1:18" x14ac:dyDescent="0.25">
      <c r="A754" s="20" t="s">
        <v>114</v>
      </c>
      <c r="B754" s="20" t="s">
        <v>196</v>
      </c>
      <c r="C754" s="20" t="s">
        <v>203</v>
      </c>
      <c r="D754" s="20" t="s">
        <v>141</v>
      </c>
      <c r="E754" s="20" t="s">
        <v>146</v>
      </c>
      <c r="F754" s="20" t="s">
        <v>202</v>
      </c>
      <c r="G754" s="20" t="s">
        <v>144</v>
      </c>
      <c r="H754" s="20" t="s">
        <v>276</v>
      </c>
      <c r="I754">
        <v>18092</v>
      </c>
      <c r="J754" s="21">
        <v>1439829.64</v>
      </c>
      <c r="K754" s="22">
        <v>0.785150818816158</v>
      </c>
      <c r="L754" s="21">
        <v>1833825.56</v>
      </c>
      <c r="M754" s="23">
        <v>9.4388197569370991E-3</v>
      </c>
      <c r="N754" s="21">
        <v>135.6</v>
      </c>
      <c r="O754">
        <v>170</v>
      </c>
      <c r="P754" s="21">
        <v>17013.34</v>
      </c>
      <c r="Q754" s="21">
        <v>0</v>
      </c>
      <c r="R754" s="21">
        <f t="shared" si="11"/>
        <v>17013.34</v>
      </c>
    </row>
    <row r="755" spans="1:18" x14ac:dyDescent="0.25">
      <c r="A755" s="20" t="s">
        <v>114</v>
      </c>
      <c r="B755" s="20" t="s">
        <v>196</v>
      </c>
      <c r="C755" s="20" t="s">
        <v>204</v>
      </c>
      <c r="D755" s="20" t="s">
        <v>150</v>
      </c>
      <c r="E755" s="20" t="s">
        <v>146</v>
      </c>
      <c r="F755" s="20" t="s">
        <v>202</v>
      </c>
      <c r="G755" s="20" t="s">
        <v>183</v>
      </c>
      <c r="H755" s="20" t="s">
        <v>276</v>
      </c>
      <c r="I755">
        <v>15922</v>
      </c>
      <c r="J755" s="21">
        <v>1439829.64</v>
      </c>
      <c r="K755" s="22">
        <v>0.785150818816158</v>
      </c>
      <c r="L755" s="21">
        <v>1833825.56</v>
      </c>
      <c r="M755" s="23"/>
      <c r="N755" s="21">
        <v>30.27</v>
      </c>
      <c r="P755" s="21">
        <v>0</v>
      </c>
      <c r="Q755" s="21">
        <v>0</v>
      </c>
      <c r="R755" s="21">
        <f t="shared" si="11"/>
        <v>0</v>
      </c>
    </row>
    <row r="756" spans="1:18" x14ac:dyDescent="0.25">
      <c r="A756" s="20" t="s">
        <v>114</v>
      </c>
      <c r="B756" s="20" t="s">
        <v>196</v>
      </c>
      <c r="C756" s="20" t="s">
        <v>205</v>
      </c>
      <c r="D756" s="20" t="s">
        <v>148</v>
      </c>
      <c r="E756" s="20" t="s">
        <v>155</v>
      </c>
      <c r="F756" s="20" t="s">
        <v>198</v>
      </c>
      <c r="G756" s="20" t="s">
        <v>144</v>
      </c>
      <c r="H756" s="20" t="s">
        <v>276</v>
      </c>
      <c r="I756">
        <v>15543</v>
      </c>
      <c r="J756" s="21">
        <v>1439829.64</v>
      </c>
      <c r="K756" s="22">
        <v>0.785150818816158</v>
      </c>
      <c r="L756" s="21">
        <v>1833825.56</v>
      </c>
      <c r="M756" s="23">
        <v>9.4401052319626998E-3</v>
      </c>
      <c r="N756" s="21">
        <v>90.79</v>
      </c>
      <c r="O756">
        <v>146</v>
      </c>
      <c r="P756" s="21">
        <v>9782.99</v>
      </c>
      <c r="Q756" s="21">
        <v>0</v>
      </c>
      <c r="R756" s="21">
        <f t="shared" si="11"/>
        <v>9782.99</v>
      </c>
    </row>
    <row r="757" spans="1:18" x14ac:dyDescent="0.25">
      <c r="A757" s="20" t="s">
        <v>114</v>
      </c>
      <c r="B757" s="20" t="s">
        <v>196</v>
      </c>
      <c r="C757" s="20" t="s">
        <v>206</v>
      </c>
      <c r="D757" s="20" t="s">
        <v>189</v>
      </c>
      <c r="E757" s="20" t="s">
        <v>155</v>
      </c>
      <c r="F757" s="20" t="s">
        <v>198</v>
      </c>
      <c r="G757" s="20" t="s">
        <v>144</v>
      </c>
      <c r="H757" s="20" t="s">
        <v>276</v>
      </c>
      <c r="I757">
        <v>7112</v>
      </c>
      <c r="J757" s="21">
        <v>1439829.64</v>
      </c>
      <c r="K757" s="22">
        <v>0.785150818816158</v>
      </c>
      <c r="L757" s="21">
        <v>1833825.56</v>
      </c>
      <c r="M757" s="23">
        <v>9.9377892485799004E-3</v>
      </c>
      <c r="N757" s="21">
        <v>90.77</v>
      </c>
      <c r="O757">
        <v>70</v>
      </c>
      <c r="P757" s="21">
        <v>4689.4399999999996</v>
      </c>
      <c r="Q757" s="21">
        <v>0</v>
      </c>
      <c r="R757" s="21">
        <f t="shared" si="11"/>
        <v>4689.4399999999996</v>
      </c>
    </row>
    <row r="758" spans="1:18" x14ac:dyDescent="0.25">
      <c r="A758" s="20" t="s">
        <v>18</v>
      </c>
      <c r="B758" s="20" t="s">
        <v>17</v>
      </c>
      <c r="C758" s="20" t="s">
        <v>167</v>
      </c>
      <c r="D758" s="20" t="s">
        <v>148</v>
      </c>
      <c r="E758" s="20" t="s">
        <v>142</v>
      </c>
      <c r="F758" s="20" t="s">
        <v>168</v>
      </c>
      <c r="G758" s="20" t="s">
        <v>183</v>
      </c>
      <c r="H758" s="20" t="s">
        <v>276</v>
      </c>
      <c r="I758">
        <v>111773</v>
      </c>
      <c r="J758" s="21">
        <v>4278021.82</v>
      </c>
      <c r="K758" s="22">
        <v>0.51619904584845699</v>
      </c>
      <c r="L758" s="21">
        <v>8287543.0599999996</v>
      </c>
      <c r="M758" s="23"/>
      <c r="N758" s="21">
        <v>10.74</v>
      </c>
      <c r="P758" s="21">
        <v>0</v>
      </c>
      <c r="Q758" s="21">
        <v>0</v>
      </c>
      <c r="R758" s="21">
        <f t="shared" si="11"/>
        <v>0</v>
      </c>
    </row>
    <row r="759" spans="1:18" x14ac:dyDescent="0.25">
      <c r="A759" s="20" t="s">
        <v>18</v>
      </c>
      <c r="B759" s="20" t="s">
        <v>17</v>
      </c>
      <c r="C759" s="20" t="s">
        <v>169</v>
      </c>
      <c r="D759" s="20" t="s">
        <v>170</v>
      </c>
      <c r="E759" s="20" t="s">
        <v>142</v>
      </c>
      <c r="F759" s="20" t="s">
        <v>168</v>
      </c>
      <c r="G759" s="20" t="s">
        <v>144</v>
      </c>
      <c r="H759" s="20" t="s">
        <v>276</v>
      </c>
      <c r="I759">
        <v>472813</v>
      </c>
      <c r="J759" s="21">
        <v>4278021.82</v>
      </c>
      <c r="K759" s="22">
        <v>0.51619904584845699</v>
      </c>
      <c r="L759" s="21">
        <v>8287543.0599999996</v>
      </c>
      <c r="M759" s="23">
        <v>5.3975916076721898E-2</v>
      </c>
      <c r="N759" s="21">
        <v>10.86</v>
      </c>
      <c r="O759">
        <v>25520</v>
      </c>
      <c r="P759" s="21">
        <v>134836.99</v>
      </c>
      <c r="Q759" s="21">
        <v>618.17999999999995</v>
      </c>
      <c r="R759" s="21">
        <f t="shared" si="11"/>
        <v>135455.16999999998</v>
      </c>
    </row>
    <row r="760" spans="1:18" x14ac:dyDescent="0.25">
      <c r="A760" s="20" t="s">
        <v>18</v>
      </c>
      <c r="B760" s="20" t="s">
        <v>17</v>
      </c>
      <c r="C760" s="20" t="s">
        <v>171</v>
      </c>
      <c r="D760" s="20" t="s">
        <v>172</v>
      </c>
      <c r="E760" s="20" t="s">
        <v>142</v>
      </c>
      <c r="F760" s="20" t="s">
        <v>168</v>
      </c>
      <c r="G760" s="20" t="s">
        <v>144</v>
      </c>
      <c r="H760" s="20" t="s">
        <v>276</v>
      </c>
      <c r="I760">
        <v>343774</v>
      </c>
      <c r="J760" s="21">
        <v>4278021.82</v>
      </c>
      <c r="K760" s="22">
        <v>0.51619904584845699</v>
      </c>
      <c r="L760" s="21">
        <v>8287543.0599999996</v>
      </c>
      <c r="M760" s="23">
        <v>5.8740563259973802E-2</v>
      </c>
      <c r="N760" s="21">
        <v>10.15</v>
      </c>
      <c r="O760">
        <v>20193</v>
      </c>
      <c r="P760" s="21">
        <v>99716.14</v>
      </c>
      <c r="Q760" s="21">
        <v>592.58000000000004</v>
      </c>
      <c r="R760" s="21">
        <f t="shared" si="11"/>
        <v>100308.72</v>
      </c>
    </row>
    <row r="761" spans="1:18" x14ac:dyDescent="0.25">
      <c r="A761" s="20" t="s">
        <v>18</v>
      </c>
      <c r="B761" s="20" t="s">
        <v>17</v>
      </c>
      <c r="C761" s="20" t="s">
        <v>173</v>
      </c>
      <c r="D761" s="20" t="s">
        <v>141</v>
      </c>
      <c r="E761" s="20" t="s">
        <v>142</v>
      </c>
      <c r="F761" s="20" t="s">
        <v>168</v>
      </c>
      <c r="G761" s="20" t="s">
        <v>144</v>
      </c>
      <c r="H761" s="20" t="s">
        <v>276</v>
      </c>
      <c r="I761">
        <v>16644</v>
      </c>
      <c r="J761" s="21">
        <v>4278021.82</v>
      </c>
      <c r="K761" s="22">
        <v>0.51619904584845699</v>
      </c>
      <c r="L761" s="21">
        <v>8287543.0599999996</v>
      </c>
      <c r="M761" s="23">
        <v>5.3825557235176402E-2</v>
      </c>
      <c r="N761" s="21">
        <v>10.9</v>
      </c>
      <c r="O761">
        <v>895</v>
      </c>
      <c r="P761" s="21">
        <v>4746.22</v>
      </c>
      <c r="Q761" s="21">
        <v>47.72</v>
      </c>
      <c r="R761" s="21">
        <f t="shared" si="11"/>
        <v>4793.9400000000005</v>
      </c>
    </row>
    <row r="762" spans="1:18" x14ac:dyDescent="0.25">
      <c r="A762" s="20" t="s">
        <v>117</v>
      </c>
      <c r="B762" s="20" t="s">
        <v>196</v>
      </c>
      <c r="C762" s="20" t="s">
        <v>197</v>
      </c>
      <c r="D762" s="20" t="s">
        <v>148</v>
      </c>
      <c r="E762" s="20" t="s">
        <v>142</v>
      </c>
      <c r="F762" s="20" t="s">
        <v>198</v>
      </c>
      <c r="G762" s="20" t="s">
        <v>144</v>
      </c>
      <c r="H762" s="20" t="s">
        <v>276</v>
      </c>
      <c r="I762">
        <v>311691</v>
      </c>
      <c r="J762" s="21">
        <v>1204849.44</v>
      </c>
      <c r="K762" s="22">
        <v>0.80363874935009705</v>
      </c>
      <c r="L762" s="21">
        <v>1499242.59</v>
      </c>
      <c r="M762" s="23">
        <v>7.7177503283574599E-3</v>
      </c>
      <c r="N762" s="21">
        <v>33.78</v>
      </c>
      <c r="O762">
        <v>2405</v>
      </c>
      <c r="P762" s="21">
        <v>61534.26</v>
      </c>
      <c r="Q762" s="21">
        <v>332.62</v>
      </c>
      <c r="R762" s="21">
        <f t="shared" si="11"/>
        <v>61866.880000000005</v>
      </c>
    </row>
    <row r="763" spans="1:18" x14ac:dyDescent="0.25">
      <c r="A763" s="20" t="s">
        <v>117</v>
      </c>
      <c r="B763" s="20" t="s">
        <v>196</v>
      </c>
      <c r="C763" s="20" t="s">
        <v>199</v>
      </c>
      <c r="D763" s="20" t="s">
        <v>200</v>
      </c>
      <c r="E763" s="20" t="s">
        <v>142</v>
      </c>
      <c r="F763" s="20" t="s">
        <v>198</v>
      </c>
      <c r="G763" s="20" t="s">
        <v>183</v>
      </c>
      <c r="H763" s="20" t="s">
        <v>276</v>
      </c>
      <c r="I763">
        <v>224013</v>
      </c>
      <c r="J763" s="21">
        <v>1204849.44</v>
      </c>
      <c r="K763" s="22">
        <v>0.80363874935009705</v>
      </c>
      <c r="L763" s="21">
        <v>1499242.59</v>
      </c>
      <c r="M763" s="23"/>
      <c r="N763" s="21">
        <v>10.98</v>
      </c>
      <c r="P763" s="21">
        <v>0</v>
      </c>
      <c r="Q763" s="21">
        <v>0</v>
      </c>
      <c r="R763" s="21">
        <f t="shared" si="11"/>
        <v>0</v>
      </c>
    </row>
    <row r="764" spans="1:18" x14ac:dyDescent="0.25">
      <c r="A764" s="20" t="s">
        <v>117</v>
      </c>
      <c r="B764" s="20" t="s">
        <v>196</v>
      </c>
      <c r="C764" s="20" t="s">
        <v>201</v>
      </c>
      <c r="D764" s="20" t="s">
        <v>141</v>
      </c>
      <c r="E764" s="20" t="s">
        <v>142</v>
      </c>
      <c r="F764" s="20" t="s">
        <v>202</v>
      </c>
      <c r="G764" s="20" t="s">
        <v>144</v>
      </c>
      <c r="H764" s="20" t="s">
        <v>276</v>
      </c>
      <c r="I764">
        <v>44902</v>
      </c>
      <c r="J764" s="21">
        <v>1204849.44</v>
      </c>
      <c r="K764" s="22">
        <v>0.80363874935009705</v>
      </c>
      <c r="L764" s="21">
        <v>1499242.59</v>
      </c>
      <c r="M764" s="23">
        <v>7.7166993892993597E-3</v>
      </c>
      <c r="N764" s="21">
        <v>33.78</v>
      </c>
      <c r="O764">
        <v>346</v>
      </c>
      <c r="P764" s="21">
        <v>8852.75</v>
      </c>
      <c r="Q764" s="21">
        <v>51.18</v>
      </c>
      <c r="R764" s="21">
        <f t="shared" si="11"/>
        <v>8903.93</v>
      </c>
    </row>
    <row r="765" spans="1:18" x14ac:dyDescent="0.25">
      <c r="A765" s="20" t="s">
        <v>117</v>
      </c>
      <c r="B765" s="20" t="s">
        <v>196</v>
      </c>
      <c r="C765" s="20" t="s">
        <v>203</v>
      </c>
      <c r="D765" s="20" t="s">
        <v>141</v>
      </c>
      <c r="E765" s="20" t="s">
        <v>146</v>
      </c>
      <c r="F765" s="20" t="s">
        <v>202</v>
      </c>
      <c r="G765" s="20" t="s">
        <v>144</v>
      </c>
      <c r="H765" s="20" t="s">
        <v>276</v>
      </c>
      <c r="I765">
        <v>18092</v>
      </c>
      <c r="J765" s="21">
        <v>1204849.44</v>
      </c>
      <c r="K765" s="22">
        <v>0.80363874935009705</v>
      </c>
      <c r="L765" s="21">
        <v>1499242.59</v>
      </c>
      <c r="M765" s="23">
        <v>7.7166993892993597E-3</v>
      </c>
      <c r="N765" s="21">
        <v>135.6</v>
      </c>
      <c r="O765">
        <v>139</v>
      </c>
      <c r="P765" s="21">
        <v>14238.47</v>
      </c>
      <c r="Q765" s="21">
        <v>0</v>
      </c>
      <c r="R765" s="21">
        <f t="shared" si="11"/>
        <v>14238.47</v>
      </c>
    </row>
    <row r="766" spans="1:18" x14ac:dyDescent="0.25">
      <c r="A766" s="20" t="s">
        <v>117</v>
      </c>
      <c r="B766" s="20" t="s">
        <v>196</v>
      </c>
      <c r="C766" s="20" t="s">
        <v>204</v>
      </c>
      <c r="D766" s="20" t="s">
        <v>150</v>
      </c>
      <c r="E766" s="20" t="s">
        <v>146</v>
      </c>
      <c r="F766" s="20" t="s">
        <v>202</v>
      </c>
      <c r="G766" s="20" t="s">
        <v>183</v>
      </c>
      <c r="H766" s="20" t="s">
        <v>276</v>
      </c>
      <c r="I766">
        <v>15922</v>
      </c>
      <c r="J766" s="21">
        <v>1204849.44</v>
      </c>
      <c r="K766" s="22">
        <v>0.80363874935009705</v>
      </c>
      <c r="L766" s="21">
        <v>1499242.59</v>
      </c>
      <c r="M766" s="23"/>
      <c r="N766" s="21">
        <v>30.27</v>
      </c>
      <c r="P766" s="21">
        <v>0</v>
      </c>
      <c r="Q766" s="21">
        <v>0</v>
      </c>
      <c r="R766" s="21">
        <f t="shared" si="11"/>
        <v>0</v>
      </c>
    </row>
    <row r="767" spans="1:18" x14ac:dyDescent="0.25">
      <c r="A767" s="20" t="s">
        <v>117</v>
      </c>
      <c r="B767" s="20" t="s">
        <v>196</v>
      </c>
      <c r="C767" s="20" t="s">
        <v>205</v>
      </c>
      <c r="D767" s="20" t="s">
        <v>148</v>
      </c>
      <c r="E767" s="20" t="s">
        <v>155</v>
      </c>
      <c r="F767" s="20" t="s">
        <v>198</v>
      </c>
      <c r="G767" s="20" t="s">
        <v>144</v>
      </c>
      <c r="H767" s="20" t="s">
        <v>276</v>
      </c>
      <c r="I767">
        <v>15543</v>
      </c>
      <c r="J767" s="21">
        <v>1204849.44</v>
      </c>
      <c r="K767" s="22">
        <v>0.80363874935009705</v>
      </c>
      <c r="L767" s="21">
        <v>1499242.59</v>
      </c>
      <c r="M767" s="23">
        <v>7.7177503283574599E-3</v>
      </c>
      <c r="N767" s="21">
        <v>90.79</v>
      </c>
      <c r="O767">
        <v>119</v>
      </c>
      <c r="P767" s="21">
        <v>8161.57</v>
      </c>
      <c r="Q767" s="21">
        <v>0</v>
      </c>
      <c r="R767" s="21">
        <f t="shared" si="11"/>
        <v>8161.57</v>
      </c>
    </row>
    <row r="768" spans="1:18" x14ac:dyDescent="0.25">
      <c r="A768" s="20" t="s">
        <v>117</v>
      </c>
      <c r="B768" s="20" t="s">
        <v>196</v>
      </c>
      <c r="C768" s="20" t="s">
        <v>206</v>
      </c>
      <c r="D768" s="20" t="s">
        <v>189</v>
      </c>
      <c r="E768" s="20" t="s">
        <v>155</v>
      </c>
      <c r="F768" s="20" t="s">
        <v>198</v>
      </c>
      <c r="G768" s="20" t="s">
        <v>144</v>
      </c>
      <c r="H768" s="20" t="s">
        <v>276</v>
      </c>
      <c r="I768">
        <v>7112</v>
      </c>
      <c r="J768" s="21">
        <v>1204849.44</v>
      </c>
      <c r="K768" s="22">
        <v>0.80363874935009705</v>
      </c>
      <c r="L768" s="21">
        <v>1499242.59</v>
      </c>
      <c r="M768" s="23">
        <v>8.1246314899848394E-3</v>
      </c>
      <c r="N768" s="21">
        <v>90.77</v>
      </c>
      <c r="O768">
        <v>57</v>
      </c>
      <c r="P768" s="21">
        <v>3908.46</v>
      </c>
      <c r="Q768" s="21">
        <v>0</v>
      </c>
      <c r="R768" s="21">
        <f t="shared" si="11"/>
        <v>3908.46</v>
      </c>
    </row>
    <row r="769" spans="1:18" x14ac:dyDescent="0.25">
      <c r="A769" s="20" t="s">
        <v>0</v>
      </c>
      <c r="B769" s="20" t="s">
        <v>272</v>
      </c>
      <c r="C769" s="20" t="s">
        <v>167</v>
      </c>
      <c r="D769" s="20" t="s">
        <v>148</v>
      </c>
      <c r="E769" s="20" t="s">
        <v>142</v>
      </c>
      <c r="F769" s="20" t="s">
        <v>168</v>
      </c>
      <c r="G769" s="20" t="s">
        <v>144</v>
      </c>
      <c r="H769" s="20" t="s">
        <v>276</v>
      </c>
      <c r="I769">
        <v>111773</v>
      </c>
      <c r="J769" s="21">
        <v>35365671.479999997</v>
      </c>
      <c r="K769" s="22">
        <v>0.69970963392928698</v>
      </c>
      <c r="L769" s="21">
        <v>50543353.649999999</v>
      </c>
      <c r="M769" s="23">
        <v>0.34694096205310898</v>
      </c>
      <c r="N769" s="21">
        <v>10.74</v>
      </c>
      <c r="O769">
        <v>38778</v>
      </c>
      <c r="P769" s="21">
        <v>274655.88</v>
      </c>
      <c r="Q769" s="21">
        <v>1565.29</v>
      </c>
      <c r="R769" s="21">
        <f t="shared" si="11"/>
        <v>276221.17</v>
      </c>
    </row>
    <row r="770" spans="1:18" x14ac:dyDescent="0.25">
      <c r="A770" s="20" t="s">
        <v>0</v>
      </c>
      <c r="B770" s="20" t="s">
        <v>272</v>
      </c>
      <c r="C770" s="20" t="s">
        <v>169</v>
      </c>
      <c r="D770" s="20" t="s">
        <v>170</v>
      </c>
      <c r="E770" s="20" t="s">
        <v>142</v>
      </c>
      <c r="F770" s="20" t="s">
        <v>168</v>
      </c>
      <c r="G770" s="20" t="s">
        <v>144</v>
      </c>
      <c r="H770" s="20" t="s">
        <v>276</v>
      </c>
      <c r="I770">
        <v>472813</v>
      </c>
      <c r="J770" s="21">
        <v>35365671.479999997</v>
      </c>
      <c r="K770" s="22">
        <v>0.69970963392928698</v>
      </c>
      <c r="L770" s="21">
        <v>50543353.649999999</v>
      </c>
      <c r="M770" s="23">
        <v>0.32918366699243101</v>
      </c>
      <c r="N770" s="21">
        <v>10.86</v>
      </c>
      <c r="O770">
        <v>155642</v>
      </c>
      <c r="P770" s="21">
        <v>1114694.45</v>
      </c>
      <c r="Q770" s="21">
        <v>5120.76</v>
      </c>
      <c r="R770" s="21">
        <f t="shared" ref="R770:R833" si="12">SUM(P770:Q770)</f>
        <v>1119815.21</v>
      </c>
    </row>
    <row r="771" spans="1:18" x14ac:dyDescent="0.25">
      <c r="A771" s="20" t="s">
        <v>0</v>
      </c>
      <c r="B771" s="20" t="s">
        <v>272</v>
      </c>
      <c r="C771" s="20" t="s">
        <v>171</v>
      </c>
      <c r="D771" s="20" t="s">
        <v>172</v>
      </c>
      <c r="E771" s="20" t="s">
        <v>142</v>
      </c>
      <c r="F771" s="20" t="s">
        <v>168</v>
      </c>
      <c r="G771" s="20" t="s">
        <v>144</v>
      </c>
      <c r="H771" s="20" t="s">
        <v>276</v>
      </c>
      <c r="I771">
        <v>343774</v>
      </c>
      <c r="J771" s="21">
        <v>35365671.479999997</v>
      </c>
      <c r="K771" s="22">
        <v>0.69970963392928698</v>
      </c>
      <c r="L771" s="21">
        <v>50543353.649999999</v>
      </c>
      <c r="M771" s="23">
        <v>0.35824188676360902</v>
      </c>
      <c r="N771" s="21">
        <v>10.15</v>
      </c>
      <c r="O771">
        <v>123154</v>
      </c>
      <c r="P771" s="21">
        <v>824354.05</v>
      </c>
      <c r="Q771" s="21">
        <v>4913.16</v>
      </c>
      <c r="R771" s="21">
        <f t="shared" si="12"/>
        <v>829267.21000000008</v>
      </c>
    </row>
    <row r="772" spans="1:18" x14ac:dyDescent="0.25">
      <c r="A772" s="20" t="s">
        <v>0</v>
      </c>
      <c r="B772" s="20" t="s">
        <v>272</v>
      </c>
      <c r="C772" s="20" t="s">
        <v>173</v>
      </c>
      <c r="D772" s="20" t="s">
        <v>141</v>
      </c>
      <c r="E772" s="20" t="s">
        <v>142</v>
      </c>
      <c r="F772" s="20" t="s">
        <v>168</v>
      </c>
      <c r="G772" s="20" t="s">
        <v>144</v>
      </c>
      <c r="H772" s="20" t="s">
        <v>276</v>
      </c>
      <c r="I772">
        <v>16644</v>
      </c>
      <c r="J772" s="21">
        <v>35365671.479999997</v>
      </c>
      <c r="K772" s="22">
        <v>0.69970963392928698</v>
      </c>
      <c r="L772" s="21">
        <v>50543353.649999999</v>
      </c>
      <c r="M772" s="23">
        <v>0.32826667144289201</v>
      </c>
      <c r="N772" s="21">
        <v>10.9</v>
      </c>
      <c r="O772">
        <v>5463</v>
      </c>
      <c r="P772" s="21">
        <v>39269.64</v>
      </c>
      <c r="Q772" s="21">
        <v>409.73</v>
      </c>
      <c r="R772" s="21">
        <f t="shared" si="12"/>
        <v>39679.370000000003</v>
      </c>
    </row>
    <row r="773" spans="1:18" x14ac:dyDescent="0.25">
      <c r="A773" s="20" t="s">
        <v>0</v>
      </c>
      <c r="B773" s="20" t="s">
        <v>272</v>
      </c>
      <c r="C773" s="20" t="s">
        <v>174</v>
      </c>
      <c r="D773" s="20" t="s">
        <v>175</v>
      </c>
      <c r="E773" s="20" t="s">
        <v>142</v>
      </c>
      <c r="F773" s="20" t="s">
        <v>176</v>
      </c>
      <c r="G773" s="20" t="s">
        <v>144</v>
      </c>
      <c r="H773" s="20" t="s">
        <v>276</v>
      </c>
      <c r="I773">
        <v>130029</v>
      </c>
      <c r="J773" s="21">
        <v>35365671.479999997</v>
      </c>
      <c r="K773" s="22">
        <v>0.69970963392928698</v>
      </c>
      <c r="L773" s="21">
        <v>50543353.649999999</v>
      </c>
      <c r="M773" s="23">
        <v>0.32826667144289201</v>
      </c>
      <c r="N773" s="21">
        <v>10.9</v>
      </c>
      <c r="O773">
        <v>42684</v>
      </c>
      <c r="P773" s="21">
        <v>306825.06</v>
      </c>
      <c r="Q773" s="21">
        <v>2717.18</v>
      </c>
      <c r="R773" s="21">
        <f t="shared" si="12"/>
        <v>309542.24</v>
      </c>
    </row>
    <row r="774" spans="1:18" x14ac:dyDescent="0.25">
      <c r="A774" s="20" t="s">
        <v>0</v>
      </c>
      <c r="B774" s="20" t="s">
        <v>272</v>
      </c>
      <c r="C774" s="20" t="s">
        <v>177</v>
      </c>
      <c r="D774" s="20" t="s">
        <v>148</v>
      </c>
      <c r="E774" s="20" t="s">
        <v>146</v>
      </c>
      <c r="F774" s="20" t="s">
        <v>168</v>
      </c>
      <c r="G774" s="20" t="s">
        <v>144</v>
      </c>
      <c r="H774" s="20" t="s">
        <v>276</v>
      </c>
      <c r="I774">
        <v>18188</v>
      </c>
      <c r="J774" s="21">
        <v>35365671.479999997</v>
      </c>
      <c r="K774" s="22">
        <v>0.69970963392928698</v>
      </c>
      <c r="L774" s="21">
        <v>50543353.649999999</v>
      </c>
      <c r="M774" s="23">
        <v>0.34694096205310898</v>
      </c>
      <c r="N774" s="21">
        <v>48.11</v>
      </c>
      <c r="O774">
        <v>6310</v>
      </c>
      <c r="P774" s="21">
        <v>199668.9</v>
      </c>
      <c r="Q774" s="21">
        <v>632.87</v>
      </c>
      <c r="R774" s="21">
        <f t="shared" si="12"/>
        <v>200301.77</v>
      </c>
    </row>
    <row r="775" spans="1:18" x14ac:dyDescent="0.25">
      <c r="A775" s="20" t="s">
        <v>0</v>
      </c>
      <c r="B775" s="20" t="s">
        <v>272</v>
      </c>
      <c r="C775" s="20" t="s">
        <v>178</v>
      </c>
      <c r="D775" s="20" t="s">
        <v>175</v>
      </c>
      <c r="E775" s="20" t="s">
        <v>146</v>
      </c>
      <c r="F775" s="20" t="s">
        <v>168</v>
      </c>
      <c r="G775" s="20" t="s">
        <v>144</v>
      </c>
      <c r="H775" s="20" t="s">
        <v>276</v>
      </c>
      <c r="I775">
        <v>30620</v>
      </c>
      <c r="J775" s="21">
        <v>35365671.479999997</v>
      </c>
      <c r="K775" s="22">
        <v>0.69970963392928698</v>
      </c>
      <c r="L775" s="21">
        <v>50543353.649999999</v>
      </c>
      <c r="M775" s="23">
        <v>0.32826667144289201</v>
      </c>
      <c r="N775" s="21">
        <v>65.03</v>
      </c>
      <c r="O775">
        <v>10051</v>
      </c>
      <c r="P775" s="21">
        <v>429901.28</v>
      </c>
      <c r="Q775" s="21">
        <v>256.64</v>
      </c>
      <c r="R775" s="21">
        <f t="shared" si="12"/>
        <v>430157.92000000004</v>
      </c>
    </row>
    <row r="776" spans="1:18" x14ac:dyDescent="0.25">
      <c r="A776" s="20" t="s">
        <v>0</v>
      </c>
      <c r="B776" s="20" t="s">
        <v>272</v>
      </c>
      <c r="C776" s="20" t="s">
        <v>179</v>
      </c>
      <c r="D776" s="20" t="s">
        <v>141</v>
      </c>
      <c r="E776" s="20" t="s">
        <v>146</v>
      </c>
      <c r="F776" s="20" t="s">
        <v>176</v>
      </c>
      <c r="G776" s="20" t="s">
        <v>144</v>
      </c>
      <c r="H776" s="20" t="s">
        <v>276</v>
      </c>
      <c r="I776">
        <v>5266</v>
      </c>
      <c r="J776" s="21">
        <v>35365671.479999997</v>
      </c>
      <c r="K776" s="22">
        <v>0.69970963392928698</v>
      </c>
      <c r="L776" s="21">
        <v>50543353.649999999</v>
      </c>
      <c r="M776" s="23">
        <v>0.33721934542815302</v>
      </c>
      <c r="N776" s="21">
        <v>61.83</v>
      </c>
      <c r="O776">
        <v>1775</v>
      </c>
      <c r="P776" s="21">
        <v>72184.39</v>
      </c>
      <c r="Q776" s="21">
        <v>-122.01</v>
      </c>
      <c r="R776" s="21">
        <f t="shared" si="12"/>
        <v>72062.38</v>
      </c>
    </row>
    <row r="777" spans="1:18" x14ac:dyDescent="0.25">
      <c r="A777" s="20" t="s">
        <v>0</v>
      </c>
      <c r="B777" s="20" t="s">
        <v>272</v>
      </c>
      <c r="C777" s="20" t="s">
        <v>180</v>
      </c>
      <c r="D777" s="20" t="s">
        <v>148</v>
      </c>
      <c r="E777" s="20" t="s">
        <v>155</v>
      </c>
      <c r="F777" s="20" t="s">
        <v>168</v>
      </c>
      <c r="G777" s="20" t="s">
        <v>144</v>
      </c>
      <c r="H777" s="20" t="s">
        <v>276</v>
      </c>
      <c r="I777">
        <v>7153</v>
      </c>
      <c r="J777" s="21">
        <v>35365671.479999997</v>
      </c>
      <c r="K777" s="22">
        <v>0.69970963392928698</v>
      </c>
      <c r="L777" s="21">
        <v>50543353.649999999</v>
      </c>
      <c r="M777" s="23">
        <v>0.34694096205310898</v>
      </c>
      <c r="N777" s="21">
        <v>22.74</v>
      </c>
      <c r="O777">
        <v>2481</v>
      </c>
      <c r="P777" s="21">
        <v>37107.61</v>
      </c>
      <c r="Q777" s="21">
        <v>44.87</v>
      </c>
      <c r="R777" s="21">
        <f t="shared" si="12"/>
        <v>37152.480000000003</v>
      </c>
    </row>
    <row r="778" spans="1:18" x14ac:dyDescent="0.25">
      <c r="A778" s="20" t="s">
        <v>0</v>
      </c>
      <c r="B778" s="20" t="s">
        <v>272</v>
      </c>
      <c r="C778" s="20" t="s">
        <v>181</v>
      </c>
      <c r="D778" s="20" t="s">
        <v>170</v>
      </c>
      <c r="E778" s="20" t="s">
        <v>155</v>
      </c>
      <c r="F778" s="20" t="s">
        <v>168</v>
      </c>
      <c r="G778" s="20" t="s">
        <v>144</v>
      </c>
      <c r="H778" s="20" t="s">
        <v>276</v>
      </c>
      <c r="I778">
        <v>21876</v>
      </c>
      <c r="J778" s="21">
        <v>35365671.479999997</v>
      </c>
      <c r="K778" s="22">
        <v>0.69970963392928698</v>
      </c>
      <c r="L778" s="21">
        <v>50543353.649999999</v>
      </c>
      <c r="M778" s="23">
        <v>0.32918366699243101</v>
      </c>
      <c r="N778" s="21">
        <v>23.79</v>
      </c>
      <c r="O778">
        <v>7201</v>
      </c>
      <c r="P778" s="21">
        <v>112676.4</v>
      </c>
      <c r="Q778" s="21">
        <v>93.88</v>
      </c>
      <c r="R778" s="21">
        <f t="shared" si="12"/>
        <v>112770.28</v>
      </c>
    </row>
    <row r="779" spans="1:18" x14ac:dyDescent="0.25">
      <c r="A779" s="20" t="s">
        <v>0</v>
      </c>
      <c r="B779" s="20" t="s">
        <v>272</v>
      </c>
      <c r="C779" s="20" t="s">
        <v>182</v>
      </c>
      <c r="D779" s="20" t="s">
        <v>175</v>
      </c>
      <c r="E779" s="20" t="s">
        <v>155</v>
      </c>
      <c r="F779" s="20" t="s">
        <v>168</v>
      </c>
      <c r="G779" s="20" t="s">
        <v>144</v>
      </c>
      <c r="H779" s="20" t="s">
        <v>276</v>
      </c>
      <c r="I779">
        <v>10091</v>
      </c>
      <c r="J779" s="21">
        <v>35365671.479999997</v>
      </c>
      <c r="K779" s="22">
        <v>0.69970963392928698</v>
      </c>
      <c r="L779" s="21">
        <v>50543353.649999999</v>
      </c>
      <c r="M779" s="23">
        <v>0.32826667144289201</v>
      </c>
      <c r="N779" s="21">
        <v>23.86</v>
      </c>
      <c r="O779">
        <v>3312</v>
      </c>
      <c r="P779" s="21">
        <v>51976.43</v>
      </c>
      <c r="Q779" s="21">
        <v>31.38</v>
      </c>
      <c r="R779" s="21">
        <f t="shared" si="12"/>
        <v>52007.81</v>
      </c>
    </row>
    <row r="780" spans="1:18" x14ac:dyDescent="0.25">
      <c r="A780" s="20" t="s">
        <v>118</v>
      </c>
      <c r="B780" s="20" t="s">
        <v>196</v>
      </c>
      <c r="C780" s="20" t="s">
        <v>197</v>
      </c>
      <c r="D780" s="20" t="s">
        <v>148</v>
      </c>
      <c r="E780" s="20" t="s">
        <v>142</v>
      </c>
      <c r="F780" s="20" t="s">
        <v>198</v>
      </c>
      <c r="G780" s="20" t="s">
        <v>144</v>
      </c>
      <c r="H780" s="20" t="s">
        <v>276</v>
      </c>
      <c r="I780">
        <v>311691</v>
      </c>
      <c r="J780" s="21">
        <v>501060.71</v>
      </c>
      <c r="K780" s="22">
        <v>0.81445498034386099</v>
      </c>
      <c r="L780" s="21">
        <v>615209.82999999996</v>
      </c>
      <c r="M780" s="23">
        <v>3.1669563679425899E-3</v>
      </c>
      <c r="N780" s="21">
        <v>33.78</v>
      </c>
      <c r="O780">
        <v>987</v>
      </c>
      <c r="P780" s="21">
        <v>25593.24</v>
      </c>
      <c r="Q780" s="21">
        <v>155.58000000000001</v>
      </c>
      <c r="R780" s="21">
        <f t="shared" si="12"/>
        <v>25748.820000000003</v>
      </c>
    </row>
    <row r="781" spans="1:18" x14ac:dyDescent="0.25">
      <c r="A781" s="20" t="s">
        <v>118</v>
      </c>
      <c r="B781" s="20" t="s">
        <v>196</v>
      </c>
      <c r="C781" s="20" t="s">
        <v>199</v>
      </c>
      <c r="D781" s="20" t="s">
        <v>200</v>
      </c>
      <c r="E781" s="20" t="s">
        <v>142</v>
      </c>
      <c r="F781" s="20" t="s">
        <v>198</v>
      </c>
      <c r="G781" s="20" t="s">
        <v>183</v>
      </c>
      <c r="H781" s="20" t="s">
        <v>276</v>
      </c>
      <c r="I781">
        <v>224013</v>
      </c>
      <c r="J781" s="21">
        <v>501060.71</v>
      </c>
      <c r="K781" s="22">
        <v>0.81445498034386099</v>
      </c>
      <c r="L781" s="21">
        <v>615209.82999999996</v>
      </c>
      <c r="M781" s="23"/>
      <c r="N781" s="21">
        <v>10.98</v>
      </c>
      <c r="P781" s="21">
        <v>0</v>
      </c>
      <c r="Q781" s="21">
        <v>0</v>
      </c>
      <c r="R781" s="21">
        <f t="shared" si="12"/>
        <v>0</v>
      </c>
    </row>
    <row r="782" spans="1:18" x14ac:dyDescent="0.25">
      <c r="A782" s="20" t="s">
        <v>118</v>
      </c>
      <c r="B782" s="20" t="s">
        <v>196</v>
      </c>
      <c r="C782" s="20" t="s">
        <v>201</v>
      </c>
      <c r="D782" s="20" t="s">
        <v>141</v>
      </c>
      <c r="E782" s="20" t="s">
        <v>142</v>
      </c>
      <c r="F782" s="20" t="s">
        <v>202</v>
      </c>
      <c r="G782" s="20" t="s">
        <v>144</v>
      </c>
      <c r="H782" s="20" t="s">
        <v>276</v>
      </c>
      <c r="I782">
        <v>44902</v>
      </c>
      <c r="J782" s="21">
        <v>501060.71</v>
      </c>
      <c r="K782" s="22">
        <v>0.81445498034386099</v>
      </c>
      <c r="L782" s="21">
        <v>615209.82999999996</v>
      </c>
      <c r="M782" s="23">
        <v>3.1665251181611401E-3</v>
      </c>
      <c r="N782" s="21">
        <v>33.78</v>
      </c>
      <c r="O782">
        <v>142</v>
      </c>
      <c r="P782" s="21">
        <v>3682.11</v>
      </c>
      <c r="Q782" s="21">
        <v>25.93</v>
      </c>
      <c r="R782" s="21">
        <f t="shared" si="12"/>
        <v>3708.04</v>
      </c>
    </row>
    <row r="783" spans="1:18" x14ac:dyDescent="0.25">
      <c r="A783" s="20" t="s">
        <v>39</v>
      </c>
      <c r="B783" s="20" t="s">
        <v>1</v>
      </c>
      <c r="C783" s="20" t="s">
        <v>274</v>
      </c>
      <c r="D783" s="20" t="s">
        <v>141</v>
      </c>
      <c r="E783" s="20" t="s">
        <v>146</v>
      </c>
      <c r="F783" s="20" t="s">
        <v>185</v>
      </c>
      <c r="G783" s="20" t="s">
        <v>183</v>
      </c>
      <c r="H783" s="20" t="s">
        <v>275</v>
      </c>
      <c r="I783">
        <v>5398</v>
      </c>
      <c r="J783" s="21">
        <v>733161.25</v>
      </c>
      <c r="K783" s="22">
        <v>0.74452287001764395</v>
      </c>
      <c r="L783" s="21">
        <v>984739.73</v>
      </c>
      <c r="M783" s="23"/>
      <c r="N783" s="21">
        <v>5.93</v>
      </c>
      <c r="P783" s="21">
        <v>0</v>
      </c>
      <c r="Q783" s="21">
        <v>0</v>
      </c>
      <c r="R783" s="21">
        <f t="shared" si="12"/>
        <v>0</v>
      </c>
    </row>
    <row r="784" spans="1:18" x14ac:dyDescent="0.25">
      <c r="A784" s="20" t="s">
        <v>51</v>
      </c>
      <c r="B784" s="20" t="s">
        <v>1</v>
      </c>
      <c r="C784" s="20" t="s">
        <v>274</v>
      </c>
      <c r="D784" s="20" t="s">
        <v>141</v>
      </c>
      <c r="E784" s="20" t="s">
        <v>146</v>
      </c>
      <c r="F784" s="20" t="s">
        <v>185</v>
      </c>
      <c r="G784" s="20" t="s">
        <v>183</v>
      </c>
      <c r="H784" s="20" t="s">
        <v>275</v>
      </c>
      <c r="I784">
        <v>5398</v>
      </c>
      <c r="J784" s="21">
        <v>12670.5</v>
      </c>
      <c r="K784" s="22">
        <v>0.84708879038889695</v>
      </c>
      <c r="L784" s="21">
        <v>14957.7</v>
      </c>
      <c r="M784" s="23"/>
      <c r="N784" s="21">
        <v>5.93</v>
      </c>
      <c r="P784" s="21">
        <v>0</v>
      </c>
      <c r="Q784" s="21">
        <v>0</v>
      </c>
      <c r="R784" s="21">
        <f t="shared" si="12"/>
        <v>0</v>
      </c>
    </row>
    <row r="785" spans="1:18" x14ac:dyDescent="0.25">
      <c r="A785" s="20" t="s">
        <v>56</v>
      </c>
      <c r="B785" s="20" t="s">
        <v>196</v>
      </c>
      <c r="C785" s="20" t="s">
        <v>274</v>
      </c>
      <c r="D785" s="20" t="s">
        <v>141</v>
      </c>
      <c r="E785" s="20" t="s">
        <v>146</v>
      </c>
      <c r="F785" s="20" t="s">
        <v>185</v>
      </c>
      <c r="G785" s="20" t="s">
        <v>183</v>
      </c>
      <c r="H785" s="20" t="s">
        <v>275</v>
      </c>
      <c r="I785">
        <v>5398</v>
      </c>
      <c r="J785" s="21">
        <v>311003.2</v>
      </c>
      <c r="K785" s="22">
        <v>0.77271632809575397</v>
      </c>
      <c r="L785" s="21">
        <v>402480.43</v>
      </c>
      <c r="M785" s="23"/>
      <c r="N785" s="21">
        <v>5.93</v>
      </c>
      <c r="P785" s="21">
        <v>0</v>
      </c>
      <c r="Q785" s="21">
        <v>0</v>
      </c>
      <c r="R785" s="21">
        <f t="shared" si="12"/>
        <v>0</v>
      </c>
    </row>
    <row r="786" spans="1:18" x14ac:dyDescent="0.25">
      <c r="A786" s="20" t="s">
        <v>60</v>
      </c>
      <c r="B786" s="20" t="s">
        <v>196</v>
      </c>
      <c r="C786" s="20" t="s">
        <v>274</v>
      </c>
      <c r="D786" s="20" t="s">
        <v>141</v>
      </c>
      <c r="E786" s="20" t="s">
        <v>146</v>
      </c>
      <c r="F786" s="20" t="s">
        <v>185</v>
      </c>
      <c r="G786" s="20" t="s">
        <v>183</v>
      </c>
      <c r="H786" s="20" t="s">
        <v>275</v>
      </c>
      <c r="I786">
        <v>5398</v>
      </c>
      <c r="J786" s="21">
        <v>92725.03</v>
      </c>
      <c r="K786" s="22">
        <v>0.73499063992001801</v>
      </c>
      <c r="L786" s="21">
        <v>126158.11</v>
      </c>
      <c r="M786" s="23"/>
      <c r="N786" s="21">
        <v>5.93</v>
      </c>
      <c r="P786" s="21">
        <v>0</v>
      </c>
      <c r="Q786" s="21">
        <v>0</v>
      </c>
      <c r="R786" s="21">
        <f t="shared" si="12"/>
        <v>0</v>
      </c>
    </row>
    <row r="787" spans="1:18" x14ac:dyDescent="0.25">
      <c r="A787" s="20" t="s">
        <v>65</v>
      </c>
      <c r="B787" s="20" t="s">
        <v>1</v>
      </c>
      <c r="C787" s="20" t="s">
        <v>274</v>
      </c>
      <c r="D787" s="20" t="s">
        <v>141</v>
      </c>
      <c r="E787" s="20" t="s">
        <v>146</v>
      </c>
      <c r="F787" s="20" t="s">
        <v>185</v>
      </c>
      <c r="G787" s="20" t="s">
        <v>183</v>
      </c>
      <c r="H787" s="20" t="s">
        <v>275</v>
      </c>
      <c r="I787">
        <v>5398</v>
      </c>
      <c r="J787" s="21">
        <v>26492.87</v>
      </c>
      <c r="K787" s="22">
        <v>0.82691066992484297</v>
      </c>
      <c r="L787" s="21">
        <v>32038.37</v>
      </c>
      <c r="M787" s="23"/>
      <c r="N787" s="21">
        <v>5.93</v>
      </c>
      <c r="P787" s="21">
        <v>0</v>
      </c>
      <c r="Q787" s="21">
        <v>0</v>
      </c>
      <c r="R787" s="21">
        <f t="shared" si="12"/>
        <v>0</v>
      </c>
    </row>
    <row r="788" spans="1:18" x14ac:dyDescent="0.25">
      <c r="A788" s="20" t="s">
        <v>66</v>
      </c>
      <c r="B788" s="20" t="s">
        <v>1</v>
      </c>
      <c r="C788" s="20" t="s">
        <v>274</v>
      </c>
      <c r="D788" s="20" t="s">
        <v>141</v>
      </c>
      <c r="E788" s="20" t="s">
        <v>146</v>
      </c>
      <c r="F788" s="20" t="s">
        <v>185</v>
      </c>
      <c r="G788" s="20" t="s">
        <v>144</v>
      </c>
      <c r="H788" s="20" t="s">
        <v>275</v>
      </c>
      <c r="I788">
        <v>5398</v>
      </c>
      <c r="J788" s="21">
        <v>190057.51</v>
      </c>
      <c r="K788" s="22">
        <v>0.78308587341712099</v>
      </c>
      <c r="L788" s="21">
        <v>242703.28</v>
      </c>
      <c r="M788" s="23">
        <v>5.4688917182478702E-2</v>
      </c>
      <c r="N788" s="21">
        <v>5.93</v>
      </c>
      <c r="O788">
        <v>295</v>
      </c>
      <c r="P788" s="21">
        <v>1287.7</v>
      </c>
      <c r="Q788" s="21">
        <v>0</v>
      </c>
      <c r="R788" s="21">
        <f t="shared" si="12"/>
        <v>1287.7</v>
      </c>
    </row>
    <row r="789" spans="1:18" x14ac:dyDescent="0.25">
      <c r="A789" s="20" t="s">
        <v>69</v>
      </c>
      <c r="B789" s="20" t="s">
        <v>1</v>
      </c>
      <c r="C789" s="20" t="s">
        <v>274</v>
      </c>
      <c r="D789" s="20" t="s">
        <v>141</v>
      </c>
      <c r="E789" s="20" t="s">
        <v>146</v>
      </c>
      <c r="F789" s="20" t="s">
        <v>185</v>
      </c>
      <c r="G789" s="20" t="s">
        <v>144</v>
      </c>
      <c r="H789" s="20" t="s">
        <v>275</v>
      </c>
      <c r="I789">
        <v>5398</v>
      </c>
      <c r="J789" s="21">
        <v>1978901.85</v>
      </c>
      <c r="K789" s="22">
        <v>0.89426339224042195</v>
      </c>
      <c r="L789" s="21">
        <v>2212884.7799999998</v>
      </c>
      <c r="M789" s="23">
        <v>0.498634680453381</v>
      </c>
      <c r="N789" s="21">
        <v>5.93</v>
      </c>
      <c r="O789">
        <v>2691</v>
      </c>
      <c r="P789" s="21">
        <v>13414.1</v>
      </c>
      <c r="Q789" s="21">
        <v>-19.940000000000001</v>
      </c>
      <c r="R789" s="21">
        <f t="shared" si="12"/>
        <v>13394.16</v>
      </c>
    </row>
    <row r="790" spans="1:18" x14ac:dyDescent="0.25">
      <c r="A790" s="20" t="s">
        <v>78</v>
      </c>
      <c r="B790" s="20" t="s">
        <v>1</v>
      </c>
      <c r="C790" s="20" t="s">
        <v>274</v>
      </c>
      <c r="D790" s="20" t="s">
        <v>141</v>
      </c>
      <c r="E790" s="20" t="s">
        <v>146</v>
      </c>
      <c r="F790" s="20" t="s">
        <v>185</v>
      </c>
      <c r="G790" s="20" t="s">
        <v>183</v>
      </c>
      <c r="H790" s="20" t="s">
        <v>275</v>
      </c>
      <c r="I790">
        <v>5398</v>
      </c>
      <c r="J790" s="21">
        <v>2132099.73</v>
      </c>
      <c r="K790" s="22">
        <v>0.87969016830565705</v>
      </c>
      <c r="L790" s="21">
        <v>2423693.94</v>
      </c>
      <c r="M790" s="23"/>
      <c r="N790" s="21">
        <v>5.93</v>
      </c>
      <c r="P790" s="21">
        <v>0</v>
      </c>
      <c r="Q790" s="21">
        <v>0</v>
      </c>
      <c r="R790" s="21">
        <f t="shared" si="12"/>
        <v>0</v>
      </c>
    </row>
    <row r="791" spans="1:18" x14ac:dyDescent="0.25">
      <c r="A791" s="20" t="s">
        <v>88</v>
      </c>
      <c r="B791" s="20" t="s">
        <v>1</v>
      </c>
      <c r="C791" s="20" t="s">
        <v>274</v>
      </c>
      <c r="D791" s="20" t="s">
        <v>141</v>
      </c>
      <c r="E791" s="20" t="s">
        <v>146</v>
      </c>
      <c r="F791" s="20" t="s">
        <v>185</v>
      </c>
      <c r="G791" s="20" t="s">
        <v>144</v>
      </c>
      <c r="H791" s="20" t="s">
        <v>275</v>
      </c>
      <c r="I791">
        <v>5398</v>
      </c>
      <c r="J791" s="21">
        <v>202728.01</v>
      </c>
      <c r="K791" s="22">
        <v>0.90488217133859705</v>
      </c>
      <c r="L791" s="21">
        <v>224038.02</v>
      </c>
      <c r="M791" s="23">
        <v>5.0483028995349802E-2</v>
      </c>
      <c r="N791" s="21">
        <v>5.93</v>
      </c>
      <c r="O791">
        <v>272</v>
      </c>
      <c r="P791" s="21">
        <v>1371.97</v>
      </c>
      <c r="Q791" s="21">
        <v>0</v>
      </c>
      <c r="R791" s="21">
        <f t="shared" si="12"/>
        <v>1371.97</v>
      </c>
    </row>
    <row r="792" spans="1:18" x14ac:dyDescent="0.25">
      <c r="A792" s="20" t="s">
        <v>92</v>
      </c>
      <c r="B792" s="20" t="s">
        <v>1</v>
      </c>
      <c r="C792" s="20" t="s">
        <v>274</v>
      </c>
      <c r="D792" s="20" t="s">
        <v>141</v>
      </c>
      <c r="E792" s="20" t="s">
        <v>146</v>
      </c>
      <c r="F792" s="20" t="s">
        <v>185</v>
      </c>
      <c r="G792" s="20" t="s">
        <v>144</v>
      </c>
      <c r="H792" s="20" t="s">
        <v>275</v>
      </c>
      <c r="I792">
        <v>5398</v>
      </c>
      <c r="J792" s="21">
        <v>1499726.55</v>
      </c>
      <c r="K792" s="22">
        <v>0.85295977689328695</v>
      </c>
      <c r="L792" s="21">
        <v>1758261.75</v>
      </c>
      <c r="M792" s="23">
        <v>0.39619337336879001</v>
      </c>
      <c r="N792" s="21">
        <v>5.93</v>
      </c>
      <c r="O792">
        <v>2138</v>
      </c>
      <c r="P792" s="21">
        <v>10165.27</v>
      </c>
      <c r="Q792" s="21">
        <v>-14.26</v>
      </c>
      <c r="R792" s="21">
        <f t="shared" si="12"/>
        <v>10151.01</v>
      </c>
    </row>
    <row r="793" spans="1:18" x14ac:dyDescent="0.25">
      <c r="A793" s="20" t="s">
        <v>283</v>
      </c>
      <c r="B793" s="20" t="s">
        <v>1</v>
      </c>
      <c r="C793" s="20" t="s">
        <v>184</v>
      </c>
      <c r="D793" s="20" t="s">
        <v>148</v>
      </c>
      <c r="E793" s="20" t="s">
        <v>142</v>
      </c>
      <c r="F793" s="20" t="s">
        <v>185</v>
      </c>
      <c r="G793" s="20" t="s">
        <v>144</v>
      </c>
      <c r="H793" s="20" t="s">
        <v>275</v>
      </c>
      <c r="I793">
        <v>174751</v>
      </c>
      <c r="J793" s="21">
        <v>1880993.44</v>
      </c>
      <c r="K793" s="22">
        <v>0.71945166408143801</v>
      </c>
      <c r="L793" s="21">
        <v>2614482.02</v>
      </c>
      <c r="M793" s="23">
        <v>0.31342278605438501</v>
      </c>
      <c r="N793" s="21">
        <v>0.97</v>
      </c>
      <c r="O793">
        <v>54770</v>
      </c>
      <c r="P793" s="21">
        <v>36024.46</v>
      </c>
      <c r="Q793" s="21">
        <v>103.27</v>
      </c>
      <c r="R793" s="21">
        <f t="shared" si="12"/>
        <v>36127.729999999996</v>
      </c>
    </row>
    <row r="794" spans="1:18" x14ac:dyDescent="0.25">
      <c r="A794" s="20" t="s">
        <v>283</v>
      </c>
      <c r="B794" s="20" t="s">
        <v>1</v>
      </c>
      <c r="C794" s="20" t="s">
        <v>186</v>
      </c>
      <c r="D794" s="20" t="s">
        <v>187</v>
      </c>
      <c r="E794" s="20" t="s">
        <v>142</v>
      </c>
      <c r="F794" s="20" t="s">
        <v>185</v>
      </c>
      <c r="G794" s="20" t="s">
        <v>144</v>
      </c>
      <c r="H794" s="20" t="s">
        <v>275</v>
      </c>
      <c r="I794">
        <v>155453</v>
      </c>
      <c r="J794" s="21">
        <v>1880993.44</v>
      </c>
      <c r="K794" s="22">
        <v>0.71945166408143801</v>
      </c>
      <c r="L794" s="21">
        <v>2614482.02</v>
      </c>
      <c r="M794" s="23">
        <v>0.24881346447529601</v>
      </c>
      <c r="N794" s="21">
        <v>2.06</v>
      </c>
      <c r="O794">
        <v>38678</v>
      </c>
      <c r="P794" s="21">
        <v>54027.42</v>
      </c>
      <c r="Q794" s="21">
        <v>138.29</v>
      </c>
      <c r="R794" s="21">
        <f t="shared" si="12"/>
        <v>54165.71</v>
      </c>
    </row>
    <row r="795" spans="1:18" x14ac:dyDescent="0.25">
      <c r="A795" s="20" t="s">
        <v>283</v>
      </c>
      <c r="B795" s="20" t="s">
        <v>1</v>
      </c>
      <c r="C795" s="20" t="s">
        <v>188</v>
      </c>
      <c r="D795" s="20" t="s">
        <v>189</v>
      </c>
      <c r="E795" s="20" t="s">
        <v>142</v>
      </c>
      <c r="F795" s="20" t="s">
        <v>185</v>
      </c>
      <c r="G795" s="20" t="s">
        <v>144</v>
      </c>
      <c r="H795" s="20" t="s">
        <v>275</v>
      </c>
      <c r="I795">
        <v>87916</v>
      </c>
      <c r="J795" s="21">
        <v>1880993.44</v>
      </c>
      <c r="K795" s="22">
        <v>0.71945166408143801</v>
      </c>
      <c r="L795" s="21">
        <v>2614482.02</v>
      </c>
      <c r="M795" s="23">
        <v>0.23758515475813699</v>
      </c>
      <c r="N795" s="21">
        <v>2.09</v>
      </c>
      <c r="O795">
        <v>20887</v>
      </c>
      <c r="P795" s="21">
        <v>29600.93</v>
      </c>
      <c r="Q795" s="21">
        <v>138.88999999999999</v>
      </c>
      <c r="R795" s="21">
        <f t="shared" si="12"/>
        <v>29739.82</v>
      </c>
    </row>
    <row r="796" spans="1:18" x14ac:dyDescent="0.25">
      <c r="A796" s="20" t="s">
        <v>283</v>
      </c>
      <c r="B796" s="20" t="s">
        <v>1</v>
      </c>
      <c r="C796" s="20" t="s">
        <v>190</v>
      </c>
      <c r="D796" s="20" t="s">
        <v>148</v>
      </c>
      <c r="E796" s="20" t="s">
        <v>146</v>
      </c>
      <c r="F796" s="20" t="s">
        <v>191</v>
      </c>
      <c r="G796" s="20" t="s">
        <v>144</v>
      </c>
      <c r="H796" s="20" t="s">
        <v>275</v>
      </c>
      <c r="I796">
        <v>16821</v>
      </c>
      <c r="J796" s="21">
        <v>1880993.44</v>
      </c>
      <c r="K796" s="22">
        <v>0.71945166408143801</v>
      </c>
      <c r="L796" s="21">
        <v>2614482.02</v>
      </c>
      <c r="M796" s="23">
        <v>0.31342278605438501</v>
      </c>
      <c r="N796" s="21">
        <v>22.13</v>
      </c>
      <c r="O796">
        <v>5272</v>
      </c>
      <c r="P796" s="21">
        <v>78901.69</v>
      </c>
      <c r="Q796" s="21">
        <v>14.97</v>
      </c>
      <c r="R796" s="21">
        <f t="shared" si="12"/>
        <v>78916.66</v>
      </c>
    </row>
    <row r="797" spans="1:18" x14ac:dyDescent="0.25">
      <c r="A797" s="20" t="s">
        <v>283</v>
      </c>
      <c r="B797" s="20" t="s">
        <v>1</v>
      </c>
      <c r="C797" s="20" t="s">
        <v>192</v>
      </c>
      <c r="D797" s="20" t="s">
        <v>193</v>
      </c>
      <c r="E797" s="20" t="s">
        <v>146</v>
      </c>
      <c r="F797" s="20" t="s">
        <v>185</v>
      </c>
      <c r="G797" s="20" t="s">
        <v>183</v>
      </c>
      <c r="H797" s="20" t="s">
        <v>275</v>
      </c>
      <c r="I797">
        <v>0</v>
      </c>
      <c r="J797" s="21">
        <v>1880993.44</v>
      </c>
      <c r="K797" s="22">
        <v>0.71945166408143801</v>
      </c>
      <c r="L797" s="21">
        <v>2614482.02</v>
      </c>
      <c r="M797" s="23"/>
      <c r="N797" s="21">
        <v>5.93</v>
      </c>
      <c r="P797" s="21">
        <v>0</v>
      </c>
      <c r="Q797" s="21">
        <v>0</v>
      </c>
      <c r="R797" s="21">
        <f t="shared" si="12"/>
        <v>0</v>
      </c>
    </row>
    <row r="798" spans="1:18" x14ac:dyDescent="0.25">
      <c r="A798" s="20" t="s">
        <v>283</v>
      </c>
      <c r="B798" s="20" t="s">
        <v>1</v>
      </c>
      <c r="C798" s="20" t="s">
        <v>194</v>
      </c>
      <c r="D798" s="20" t="s">
        <v>189</v>
      </c>
      <c r="E798" s="20" t="s">
        <v>155</v>
      </c>
      <c r="F798" s="20" t="s">
        <v>185</v>
      </c>
      <c r="G798" s="20" t="s">
        <v>144</v>
      </c>
      <c r="H798" s="20" t="s">
        <v>275</v>
      </c>
      <c r="I798">
        <v>5704</v>
      </c>
      <c r="J798" s="21">
        <v>1880993.44</v>
      </c>
      <c r="K798" s="22">
        <v>0.71945166408143801</v>
      </c>
      <c r="L798" s="21">
        <v>2614482.02</v>
      </c>
      <c r="M798" s="23">
        <v>0.23758515475813699</v>
      </c>
      <c r="N798" s="21">
        <v>2.58</v>
      </c>
      <c r="O798">
        <v>1355</v>
      </c>
      <c r="P798" s="21">
        <v>2364.2199999999998</v>
      </c>
      <c r="Q798" s="21">
        <v>1.74</v>
      </c>
      <c r="R798" s="21">
        <f t="shared" si="12"/>
        <v>2365.9599999999996</v>
      </c>
    </row>
    <row r="799" spans="1:18" x14ac:dyDescent="0.25">
      <c r="A799" s="20" t="s">
        <v>283</v>
      </c>
      <c r="B799" s="20" t="s">
        <v>1</v>
      </c>
      <c r="C799" s="20" t="s">
        <v>195</v>
      </c>
      <c r="D799" s="20" t="s">
        <v>187</v>
      </c>
      <c r="E799" s="20" t="s">
        <v>155</v>
      </c>
      <c r="F799" s="20" t="s">
        <v>185</v>
      </c>
      <c r="G799" s="20" t="s">
        <v>144</v>
      </c>
      <c r="H799" s="20" t="s">
        <v>275</v>
      </c>
      <c r="I799">
        <v>9780</v>
      </c>
      <c r="J799" s="21">
        <v>1880993.44</v>
      </c>
      <c r="K799" s="22">
        <v>0.71945166408143801</v>
      </c>
      <c r="L799" s="21">
        <v>2614482.02</v>
      </c>
      <c r="M799" s="23">
        <v>0.24881346447529601</v>
      </c>
      <c r="N799" s="21">
        <v>2.54</v>
      </c>
      <c r="O799">
        <v>2433</v>
      </c>
      <c r="P799" s="21">
        <v>4179.32</v>
      </c>
      <c r="Q799" s="21">
        <v>1.72</v>
      </c>
      <c r="R799" s="21">
        <f t="shared" si="12"/>
        <v>4181.04</v>
      </c>
    </row>
    <row r="800" spans="1:18" x14ac:dyDescent="0.25">
      <c r="A800" s="20" t="s">
        <v>283</v>
      </c>
      <c r="B800" s="20" t="s">
        <v>1</v>
      </c>
      <c r="C800" s="20" t="s">
        <v>274</v>
      </c>
      <c r="D800" s="20" t="s">
        <v>141</v>
      </c>
      <c r="E800" s="20" t="s">
        <v>146</v>
      </c>
      <c r="F800" s="20" t="s">
        <v>185</v>
      </c>
      <c r="G800" s="20" t="s">
        <v>183</v>
      </c>
      <c r="H800" s="20" t="s">
        <v>275</v>
      </c>
      <c r="I800">
        <v>5398</v>
      </c>
      <c r="J800" s="21">
        <v>1880993.44</v>
      </c>
      <c r="K800" s="22">
        <v>0.71945166408143801</v>
      </c>
      <c r="L800" s="21">
        <v>2614482.02</v>
      </c>
      <c r="M800" s="23"/>
      <c r="N800" s="21">
        <v>5.93</v>
      </c>
      <c r="P800" s="21">
        <v>0</v>
      </c>
      <c r="Q800" s="21">
        <v>0</v>
      </c>
      <c r="R800" s="21">
        <f t="shared" si="12"/>
        <v>0</v>
      </c>
    </row>
    <row r="801" spans="1:18" x14ac:dyDescent="0.25">
      <c r="A801" s="20" t="s">
        <v>35</v>
      </c>
      <c r="B801" s="20" t="s">
        <v>14</v>
      </c>
      <c r="C801" s="20" t="s">
        <v>161</v>
      </c>
      <c r="D801" s="20" t="s">
        <v>148</v>
      </c>
      <c r="E801" s="20" t="s">
        <v>142</v>
      </c>
      <c r="F801" s="20" t="s">
        <v>162</v>
      </c>
      <c r="G801" s="20" t="s">
        <v>144</v>
      </c>
      <c r="H801" s="20" t="s">
        <v>275</v>
      </c>
      <c r="I801">
        <v>13489</v>
      </c>
      <c r="J801" s="21">
        <v>319066.25</v>
      </c>
      <c r="K801" s="22">
        <v>0.71511240532779496</v>
      </c>
      <c r="L801" s="21">
        <v>446176.36</v>
      </c>
      <c r="M801" s="23">
        <v>1.2353874622275701E-2</v>
      </c>
      <c r="N801" s="21">
        <v>26.16</v>
      </c>
      <c r="O801">
        <v>166</v>
      </c>
      <c r="P801" s="21">
        <v>2926.86</v>
      </c>
      <c r="Q801" s="21">
        <v>0</v>
      </c>
      <c r="R801" s="21">
        <f t="shared" si="12"/>
        <v>2926.86</v>
      </c>
    </row>
    <row r="802" spans="1:18" x14ac:dyDescent="0.25">
      <c r="A802" s="20" t="s">
        <v>35</v>
      </c>
      <c r="B802" s="20" t="s">
        <v>14</v>
      </c>
      <c r="C802" s="20" t="s">
        <v>163</v>
      </c>
      <c r="D802" s="20" t="s">
        <v>148</v>
      </c>
      <c r="E802" s="20" t="s">
        <v>146</v>
      </c>
      <c r="F802" s="20" t="s">
        <v>162</v>
      </c>
      <c r="G802" s="20" t="s">
        <v>144</v>
      </c>
      <c r="H802" s="20" t="s">
        <v>275</v>
      </c>
      <c r="I802">
        <v>2506</v>
      </c>
      <c r="J802" s="21">
        <v>319066.25</v>
      </c>
      <c r="K802" s="22">
        <v>0.71511240532779496</v>
      </c>
      <c r="L802" s="21">
        <v>446176.36</v>
      </c>
      <c r="M802" s="23">
        <v>1.2353874622275701E-2</v>
      </c>
      <c r="N802" s="21">
        <v>107.29</v>
      </c>
      <c r="O802">
        <v>30</v>
      </c>
      <c r="P802" s="21">
        <v>2163.63</v>
      </c>
      <c r="Q802" s="21">
        <v>0</v>
      </c>
      <c r="R802" s="21">
        <f t="shared" si="12"/>
        <v>2163.63</v>
      </c>
    </row>
    <row r="803" spans="1:18" x14ac:dyDescent="0.25">
      <c r="A803" s="20" t="s">
        <v>18</v>
      </c>
      <c r="B803" s="20" t="s">
        <v>17</v>
      </c>
      <c r="C803" s="20" t="s">
        <v>174</v>
      </c>
      <c r="D803" s="20" t="s">
        <v>175</v>
      </c>
      <c r="E803" s="20" t="s">
        <v>142</v>
      </c>
      <c r="F803" s="20" t="s">
        <v>176</v>
      </c>
      <c r="G803" s="20" t="s">
        <v>144</v>
      </c>
      <c r="H803" s="20" t="s">
        <v>276</v>
      </c>
      <c r="I803">
        <v>130029</v>
      </c>
      <c r="J803" s="21">
        <v>4278021.82</v>
      </c>
      <c r="K803" s="22">
        <v>0.51619904584845699</v>
      </c>
      <c r="L803" s="21">
        <v>8287543.0599999996</v>
      </c>
      <c r="M803" s="23">
        <v>5.3825557235176402E-2</v>
      </c>
      <c r="N803" s="21">
        <v>10.9</v>
      </c>
      <c r="O803">
        <v>6998</v>
      </c>
      <c r="P803" s="21">
        <v>37110.69</v>
      </c>
      <c r="Q803" s="21">
        <v>328.79</v>
      </c>
      <c r="R803" s="21">
        <f t="shared" si="12"/>
        <v>37439.480000000003</v>
      </c>
    </row>
    <row r="804" spans="1:18" x14ac:dyDescent="0.25">
      <c r="A804" s="20" t="s">
        <v>18</v>
      </c>
      <c r="B804" s="20" t="s">
        <v>17</v>
      </c>
      <c r="C804" s="20" t="s">
        <v>177</v>
      </c>
      <c r="D804" s="20" t="s">
        <v>148</v>
      </c>
      <c r="E804" s="20" t="s">
        <v>146</v>
      </c>
      <c r="F804" s="20" t="s">
        <v>168</v>
      </c>
      <c r="G804" s="20" t="s">
        <v>183</v>
      </c>
      <c r="H804" s="20" t="s">
        <v>276</v>
      </c>
      <c r="I804">
        <v>18188</v>
      </c>
      <c r="J804" s="21">
        <v>4278021.82</v>
      </c>
      <c r="K804" s="22">
        <v>0.51619904584845699</v>
      </c>
      <c r="L804" s="21">
        <v>8287543.0599999996</v>
      </c>
      <c r="M804" s="23"/>
      <c r="N804" s="21">
        <v>48.11</v>
      </c>
      <c r="P804" s="21">
        <v>0</v>
      </c>
      <c r="Q804" s="21">
        <v>0</v>
      </c>
      <c r="R804" s="21">
        <f t="shared" si="12"/>
        <v>0</v>
      </c>
    </row>
    <row r="805" spans="1:18" x14ac:dyDescent="0.25">
      <c r="A805" s="20" t="s">
        <v>18</v>
      </c>
      <c r="B805" s="20" t="s">
        <v>17</v>
      </c>
      <c r="C805" s="20" t="s">
        <v>178</v>
      </c>
      <c r="D805" s="20" t="s">
        <v>175</v>
      </c>
      <c r="E805" s="20" t="s">
        <v>146</v>
      </c>
      <c r="F805" s="20" t="s">
        <v>168</v>
      </c>
      <c r="G805" s="20" t="s">
        <v>144</v>
      </c>
      <c r="H805" s="20" t="s">
        <v>276</v>
      </c>
      <c r="I805">
        <v>30620</v>
      </c>
      <c r="J805" s="21">
        <v>4278021.82</v>
      </c>
      <c r="K805" s="22">
        <v>0.51619904584845699</v>
      </c>
      <c r="L805" s="21">
        <v>8287543.0599999996</v>
      </c>
      <c r="M805" s="23">
        <v>5.3825557235176402E-2</v>
      </c>
      <c r="N805" s="21">
        <v>65.03</v>
      </c>
      <c r="O805">
        <v>1648</v>
      </c>
      <c r="P805" s="21">
        <v>52001.52</v>
      </c>
      <c r="Q805" s="21">
        <v>31.56</v>
      </c>
      <c r="R805" s="21">
        <f t="shared" si="12"/>
        <v>52033.079999999994</v>
      </c>
    </row>
    <row r="806" spans="1:18" x14ac:dyDescent="0.25">
      <c r="A806" s="20" t="s">
        <v>18</v>
      </c>
      <c r="B806" s="20" t="s">
        <v>17</v>
      </c>
      <c r="C806" s="20" t="s">
        <v>179</v>
      </c>
      <c r="D806" s="20" t="s">
        <v>141</v>
      </c>
      <c r="E806" s="20" t="s">
        <v>146</v>
      </c>
      <c r="F806" s="20" t="s">
        <v>176</v>
      </c>
      <c r="G806" s="20" t="s">
        <v>144</v>
      </c>
      <c r="H806" s="20" t="s">
        <v>276</v>
      </c>
      <c r="I806">
        <v>5266</v>
      </c>
      <c r="J806" s="21">
        <v>4278021.82</v>
      </c>
      <c r="K806" s="22">
        <v>0.51619904584845699</v>
      </c>
      <c r="L806" s="21">
        <v>8287543.0599999996</v>
      </c>
      <c r="M806" s="23">
        <v>5.5293518219102902E-2</v>
      </c>
      <c r="N806" s="21">
        <v>61.83</v>
      </c>
      <c r="O806">
        <v>291</v>
      </c>
      <c r="P806" s="21">
        <v>8730.4599999999991</v>
      </c>
      <c r="Q806" s="21">
        <v>0</v>
      </c>
      <c r="R806" s="21">
        <f t="shared" si="12"/>
        <v>8730.4599999999991</v>
      </c>
    </row>
    <row r="807" spans="1:18" x14ac:dyDescent="0.25">
      <c r="A807" s="20" t="s">
        <v>18</v>
      </c>
      <c r="B807" s="20" t="s">
        <v>17</v>
      </c>
      <c r="C807" s="20" t="s">
        <v>180</v>
      </c>
      <c r="D807" s="20" t="s">
        <v>148</v>
      </c>
      <c r="E807" s="20" t="s">
        <v>155</v>
      </c>
      <c r="F807" s="20" t="s">
        <v>168</v>
      </c>
      <c r="G807" s="20" t="s">
        <v>183</v>
      </c>
      <c r="H807" s="20" t="s">
        <v>276</v>
      </c>
      <c r="I807">
        <v>7153</v>
      </c>
      <c r="J807" s="21">
        <v>4278021.82</v>
      </c>
      <c r="K807" s="22">
        <v>0.51619904584845699</v>
      </c>
      <c r="L807" s="21">
        <v>8287543.0599999996</v>
      </c>
      <c r="M807" s="23"/>
      <c r="N807" s="21">
        <v>22.74</v>
      </c>
      <c r="P807" s="21">
        <v>0</v>
      </c>
      <c r="Q807" s="21">
        <v>0</v>
      </c>
      <c r="R807" s="21">
        <f t="shared" si="12"/>
        <v>0</v>
      </c>
    </row>
    <row r="808" spans="1:18" x14ac:dyDescent="0.25">
      <c r="A808" s="20" t="s">
        <v>18</v>
      </c>
      <c r="B808" s="20" t="s">
        <v>17</v>
      </c>
      <c r="C808" s="20" t="s">
        <v>181</v>
      </c>
      <c r="D808" s="20" t="s">
        <v>170</v>
      </c>
      <c r="E808" s="20" t="s">
        <v>155</v>
      </c>
      <c r="F808" s="20" t="s">
        <v>168</v>
      </c>
      <c r="G808" s="20" t="s">
        <v>144</v>
      </c>
      <c r="H808" s="20" t="s">
        <v>276</v>
      </c>
      <c r="I808">
        <v>21876</v>
      </c>
      <c r="J808" s="21">
        <v>4278021.82</v>
      </c>
      <c r="K808" s="22">
        <v>0.51619904584845699</v>
      </c>
      <c r="L808" s="21">
        <v>8287543.0599999996</v>
      </c>
      <c r="M808" s="23">
        <v>5.3975916076721898E-2</v>
      </c>
      <c r="N808" s="21">
        <v>23.79</v>
      </c>
      <c r="O808">
        <v>1180</v>
      </c>
      <c r="P808" s="21">
        <v>13621.39</v>
      </c>
      <c r="Q808" s="21">
        <v>11.54</v>
      </c>
      <c r="R808" s="21">
        <f t="shared" si="12"/>
        <v>13632.93</v>
      </c>
    </row>
    <row r="809" spans="1:18" x14ac:dyDescent="0.25">
      <c r="A809" s="20" t="s">
        <v>18</v>
      </c>
      <c r="B809" s="20" t="s">
        <v>17</v>
      </c>
      <c r="C809" s="20" t="s">
        <v>182</v>
      </c>
      <c r="D809" s="20" t="s">
        <v>175</v>
      </c>
      <c r="E809" s="20" t="s">
        <v>155</v>
      </c>
      <c r="F809" s="20" t="s">
        <v>168</v>
      </c>
      <c r="G809" s="20" t="s">
        <v>144</v>
      </c>
      <c r="H809" s="20" t="s">
        <v>276</v>
      </c>
      <c r="I809">
        <v>10091</v>
      </c>
      <c r="J809" s="21">
        <v>4278021.82</v>
      </c>
      <c r="K809" s="22">
        <v>0.51619904584845699</v>
      </c>
      <c r="L809" s="21">
        <v>8287543.0599999996</v>
      </c>
      <c r="M809" s="23">
        <v>5.3825557235176402E-2</v>
      </c>
      <c r="N809" s="21">
        <v>23.86</v>
      </c>
      <c r="O809">
        <v>543</v>
      </c>
      <c r="P809" s="21">
        <v>6286.59</v>
      </c>
      <c r="Q809" s="21">
        <v>11.57</v>
      </c>
      <c r="R809" s="21">
        <f t="shared" si="12"/>
        <v>6298.16</v>
      </c>
    </row>
    <row r="810" spans="1:18" x14ac:dyDescent="0.25">
      <c r="A810" s="20" t="s">
        <v>115</v>
      </c>
      <c r="B810" s="20" t="s">
        <v>226</v>
      </c>
      <c r="C810" s="20" t="s">
        <v>157</v>
      </c>
      <c r="D810" s="20" t="s">
        <v>158</v>
      </c>
      <c r="E810" s="20" t="s">
        <v>142</v>
      </c>
      <c r="F810" s="20" t="s">
        <v>159</v>
      </c>
      <c r="G810" s="20" t="s">
        <v>144</v>
      </c>
      <c r="H810" s="20" t="s">
        <v>276</v>
      </c>
      <c r="I810">
        <v>50116</v>
      </c>
      <c r="J810" s="21">
        <v>258593.4</v>
      </c>
      <c r="K810" s="22">
        <v>0.85460571531002105</v>
      </c>
      <c r="L810" s="21">
        <v>302587.96000000002</v>
      </c>
      <c r="M810" s="23">
        <v>8.3781528004984104E-3</v>
      </c>
      <c r="N810" s="21">
        <v>26.16</v>
      </c>
      <c r="O810">
        <v>419</v>
      </c>
      <c r="P810" s="21">
        <v>8828.74</v>
      </c>
      <c r="Q810" s="21">
        <v>63.21</v>
      </c>
      <c r="R810" s="21">
        <f t="shared" si="12"/>
        <v>8891.9499999999989</v>
      </c>
    </row>
    <row r="811" spans="1:18" x14ac:dyDescent="0.25">
      <c r="A811" s="20" t="s">
        <v>115</v>
      </c>
      <c r="B811" s="20" t="s">
        <v>226</v>
      </c>
      <c r="C811" s="20" t="s">
        <v>160</v>
      </c>
      <c r="D811" s="20" t="s">
        <v>150</v>
      </c>
      <c r="E811" s="20" t="s">
        <v>142</v>
      </c>
      <c r="F811" s="20" t="s">
        <v>159</v>
      </c>
      <c r="G811" s="20" t="s">
        <v>144</v>
      </c>
      <c r="H811" s="20" t="s">
        <v>276</v>
      </c>
      <c r="I811">
        <v>48471</v>
      </c>
      <c r="J811" s="21">
        <v>258593.4</v>
      </c>
      <c r="K811" s="22">
        <v>0.85460571531002105</v>
      </c>
      <c r="L811" s="21">
        <v>302587.96000000002</v>
      </c>
      <c r="M811" s="23">
        <v>8.9932301147090006E-3</v>
      </c>
      <c r="N811" s="21">
        <v>24.2</v>
      </c>
      <c r="O811">
        <v>435</v>
      </c>
      <c r="P811" s="21">
        <v>8479.14</v>
      </c>
      <c r="Q811" s="21">
        <v>38.99</v>
      </c>
      <c r="R811" s="21">
        <f t="shared" si="12"/>
        <v>8518.1299999999992</v>
      </c>
    </row>
    <row r="812" spans="1:18" x14ac:dyDescent="0.25">
      <c r="A812" s="20" t="s">
        <v>115</v>
      </c>
      <c r="B812" s="20" t="s">
        <v>226</v>
      </c>
      <c r="C812" s="20" t="s">
        <v>161</v>
      </c>
      <c r="D812" s="20" t="s">
        <v>148</v>
      </c>
      <c r="E812" s="20" t="s">
        <v>142</v>
      </c>
      <c r="F812" s="20" t="s">
        <v>162</v>
      </c>
      <c r="G812" s="20" t="s">
        <v>144</v>
      </c>
      <c r="H812" s="20" t="s">
        <v>276</v>
      </c>
      <c r="I812">
        <v>13594</v>
      </c>
      <c r="J812" s="21">
        <v>258593.4</v>
      </c>
      <c r="K812" s="22">
        <v>0.85460571531002105</v>
      </c>
      <c r="L812" s="21">
        <v>302587.96000000002</v>
      </c>
      <c r="M812" s="23">
        <v>8.3781528004984104E-3</v>
      </c>
      <c r="N812" s="21">
        <v>26.16</v>
      </c>
      <c r="O812">
        <v>113</v>
      </c>
      <c r="P812" s="21">
        <v>2381.02</v>
      </c>
      <c r="Q812" s="21">
        <v>0</v>
      </c>
      <c r="R812" s="21">
        <f t="shared" si="12"/>
        <v>2381.02</v>
      </c>
    </row>
    <row r="813" spans="1:18" x14ac:dyDescent="0.25">
      <c r="A813" s="20" t="s">
        <v>115</v>
      </c>
      <c r="B813" s="20" t="s">
        <v>226</v>
      </c>
      <c r="C813" s="20" t="s">
        <v>163</v>
      </c>
      <c r="D813" s="20" t="s">
        <v>148</v>
      </c>
      <c r="E813" s="20" t="s">
        <v>146</v>
      </c>
      <c r="F813" s="20" t="s">
        <v>162</v>
      </c>
      <c r="G813" s="20" t="s">
        <v>144</v>
      </c>
      <c r="H813" s="20" t="s">
        <v>276</v>
      </c>
      <c r="I813">
        <v>2528</v>
      </c>
      <c r="J813" s="21">
        <v>258593.4</v>
      </c>
      <c r="K813" s="22">
        <v>0.85460571531002105</v>
      </c>
      <c r="L813" s="21">
        <v>302587.96000000002</v>
      </c>
      <c r="M813" s="23">
        <v>8.3781528004984104E-3</v>
      </c>
      <c r="N813" s="21">
        <v>107.29</v>
      </c>
      <c r="O813">
        <v>21</v>
      </c>
      <c r="P813" s="21">
        <v>1809.97</v>
      </c>
      <c r="Q813" s="21">
        <v>0</v>
      </c>
      <c r="R813" s="21">
        <f t="shared" si="12"/>
        <v>1809.97</v>
      </c>
    </row>
    <row r="814" spans="1:18" x14ac:dyDescent="0.25">
      <c r="A814" s="20" t="s">
        <v>115</v>
      </c>
      <c r="B814" s="20" t="s">
        <v>226</v>
      </c>
      <c r="C814" s="20" t="s">
        <v>164</v>
      </c>
      <c r="D814" s="20" t="s">
        <v>150</v>
      </c>
      <c r="E814" s="20" t="s">
        <v>146</v>
      </c>
      <c r="F814" s="20" t="s">
        <v>162</v>
      </c>
      <c r="G814" s="20" t="s">
        <v>144</v>
      </c>
      <c r="H814" s="20" t="s">
        <v>276</v>
      </c>
      <c r="I814">
        <v>3612</v>
      </c>
      <c r="J814" s="21">
        <v>258593.4</v>
      </c>
      <c r="K814" s="22">
        <v>0.85460571531002105</v>
      </c>
      <c r="L814" s="21">
        <v>302587.96000000002</v>
      </c>
      <c r="M814" s="23">
        <v>8.9932301147090006E-3</v>
      </c>
      <c r="N814" s="21">
        <v>67.69</v>
      </c>
      <c r="O814">
        <v>32</v>
      </c>
      <c r="P814" s="21">
        <v>1740.08</v>
      </c>
      <c r="Q814" s="21">
        <v>0</v>
      </c>
      <c r="R814" s="21">
        <f t="shared" si="12"/>
        <v>1740.08</v>
      </c>
    </row>
    <row r="815" spans="1:18" x14ac:dyDescent="0.25">
      <c r="A815" s="20" t="s">
        <v>115</v>
      </c>
      <c r="B815" s="20" t="s">
        <v>226</v>
      </c>
      <c r="C815" s="20" t="s">
        <v>165</v>
      </c>
      <c r="D815" s="20" t="s">
        <v>148</v>
      </c>
      <c r="E815" s="20" t="s">
        <v>155</v>
      </c>
      <c r="F815" s="20" t="s">
        <v>159</v>
      </c>
      <c r="G815" s="20" t="s">
        <v>144</v>
      </c>
      <c r="H815" s="20" t="s">
        <v>276</v>
      </c>
      <c r="I815">
        <v>1480</v>
      </c>
      <c r="J815" s="21">
        <v>258593.4</v>
      </c>
      <c r="K815" s="22">
        <v>0.85460571531002105</v>
      </c>
      <c r="L815" s="21">
        <v>302587.96000000002</v>
      </c>
      <c r="M815" s="23">
        <v>8.3781528004984104E-3</v>
      </c>
      <c r="N815" s="21">
        <v>58.75</v>
      </c>
      <c r="O815">
        <v>12</v>
      </c>
      <c r="P815" s="21">
        <v>566.35</v>
      </c>
      <c r="Q815" s="21">
        <v>0</v>
      </c>
      <c r="R815" s="21">
        <f t="shared" si="12"/>
        <v>566.35</v>
      </c>
    </row>
    <row r="816" spans="1:18" x14ac:dyDescent="0.25">
      <c r="A816" s="20" t="s">
        <v>115</v>
      </c>
      <c r="B816" s="20" t="s">
        <v>226</v>
      </c>
      <c r="C816" s="20" t="s">
        <v>166</v>
      </c>
      <c r="D816" s="20" t="s">
        <v>150</v>
      </c>
      <c r="E816" s="20" t="s">
        <v>155</v>
      </c>
      <c r="F816" s="20" t="s">
        <v>159</v>
      </c>
      <c r="G816" s="20" t="s">
        <v>144</v>
      </c>
      <c r="H816" s="20" t="s">
        <v>276</v>
      </c>
      <c r="I816">
        <v>2052</v>
      </c>
      <c r="J816" s="21">
        <v>258593.4</v>
      </c>
      <c r="K816" s="22">
        <v>0.85460571531002105</v>
      </c>
      <c r="L816" s="21">
        <v>302587.96000000002</v>
      </c>
      <c r="M816" s="23">
        <v>8.4118574100154105E-3</v>
      </c>
      <c r="N816" s="21">
        <v>58.69</v>
      </c>
      <c r="O816">
        <v>17</v>
      </c>
      <c r="P816" s="21">
        <v>801.51</v>
      </c>
      <c r="Q816" s="21">
        <v>0</v>
      </c>
      <c r="R816" s="21">
        <f t="shared" si="12"/>
        <v>801.51</v>
      </c>
    </row>
    <row r="817" spans="1:18" x14ac:dyDescent="0.25">
      <c r="A817" s="20" t="s">
        <v>116</v>
      </c>
      <c r="B817" s="20" t="s">
        <v>7</v>
      </c>
      <c r="C817" s="20" t="s">
        <v>197</v>
      </c>
      <c r="D817" s="20" t="s">
        <v>148</v>
      </c>
      <c r="E817" s="20" t="s">
        <v>142</v>
      </c>
      <c r="F817" s="20" t="s">
        <v>198</v>
      </c>
      <c r="G817" s="20" t="s">
        <v>144</v>
      </c>
      <c r="H817" s="20" t="s">
        <v>276</v>
      </c>
      <c r="I817">
        <v>311691</v>
      </c>
      <c r="J817" s="21">
        <v>5456684.2400000002</v>
      </c>
      <c r="K817" s="22">
        <v>0.55787568512685604</v>
      </c>
      <c r="L817" s="21">
        <v>9781183.1300000008</v>
      </c>
      <c r="M817" s="23">
        <v>5.03512438992825E-2</v>
      </c>
      <c r="N817" s="21">
        <v>33.78</v>
      </c>
      <c r="O817">
        <v>15694</v>
      </c>
      <c r="P817" s="21">
        <v>278748.21000000002</v>
      </c>
      <c r="Q817" s="21">
        <v>1491.96</v>
      </c>
      <c r="R817" s="21">
        <f t="shared" si="12"/>
        <v>280240.17000000004</v>
      </c>
    </row>
    <row r="818" spans="1:18" x14ac:dyDescent="0.25">
      <c r="A818" s="20" t="s">
        <v>116</v>
      </c>
      <c r="B818" s="20" t="s">
        <v>7</v>
      </c>
      <c r="C818" s="20" t="s">
        <v>199</v>
      </c>
      <c r="D818" s="20" t="s">
        <v>200</v>
      </c>
      <c r="E818" s="20" t="s">
        <v>142</v>
      </c>
      <c r="F818" s="20" t="s">
        <v>198</v>
      </c>
      <c r="G818" s="20" t="s">
        <v>144</v>
      </c>
      <c r="H818" s="20" t="s">
        <v>276</v>
      </c>
      <c r="I818">
        <v>224013</v>
      </c>
      <c r="J818" s="21">
        <v>5456684.2400000002</v>
      </c>
      <c r="K818" s="22">
        <v>0.55787568512685604</v>
      </c>
      <c r="L818" s="21">
        <v>9781183.1300000008</v>
      </c>
      <c r="M818" s="23">
        <v>0.11717654457239</v>
      </c>
      <c r="N818" s="21">
        <v>10.98</v>
      </c>
      <c r="O818">
        <v>26249</v>
      </c>
      <c r="P818" s="21">
        <v>151542.31</v>
      </c>
      <c r="Q818" s="21">
        <v>1027.6400000000001</v>
      </c>
      <c r="R818" s="21">
        <f t="shared" si="12"/>
        <v>152569.95000000001</v>
      </c>
    </row>
    <row r="819" spans="1:18" x14ac:dyDescent="0.25">
      <c r="A819" s="20" t="s">
        <v>116</v>
      </c>
      <c r="B819" s="20" t="s">
        <v>7</v>
      </c>
      <c r="C819" s="20" t="s">
        <v>201</v>
      </c>
      <c r="D819" s="20" t="s">
        <v>141</v>
      </c>
      <c r="E819" s="20" t="s">
        <v>142</v>
      </c>
      <c r="F819" s="20" t="s">
        <v>202</v>
      </c>
      <c r="G819" s="20" t="s">
        <v>144</v>
      </c>
      <c r="H819" s="20" t="s">
        <v>276</v>
      </c>
      <c r="I819">
        <v>44902</v>
      </c>
      <c r="J819" s="21">
        <v>5456684.2400000002</v>
      </c>
      <c r="K819" s="22">
        <v>0.55787568512685604</v>
      </c>
      <c r="L819" s="21">
        <v>9781183.1300000008</v>
      </c>
      <c r="M819" s="23">
        <v>5.03443874856144E-2</v>
      </c>
      <c r="N819" s="21">
        <v>33.78</v>
      </c>
      <c r="O819">
        <v>2260</v>
      </c>
      <c r="P819" s="21">
        <v>40140.879999999997</v>
      </c>
      <c r="Q819" s="21">
        <v>284.18</v>
      </c>
      <c r="R819" s="21">
        <f t="shared" si="12"/>
        <v>40425.06</v>
      </c>
    </row>
    <row r="820" spans="1:18" x14ac:dyDescent="0.25">
      <c r="A820" s="20" t="s">
        <v>116</v>
      </c>
      <c r="B820" s="20" t="s">
        <v>7</v>
      </c>
      <c r="C820" s="20" t="s">
        <v>203</v>
      </c>
      <c r="D820" s="20" t="s">
        <v>141</v>
      </c>
      <c r="E820" s="20" t="s">
        <v>146</v>
      </c>
      <c r="F820" s="20" t="s">
        <v>202</v>
      </c>
      <c r="G820" s="20" t="s">
        <v>144</v>
      </c>
      <c r="H820" s="20" t="s">
        <v>276</v>
      </c>
      <c r="I820">
        <v>18092</v>
      </c>
      <c r="J820" s="21">
        <v>5456684.2400000002</v>
      </c>
      <c r="K820" s="22">
        <v>0.55787568512685604</v>
      </c>
      <c r="L820" s="21">
        <v>9781183.1300000008</v>
      </c>
      <c r="M820" s="23">
        <v>5.03443874856144E-2</v>
      </c>
      <c r="N820" s="21">
        <v>135.6</v>
      </c>
      <c r="O820">
        <v>910</v>
      </c>
      <c r="P820" s="21">
        <v>64709.25</v>
      </c>
      <c r="Q820" s="21">
        <v>71.11</v>
      </c>
      <c r="R820" s="21">
        <f t="shared" si="12"/>
        <v>64780.36</v>
      </c>
    </row>
    <row r="821" spans="1:18" x14ac:dyDescent="0.25">
      <c r="A821" s="20" t="s">
        <v>116</v>
      </c>
      <c r="B821" s="20" t="s">
        <v>7</v>
      </c>
      <c r="C821" s="20" t="s">
        <v>204</v>
      </c>
      <c r="D821" s="20" t="s">
        <v>150</v>
      </c>
      <c r="E821" s="20" t="s">
        <v>146</v>
      </c>
      <c r="F821" s="20" t="s">
        <v>202</v>
      </c>
      <c r="G821" s="20" t="s">
        <v>144</v>
      </c>
      <c r="H821" s="20" t="s">
        <v>276</v>
      </c>
      <c r="I821">
        <v>15922</v>
      </c>
      <c r="J821" s="21">
        <v>5456684.2400000002</v>
      </c>
      <c r="K821" s="22">
        <v>0.55787568512685604</v>
      </c>
      <c r="L821" s="21">
        <v>9781183.1300000008</v>
      </c>
      <c r="M821" s="23">
        <v>0.24993094384765899</v>
      </c>
      <c r="N821" s="21">
        <v>30.27</v>
      </c>
      <c r="O821">
        <v>3979</v>
      </c>
      <c r="P821" s="21">
        <v>63161.39</v>
      </c>
      <c r="Q821" s="21">
        <v>47.63</v>
      </c>
      <c r="R821" s="21">
        <f t="shared" si="12"/>
        <v>63209.02</v>
      </c>
    </row>
    <row r="822" spans="1:18" x14ac:dyDescent="0.25">
      <c r="A822" s="20" t="s">
        <v>116</v>
      </c>
      <c r="B822" s="20" t="s">
        <v>7</v>
      </c>
      <c r="C822" s="20" t="s">
        <v>205</v>
      </c>
      <c r="D822" s="20" t="s">
        <v>148</v>
      </c>
      <c r="E822" s="20" t="s">
        <v>155</v>
      </c>
      <c r="F822" s="20" t="s">
        <v>198</v>
      </c>
      <c r="G822" s="20" t="s">
        <v>144</v>
      </c>
      <c r="H822" s="20" t="s">
        <v>276</v>
      </c>
      <c r="I822">
        <v>15543</v>
      </c>
      <c r="J822" s="21">
        <v>5456684.2400000002</v>
      </c>
      <c r="K822" s="22">
        <v>0.55787568512685604</v>
      </c>
      <c r="L822" s="21">
        <v>9781183.1300000008</v>
      </c>
      <c r="M822" s="23">
        <v>5.03512438992825E-2</v>
      </c>
      <c r="N822" s="21">
        <v>90.79</v>
      </c>
      <c r="O822">
        <v>782</v>
      </c>
      <c r="P822" s="21">
        <v>37231.46</v>
      </c>
      <c r="Q822" s="21">
        <v>47.61</v>
      </c>
      <c r="R822" s="21">
        <f t="shared" si="12"/>
        <v>37279.07</v>
      </c>
    </row>
    <row r="823" spans="1:18" x14ac:dyDescent="0.25">
      <c r="A823" s="20" t="s">
        <v>116</v>
      </c>
      <c r="B823" s="20" t="s">
        <v>7</v>
      </c>
      <c r="C823" s="20" t="s">
        <v>206</v>
      </c>
      <c r="D823" s="20" t="s">
        <v>189</v>
      </c>
      <c r="E823" s="20" t="s">
        <v>155</v>
      </c>
      <c r="F823" s="20" t="s">
        <v>198</v>
      </c>
      <c r="G823" s="20" t="s">
        <v>183</v>
      </c>
      <c r="H823" s="20" t="s">
        <v>276</v>
      </c>
      <c r="I823">
        <v>7112</v>
      </c>
      <c r="J823" s="21">
        <v>5456684.2400000002</v>
      </c>
      <c r="K823" s="22">
        <v>0.55787568512685604</v>
      </c>
      <c r="L823" s="21">
        <v>9781183.1300000008</v>
      </c>
      <c r="M823" s="23"/>
      <c r="N823" s="21">
        <v>90.77</v>
      </c>
      <c r="P823" s="21">
        <v>0</v>
      </c>
      <c r="Q823" s="21">
        <v>0</v>
      </c>
      <c r="R823" s="21">
        <f t="shared" si="12"/>
        <v>0</v>
      </c>
    </row>
    <row r="824" spans="1:18" x14ac:dyDescent="0.25">
      <c r="A824" s="20" t="s">
        <v>35</v>
      </c>
      <c r="B824" s="20" t="s">
        <v>14</v>
      </c>
      <c r="C824" s="20" t="s">
        <v>164</v>
      </c>
      <c r="D824" s="20" t="s">
        <v>150</v>
      </c>
      <c r="E824" s="20" t="s">
        <v>146</v>
      </c>
      <c r="F824" s="20" t="s">
        <v>162</v>
      </c>
      <c r="G824" s="20" t="s">
        <v>144</v>
      </c>
      <c r="H824" s="20" t="s">
        <v>275</v>
      </c>
      <c r="I824">
        <v>3580</v>
      </c>
      <c r="J824" s="21">
        <v>319066.25</v>
      </c>
      <c r="K824" s="22">
        <v>0.71511240532779496</v>
      </c>
      <c r="L824" s="21">
        <v>446176.36</v>
      </c>
      <c r="M824" s="23">
        <v>1.3260827288776599E-2</v>
      </c>
      <c r="N824" s="21">
        <v>67.69</v>
      </c>
      <c r="O824">
        <v>47</v>
      </c>
      <c r="P824" s="21">
        <v>2138.58</v>
      </c>
      <c r="Q824" s="21">
        <v>0</v>
      </c>
      <c r="R824" s="21">
        <f t="shared" si="12"/>
        <v>2138.58</v>
      </c>
    </row>
    <row r="825" spans="1:18" x14ac:dyDescent="0.25">
      <c r="A825" s="20" t="s">
        <v>35</v>
      </c>
      <c r="B825" s="20" t="s">
        <v>14</v>
      </c>
      <c r="C825" s="20" t="s">
        <v>165</v>
      </c>
      <c r="D825" s="20" t="s">
        <v>148</v>
      </c>
      <c r="E825" s="20" t="s">
        <v>155</v>
      </c>
      <c r="F825" s="20" t="s">
        <v>159</v>
      </c>
      <c r="G825" s="20" t="s">
        <v>144</v>
      </c>
      <c r="H825" s="20" t="s">
        <v>275</v>
      </c>
      <c r="I825">
        <v>1484</v>
      </c>
      <c r="J825" s="21">
        <v>319066.25</v>
      </c>
      <c r="K825" s="22">
        <v>0.71511240532779496</v>
      </c>
      <c r="L825" s="21">
        <v>446176.36</v>
      </c>
      <c r="M825" s="23">
        <v>1.2353874622275701E-2</v>
      </c>
      <c r="N825" s="21">
        <v>58.75</v>
      </c>
      <c r="O825">
        <v>18</v>
      </c>
      <c r="P825" s="21">
        <v>710.86</v>
      </c>
      <c r="Q825" s="21">
        <v>0</v>
      </c>
      <c r="R825" s="21">
        <f t="shared" si="12"/>
        <v>710.86</v>
      </c>
    </row>
    <row r="826" spans="1:18" x14ac:dyDescent="0.25">
      <c r="A826" s="20" t="s">
        <v>35</v>
      </c>
      <c r="B826" s="20" t="s">
        <v>14</v>
      </c>
      <c r="C826" s="20" t="s">
        <v>166</v>
      </c>
      <c r="D826" s="20" t="s">
        <v>150</v>
      </c>
      <c r="E826" s="20" t="s">
        <v>155</v>
      </c>
      <c r="F826" s="20" t="s">
        <v>159</v>
      </c>
      <c r="G826" s="20" t="s">
        <v>144</v>
      </c>
      <c r="H826" s="20" t="s">
        <v>275</v>
      </c>
      <c r="I826">
        <v>2050</v>
      </c>
      <c r="J826" s="21">
        <v>319066.25</v>
      </c>
      <c r="K826" s="22">
        <v>0.71511240532779496</v>
      </c>
      <c r="L826" s="21">
        <v>446176.36</v>
      </c>
      <c r="M826" s="23">
        <v>1.2403573228887599E-2</v>
      </c>
      <c r="N826" s="21">
        <v>58.69</v>
      </c>
      <c r="O826">
        <v>25</v>
      </c>
      <c r="P826" s="21">
        <v>986.29</v>
      </c>
      <c r="Q826" s="21">
        <v>0</v>
      </c>
      <c r="R826" s="21">
        <f t="shared" si="12"/>
        <v>986.29</v>
      </c>
    </row>
    <row r="827" spans="1:18" x14ac:dyDescent="0.25">
      <c r="A827" s="20" t="s">
        <v>36</v>
      </c>
      <c r="B827" s="20" t="s">
        <v>4</v>
      </c>
      <c r="C827" s="20" t="s">
        <v>167</v>
      </c>
      <c r="D827" s="20" t="s">
        <v>148</v>
      </c>
      <c r="E827" s="20" t="s">
        <v>142</v>
      </c>
      <c r="F827" s="20" t="s">
        <v>168</v>
      </c>
      <c r="G827" s="20" t="s">
        <v>144</v>
      </c>
      <c r="H827" s="20" t="s">
        <v>275</v>
      </c>
      <c r="I827">
        <v>111511</v>
      </c>
      <c r="J827" s="21">
        <v>47249449.369999997</v>
      </c>
      <c r="K827" s="22">
        <v>0.60779022768621505</v>
      </c>
      <c r="L827" s="21">
        <v>77739731.930000007</v>
      </c>
      <c r="M827" s="23">
        <v>0.53362302731854705</v>
      </c>
      <c r="N827" s="21">
        <v>10.74</v>
      </c>
      <c r="O827">
        <v>59504</v>
      </c>
      <c r="P827" s="21">
        <v>366088.02</v>
      </c>
      <c r="Q827" s="21">
        <v>1138.18</v>
      </c>
      <c r="R827" s="21">
        <f t="shared" si="12"/>
        <v>367226.2</v>
      </c>
    </row>
    <row r="828" spans="1:18" x14ac:dyDescent="0.25">
      <c r="A828" s="20" t="s">
        <v>36</v>
      </c>
      <c r="B828" s="20" t="s">
        <v>4</v>
      </c>
      <c r="C828" s="20" t="s">
        <v>169</v>
      </c>
      <c r="D828" s="20" t="s">
        <v>170</v>
      </c>
      <c r="E828" s="20" t="s">
        <v>142</v>
      </c>
      <c r="F828" s="20" t="s">
        <v>168</v>
      </c>
      <c r="G828" s="20" t="s">
        <v>144</v>
      </c>
      <c r="H828" s="20" t="s">
        <v>275</v>
      </c>
      <c r="I828">
        <v>468364</v>
      </c>
      <c r="J828" s="21">
        <v>47249449.369999997</v>
      </c>
      <c r="K828" s="22">
        <v>0.60779022768621505</v>
      </c>
      <c r="L828" s="21">
        <v>77739731.930000007</v>
      </c>
      <c r="M828" s="23">
        <v>0.50631088322580997</v>
      </c>
      <c r="N828" s="21">
        <v>10.86</v>
      </c>
      <c r="O828">
        <v>237137</v>
      </c>
      <c r="P828" s="21">
        <v>1475245.23</v>
      </c>
      <c r="Q828" s="21">
        <v>3147.86</v>
      </c>
      <c r="R828" s="21">
        <f t="shared" si="12"/>
        <v>1478393.09</v>
      </c>
    </row>
    <row r="829" spans="1:18" x14ac:dyDescent="0.25">
      <c r="A829" s="20" t="s">
        <v>36</v>
      </c>
      <c r="B829" s="20" t="s">
        <v>4</v>
      </c>
      <c r="C829" s="20" t="s">
        <v>171</v>
      </c>
      <c r="D829" s="20" t="s">
        <v>172</v>
      </c>
      <c r="E829" s="20" t="s">
        <v>142</v>
      </c>
      <c r="F829" s="20" t="s">
        <v>168</v>
      </c>
      <c r="G829" s="20" t="s">
        <v>144</v>
      </c>
      <c r="H829" s="20" t="s">
        <v>275</v>
      </c>
      <c r="I829">
        <v>341036</v>
      </c>
      <c r="J829" s="21">
        <v>47249449.369999997</v>
      </c>
      <c r="K829" s="22">
        <v>0.60779022768621505</v>
      </c>
      <c r="L829" s="21">
        <v>77739731.930000007</v>
      </c>
      <c r="M829" s="23">
        <v>0.55100475595568899</v>
      </c>
      <c r="N829" s="21">
        <v>10.15</v>
      </c>
      <c r="O829">
        <v>187912</v>
      </c>
      <c r="P829" s="21">
        <v>1092585.99</v>
      </c>
      <c r="Q829" s="21">
        <v>3267.66</v>
      </c>
      <c r="R829" s="21">
        <f t="shared" si="12"/>
        <v>1095853.6499999999</v>
      </c>
    </row>
    <row r="830" spans="1:18" x14ac:dyDescent="0.25">
      <c r="A830" s="20" t="s">
        <v>64</v>
      </c>
      <c r="B830" s="20" t="s">
        <v>241</v>
      </c>
      <c r="C830" s="20" t="s">
        <v>156</v>
      </c>
      <c r="D830" s="20" t="s">
        <v>150</v>
      </c>
      <c r="E830" s="20" t="s">
        <v>155</v>
      </c>
      <c r="F830" s="20" t="s">
        <v>151</v>
      </c>
      <c r="G830" s="20" t="s">
        <v>144</v>
      </c>
      <c r="H830" s="20" t="s">
        <v>275</v>
      </c>
      <c r="I830">
        <v>3608</v>
      </c>
      <c r="J830" s="21">
        <v>590715.27</v>
      </c>
      <c r="K830" s="22">
        <v>0.93158937434579903</v>
      </c>
      <c r="L830" s="21">
        <v>634094.04</v>
      </c>
      <c r="M830" s="23">
        <v>4.1986702766370898E-2</v>
      </c>
      <c r="N830" s="21">
        <v>27.46</v>
      </c>
      <c r="O830">
        <v>151</v>
      </c>
      <c r="P830" s="21">
        <v>3631.03</v>
      </c>
      <c r="Q830" s="21">
        <v>0</v>
      </c>
      <c r="R830" s="21">
        <f t="shared" si="12"/>
        <v>3631.03</v>
      </c>
    </row>
    <row r="831" spans="1:18" x14ac:dyDescent="0.25">
      <c r="A831" s="20" t="s">
        <v>65</v>
      </c>
      <c r="B831" s="20" t="s">
        <v>1</v>
      </c>
      <c r="C831" s="20" t="s">
        <v>184</v>
      </c>
      <c r="D831" s="20" t="s">
        <v>148</v>
      </c>
      <c r="E831" s="20" t="s">
        <v>142</v>
      </c>
      <c r="F831" s="20" t="s">
        <v>185</v>
      </c>
      <c r="G831" s="20" t="s">
        <v>183</v>
      </c>
      <c r="H831" s="20" t="s">
        <v>275</v>
      </c>
      <c r="I831">
        <v>174751</v>
      </c>
      <c r="J831" s="21">
        <v>26492.87</v>
      </c>
      <c r="K831" s="22">
        <v>0.82691066992484297</v>
      </c>
      <c r="L831" s="21">
        <v>32038.37</v>
      </c>
      <c r="M831" s="23"/>
      <c r="N831" s="21">
        <v>0.97</v>
      </c>
      <c r="P831" s="21">
        <v>0</v>
      </c>
      <c r="Q831" s="21">
        <v>0</v>
      </c>
      <c r="R831" s="21">
        <f t="shared" si="12"/>
        <v>0</v>
      </c>
    </row>
    <row r="832" spans="1:18" x14ac:dyDescent="0.25">
      <c r="A832" s="20" t="s">
        <v>65</v>
      </c>
      <c r="B832" s="20" t="s">
        <v>1</v>
      </c>
      <c r="C832" s="20" t="s">
        <v>186</v>
      </c>
      <c r="D832" s="20" t="s">
        <v>187</v>
      </c>
      <c r="E832" s="20" t="s">
        <v>142</v>
      </c>
      <c r="F832" s="20" t="s">
        <v>185</v>
      </c>
      <c r="G832" s="20" t="s">
        <v>144</v>
      </c>
      <c r="H832" s="20" t="s">
        <v>275</v>
      </c>
      <c r="I832">
        <v>155453</v>
      </c>
      <c r="J832" s="21">
        <v>26492.87</v>
      </c>
      <c r="K832" s="22">
        <v>0.82691066992484297</v>
      </c>
      <c r="L832" s="21">
        <v>32038.37</v>
      </c>
      <c r="M832" s="23">
        <v>3.0490084746658199E-3</v>
      </c>
      <c r="N832" s="21">
        <v>2.06</v>
      </c>
      <c r="O832">
        <v>473</v>
      </c>
      <c r="P832" s="21">
        <v>759.4</v>
      </c>
      <c r="Q832" s="21">
        <v>1.61</v>
      </c>
      <c r="R832" s="21">
        <f t="shared" si="12"/>
        <v>761.01</v>
      </c>
    </row>
    <row r="833" spans="1:18" x14ac:dyDescent="0.25">
      <c r="A833" s="20" t="s">
        <v>65</v>
      </c>
      <c r="B833" s="20" t="s">
        <v>1</v>
      </c>
      <c r="C833" s="20" t="s">
        <v>188</v>
      </c>
      <c r="D833" s="20" t="s">
        <v>189</v>
      </c>
      <c r="E833" s="20" t="s">
        <v>142</v>
      </c>
      <c r="F833" s="20" t="s">
        <v>185</v>
      </c>
      <c r="G833" s="20" t="s">
        <v>183</v>
      </c>
      <c r="H833" s="20" t="s">
        <v>275</v>
      </c>
      <c r="I833">
        <v>87916</v>
      </c>
      <c r="J833" s="21">
        <v>26492.87</v>
      </c>
      <c r="K833" s="22">
        <v>0.82691066992484297</v>
      </c>
      <c r="L833" s="21">
        <v>32038.37</v>
      </c>
      <c r="M833" s="23"/>
      <c r="N833" s="21">
        <v>2.09</v>
      </c>
      <c r="P833" s="21">
        <v>0</v>
      </c>
      <c r="Q833" s="21">
        <v>0</v>
      </c>
      <c r="R833" s="21">
        <f t="shared" si="12"/>
        <v>0</v>
      </c>
    </row>
    <row r="834" spans="1:18" x14ac:dyDescent="0.25">
      <c r="A834" s="20" t="s">
        <v>65</v>
      </c>
      <c r="B834" s="20" t="s">
        <v>1</v>
      </c>
      <c r="C834" s="20" t="s">
        <v>190</v>
      </c>
      <c r="D834" s="20" t="s">
        <v>148</v>
      </c>
      <c r="E834" s="20" t="s">
        <v>146</v>
      </c>
      <c r="F834" s="20" t="s">
        <v>191</v>
      </c>
      <c r="G834" s="20" t="s">
        <v>183</v>
      </c>
      <c r="H834" s="20" t="s">
        <v>275</v>
      </c>
      <c r="I834">
        <v>16821</v>
      </c>
      <c r="J834" s="21">
        <v>26492.87</v>
      </c>
      <c r="K834" s="22">
        <v>0.82691066992484297</v>
      </c>
      <c r="L834" s="21">
        <v>32038.37</v>
      </c>
      <c r="M834" s="23"/>
      <c r="N834" s="21">
        <v>22.13</v>
      </c>
      <c r="P834" s="21">
        <v>0</v>
      </c>
      <c r="Q834" s="21">
        <v>0</v>
      </c>
      <c r="R834" s="21">
        <f t="shared" ref="R834:R897" si="13">SUM(P834:Q834)</f>
        <v>0</v>
      </c>
    </row>
    <row r="835" spans="1:18" x14ac:dyDescent="0.25">
      <c r="A835" s="20" t="s">
        <v>65</v>
      </c>
      <c r="B835" s="20" t="s">
        <v>1</v>
      </c>
      <c r="C835" s="20" t="s">
        <v>192</v>
      </c>
      <c r="D835" s="20" t="s">
        <v>193</v>
      </c>
      <c r="E835" s="20" t="s">
        <v>146</v>
      </c>
      <c r="F835" s="20" t="s">
        <v>185</v>
      </c>
      <c r="G835" s="20" t="s">
        <v>183</v>
      </c>
      <c r="H835" s="20" t="s">
        <v>275</v>
      </c>
      <c r="I835">
        <v>0</v>
      </c>
      <c r="J835" s="21">
        <v>26492.87</v>
      </c>
      <c r="K835" s="22">
        <v>0.82691066992484297</v>
      </c>
      <c r="L835" s="21">
        <v>32038.37</v>
      </c>
      <c r="M835" s="23"/>
      <c r="N835" s="21">
        <v>5.93</v>
      </c>
      <c r="P835" s="21">
        <v>0</v>
      </c>
      <c r="Q835" s="21">
        <v>0</v>
      </c>
      <c r="R835" s="21">
        <f t="shared" si="13"/>
        <v>0</v>
      </c>
    </row>
    <row r="836" spans="1:18" x14ac:dyDescent="0.25">
      <c r="A836" s="20" t="s">
        <v>65</v>
      </c>
      <c r="B836" s="20" t="s">
        <v>1</v>
      </c>
      <c r="C836" s="20" t="s">
        <v>194</v>
      </c>
      <c r="D836" s="20" t="s">
        <v>189</v>
      </c>
      <c r="E836" s="20" t="s">
        <v>155</v>
      </c>
      <c r="F836" s="20" t="s">
        <v>185</v>
      </c>
      <c r="G836" s="20" t="s">
        <v>183</v>
      </c>
      <c r="H836" s="20" t="s">
        <v>275</v>
      </c>
      <c r="I836">
        <v>5704</v>
      </c>
      <c r="J836" s="21">
        <v>26492.87</v>
      </c>
      <c r="K836" s="22">
        <v>0.82691066992484297</v>
      </c>
      <c r="L836" s="21">
        <v>32038.37</v>
      </c>
      <c r="M836" s="23"/>
      <c r="N836" s="21">
        <v>2.58</v>
      </c>
      <c r="P836" s="21">
        <v>0</v>
      </c>
      <c r="Q836" s="21">
        <v>0</v>
      </c>
      <c r="R836" s="21">
        <f t="shared" si="13"/>
        <v>0</v>
      </c>
    </row>
    <row r="837" spans="1:18" x14ac:dyDescent="0.25">
      <c r="A837" s="20" t="s">
        <v>65</v>
      </c>
      <c r="B837" s="20" t="s">
        <v>1</v>
      </c>
      <c r="C837" s="20" t="s">
        <v>195</v>
      </c>
      <c r="D837" s="20" t="s">
        <v>187</v>
      </c>
      <c r="E837" s="20" t="s">
        <v>155</v>
      </c>
      <c r="F837" s="20" t="s">
        <v>185</v>
      </c>
      <c r="G837" s="20" t="s">
        <v>144</v>
      </c>
      <c r="H837" s="20" t="s">
        <v>275</v>
      </c>
      <c r="I837">
        <v>9780</v>
      </c>
      <c r="J837" s="21">
        <v>26492.87</v>
      </c>
      <c r="K837" s="22">
        <v>0.82691066992484297</v>
      </c>
      <c r="L837" s="21">
        <v>32038.37</v>
      </c>
      <c r="M837" s="23">
        <v>3.0490084746658199E-3</v>
      </c>
      <c r="N837" s="21">
        <v>2.54</v>
      </c>
      <c r="O837">
        <v>29</v>
      </c>
      <c r="P837" s="21">
        <v>57.26</v>
      </c>
      <c r="Q837" s="21">
        <v>0</v>
      </c>
      <c r="R837" s="21">
        <f t="shared" si="13"/>
        <v>57.26</v>
      </c>
    </row>
    <row r="838" spans="1:18" x14ac:dyDescent="0.25">
      <c r="A838" s="20" t="s">
        <v>66</v>
      </c>
      <c r="B838" s="20" t="s">
        <v>1</v>
      </c>
      <c r="C838" s="20" t="s">
        <v>184</v>
      </c>
      <c r="D838" s="20" t="s">
        <v>148</v>
      </c>
      <c r="E838" s="20" t="s">
        <v>142</v>
      </c>
      <c r="F838" s="20" t="s">
        <v>185</v>
      </c>
      <c r="G838" s="20" t="s">
        <v>144</v>
      </c>
      <c r="H838" s="20" t="s">
        <v>275</v>
      </c>
      <c r="I838">
        <v>174751</v>
      </c>
      <c r="J838" s="21">
        <v>190057.51</v>
      </c>
      <c r="K838" s="22">
        <v>0.78308587341712099</v>
      </c>
      <c r="L838" s="21">
        <v>242703.28</v>
      </c>
      <c r="M838" s="23">
        <v>2.9095146809285499E-2</v>
      </c>
      <c r="N838" s="21">
        <v>0.97</v>
      </c>
      <c r="O838">
        <v>5084</v>
      </c>
      <c r="P838" s="21">
        <v>3639.72</v>
      </c>
      <c r="Q838" s="21">
        <v>10.74</v>
      </c>
      <c r="R838" s="21">
        <f t="shared" si="13"/>
        <v>3650.4599999999996</v>
      </c>
    </row>
    <row r="839" spans="1:18" x14ac:dyDescent="0.25">
      <c r="A839" s="20" t="s">
        <v>66</v>
      </c>
      <c r="B839" s="20" t="s">
        <v>1</v>
      </c>
      <c r="C839" s="20" t="s">
        <v>186</v>
      </c>
      <c r="D839" s="20" t="s">
        <v>187</v>
      </c>
      <c r="E839" s="20" t="s">
        <v>142</v>
      </c>
      <c r="F839" s="20" t="s">
        <v>185</v>
      </c>
      <c r="G839" s="20" t="s">
        <v>144</v>
      </c>
      <c r="H839" s="20" t="s">
        <v>275</v>
      </c>
      <c r="I839">
        <v>155453</v>
      </c>
      <c r="J839" s="21">
        <v>190057.51</v>
      </c>
      <c r="K839" s="22">
        <v>0.78308587341712099</v>
      </c>
      <c r="L839" s="21">
        <v>242703.28</v>
      </c>
      <c r="M839" s="23">
        <v>2.30974408981852E-2</v>
      </c>
      <c r="N839" s="21">
        <v>2.06</v>
      </c>
      <c r="O839">
        <v>3590</v>
      </c>
      <c r="P839" s="21">
        <v>5458.24</v>
      </c>
      <c r="Q839" s="21">
        <v>13.69</v>
      </c>
      <c r="R839" s="21">
        <f t="shared" si="13"/>
        <v>5471.9299999999994</v>
      </c>
    </row>
    <row r="840" spans="1:18" x14ac:dyDescent="0.25">
      <c r="A840" s="20" t="s">
        <v>66</v>
      </c>
      <c r="B840" s="20" t="s">
        <v>1</v>
      </c>
      <c r="C840" s="20" t="s">
        <v>188</v>
      </c>
      <c r="D840" s="20" t="s">
        <v>189</v>
      </c>
      <c r="E840" s="20" t="s">
        <v>142</v>
      </c>
      <c r="F840" s="20" t="s">
        <v>185</v>
      </c>
      <c r="G840" s="20" t="s">
        <v>144</v>
      </c>
      <c r="H840" s="20" t="s">
        <v>275</v>
      </c>
      <c r="I840">
        <v>87916</v>
      </c>
      <c r="J840" s="21">
        <v>190057.51</v>
      </c>
      <c r="K840" s="22">
        <v>0.78308587341712099</v>
      </c>
      <c r="L840" s="21">
        <v>242703.28</v>
      </c>
      <c r="M840" s="23">
        <v>2.2055112981464401E-2</v>
      </c>
      <c r="N840" s="21">
        <v>2.09</v>
      </c>
      <c r="O840">
        <v>1938</v>
      </c>
      <c r="P840" s="21">
        <v>2989.45</v>
      </c>
      <c r="Q840" s="21">
        <v>13.89</v>
      </c>
      <c r="R840" s="21">
        <f t="shared" si="13"/>
        <v>3003.3399999999997</v>
      </c>
    </row>
    <row r="841" spans="1:18" x14ac:dyDescent="0.25">
      <c r="A841" s="20" t="s">
        <v>66</v>
      </c>
      <c r="B841" s="20" t="s">
        <v>1</v>
      </c>
      <c r="C841" s="20" t="s">
        <v>190</v>
      </c>
      <c r="D841" s="20" t="s">
        <v>148</v>
      </c>
      <c r="E841" s="20" t="s">
        <v>146</v>
      </c>
      <c r="F841" s="20" t="s">
        <v>191</v>
      </c>
      <c r="G841" s="20" t="s">
        <v>144</v>
      </c>
      <c r="H841" s="20" t="s">
        <v>275</v>
      </c>
      <c r="I841">
        <v>16821</v>
      </c>
      <c r="J841" s="21">
        <v>190057.51</v>
      </c>
      <c r="K841" s="22">
        <v>0.78308587341712099</v>
      </c>
      <c r="L841" s="21">
        <v>242703.28</v>
      </c>
      <c r="M841" s="23">
        <v>2.9095146809285499E-2</v>
      </c>
      <c r="N841" s="21">
        <v>22.13</v>
      </c>
      <c r="O841">
        <v>489</v>
      </c>
      <c r="P841" s="21">
        <v>7965.77</v>
      </c>
      <c r="Q841" s="21">
        <v>0</v>
      </c>
      <c r="R841" s="21">
        <f t="shared" si="13"/>
        <v>7965.77</v>
      </c>
    </row>
    <row r="842" spans="1:18" x14ac:dyDescent="0.25">
      <c r="A842" s="20" t="s">
        <v>66</v>
      </c>
      <c r="B842" s="20" t="s">
        <v>1</v>
      </c>
      <c r="C842" s="20" t="s">
        <v>192</v>
      </c>
      <c r="D842" s="20" t="s">
        <v>193</v>
      </c>
      <c r="E842" s="20" t="s">
        <v>146</v>
      </c>
      <c r="F842" s="20" t="s">
        <v>185</v>
      </c>
      <c r="G842" s="20" t="s">
        <v>144</v>
      </c>
      <c r="H842" s="20" t="s">
        <v>275</v>
      </c>
      <c r="I842">
        <v>0</v>
      </c>
      <c r="J842" s="21">
        <v>190057.51</v>
      </c>
      <c r="K842" s="22">
        <v>0.78308587341712099</v>
      </c>
      <c r="L842" s="21">
        <v>242703.28</v>
      </c>
      <c r="M842" s="23">
        <v>5.4688917182478702E-2</v>
      </c>
      <c r="N842" s="21">
        <v>5.93</v>
      </c>
      <c r="O842">
        <v>0</v>
      </c>
      <c r="P842" s="21">
        <v>0</v>
      </c>
      <c r="Q842" s="21">
        <v>0</v>
      </c>
      <c r="R842" s="21">
        <f t="shared" si="13"/>
        <v>0</v>
      </c>
    </row>
    <row r="843" spans="1:18" x14ac:dyDescent="0.25">
      <c r="A843" s="20" t="s">
        <v>66</v>
      </c>
      <c r="B843" s="20" t="s">
        <v>1</v>
      </c>
      <c r="C843" s="20" t="s">
        <v>194</v>
      </c>
      <c r="D843" s="20" t="s">
        <v>189</v>
      </c>
      <c r="E843" s="20" t="s">
        <v>155</v>
      </c>
      <c r="F843" s="20" t="s">
        <v>185</v>
      </c>
      <c r="G843" s="20" t="s">
        <v>144</v>
      </c>
      <c r="H843" s="20" t="s">
        <v>275</v>
      </c>
      <c r="I843">
        <v>5704</v>
      </c>
      <c r="J843" s="21">
        <v>190057.51</v>
      </c>
      <c r="K843" s="22">
        <v>0.78308587341712099</v>
      </c>
      <c r="L843" s="21">
        <v>242703.28</v>
      </c>
      <c r="M843" s="23">
        <v>2.2055112981464401E-2</v>
      </c>
      <c r="N843" s="21">
        <v>2.58</v>
      </c>
      <c r="O843">
        <v>125</v>
      </c>
      <c r="P843" s="21">
        <v>237.39</v>
      </c>
      <c r="Q843" s="21">
        <v>0</v>
      </c>
      <c r="R843" s="21">
        <f t="shared" si="13"/>
        <v>237.39</v>
      </c>
    </row>
    <row r="844" spans="1:18" x14ac:dyDescent="0.25">
      <c r="A844" s="20" t="s">
        <v>66</v>
      </c>
      <c r="B844" s="20" t="s">
        <v>1</v>
      </c>
      <c r="C844" s="20" t="s">
        <v>195</v>
      </c>
      <c r="D844" s="20" t="s">
        <v>187</v>
      </c>
      <c r="E844" s="20" t="s">
        <v>155</v>
      </c>
      <c r="F844" s="20" t="s">
        <v>185</v>
      </c>
      <c r="G844" s="20" t="s">
        <v>144</v>
      </c>
      <c r="H844" s="20" t="s">
        <v>275</v>
      </c>
      <c r="I844">
        <v>9780</v>
      </c>
      <c r="J844" s="21">
        <v>190057.51</v>
      </c>
      <c r="K844" s="22">
        <v>0.78308587341712099</v>
      </c>
      <c r="L844" s="21">
        <v>242703.28</v>
      </c>
      <c r="M844" s="23">
        <v>2.30974408981852E-2</v>
      </c>
      <c r="N844" s="21">
        <v>2.54</v>
      </c>
      <c r="O844">
        <v>225</v>
      </c>
      <c r="P844" s="21">
        <v>420.68</v>
      </c>
      <c r="Q844" s="21">
        <v>0</v>
      </c>
      <c r="R844" s="21">
        <f t="shared" si="13"/>
        <v>420.68</v>
      </c>
    </row>
    <row r="845" spans="1:18" x14ac:dyDescent="0.25">
      <c r="A845" s="20" t="s">
        <v>34</v>
      </c>
      <c r="B845" s="20" t="s">
        <v>14</v>
      </c>
      <c r="C845" s="20" t="s">
        <v>165</v>
      </c>
      <c r="D845" s="20" t="s">
        <v>148</v>
      </c>
      <c r="E845" s="20" t="s">
        <v>155</v>
      </c>
      <c r="F845" s="20" t="s">
        <v>159</v>
      </c>
      <c r="G845" s="20" t="s">
        <v>144</v>
      </c>
      <c r="H845" s="20" t="s">
        <v>275</v>
      </c>
      <c r="I845">
        <v>1484</v>
      </c>
      <c r="J845" s="21">
        <v>1893088.01</v>
      </c>
      <c r="K845" s="22">
        <v>0.82702938847514895</v>
      </c>
      <c r="L845" s="21">
        <v>2289021.4500000002</v>
      </c>
      <c r="M845" s="23">
        <v>6.3379162448229706E-2</v>
      </c>
      <c r="N845" s="21">
        <v>58.75</v>
      </c>
      <c r="O845">
        <v>94</v>
      </c>
      <c r="P845" s="21">
        <v>4293.2299999999996</v>
      </c>
      <c r="Q845" s="21">
        <v>0</v>
      </c>
      <c r="R845" s="21">
        <f t="shared" si="13"/>
        <v>4293.2299999999996</v>
      </c>
    </row>
    <row r="846" spans="1:18" x14ac:dyDescent="0.25">
      <c r="A846" s="20" t="s">
        <v>34</v>
      </c>
      <c r="B846" s="20" t="s">
        <v>14</v>
      </c>
      <c r="C846" s="20" t="s">
        <v>166</v>
      </c>
      <c r="D846" s="20" t="s">
        <v>150</v>
      </c>
      <c r="E846" s="20" t="s">
        <v>155</v>
      </c>
      <c r="F846" s="20" t="s">
        <v>159</v>
      </c>
      <c r="G846" s="20" t="s">
        <v>144</v>
      </c>
      <c r="H846" s="20" t="s">
        <v>275</v>
      </c>
      <c r="I846">
        <v>2050</v>
      </c>
      <c r="J846" s="21">
        <v>1893088.01</v>
      </c>
      <c r="K846" s="22">
        <v>0.82702938847514895</v>
      </c>
      <c r="L846" s="21">
        <v>2289021.4500000002</v>
      </c>
      <c r="M846" s="23">
        <v>6.36341315294459E-2</v>
      </c>
      <c r="N846" s="21">
        <v>58.69</v>
      </c>
      <c r="O846">
        <v>130</v>
      </c>
      <c r="P846" s="21">
        <v>5931.39</v>
      </c>
      <c r="Q846" s="21">
        <v>0</v>
      </c>
      <c r="R846" s="21">
        <f t="shared" si="13"/>
        <v>5931.39</v>
      </c>
    </row>
    <row r="847" spans="1:18" x14ac:dyDescent="0.25">
      <c r="A847" s="20" t="s">
        <v>35</v>
      </c>
      <c r="B847" s="20" t="s">
        <v>14</v>
      </c>
      <c r="C847" s="20" t="s">
        <v>157</v>
      </c>
      <c r="D847" s="20" t="s">
        <v>158</v>
      </c>
      <c r="E847" s="20" t="s">
        <v>142</v>
      </c>
      <c r="F847" s="20" t="s">
        <v>159</v>
      </c>
      <c r="G847" s="20" t="s">
        <v>144</v>
      </c>
      <c r="H847" s="20" t="s">
        <v>275</v>
      </c>
      <c r="I847">
        <v>49590</v>
      </c>
      <c r="J847" s="21">
        <v>319066.25</v>
      </c>
      <c r="K847" s="22">
        <v>0.71511240532779496</v>
      </c>
      <c r="L847" s="21">
        <v>446176.36</v>
      </c>
      <c r="M847" s="23">
        <v>1.2353874622275701E-2</v>
      </c>
      <c r="N847" s="21">
        <v>26.16</v>
      </c>
      <c r="O847">
        <v>612</v>
      </c>
      <c r="P847" s="21">
        <v>10790.58</v>
      </c>
      <c r="Q847" s="21">
        <v>35.26</v>
      </c>
      <c r="R847" s="21">
        <f t="shared" si="13"/>
        <v>10825.84</v>
      </c>
    </row>
    <row r="848" spans="1:18" x14ac:dyDescent="0.25">
      <c r="A848" s="20" t="s">
        <v>35</v>
      </c>
      <c r="B848" s="20" t="s">
        <v>14</v>
      </c>
      <c r="C848" s="20" t="s">
        <v>160</v>
      </c>
      <c r="D848" s="20" t="s">
        <v>150</v>
      </c>
      <c r="E848" s="20" t="s">
        <v>142</v>
      </c>
      <c r="F848" s="20" t="s">
        <v>159</v>
      </c>
      <c r="G848" s="20" t="s">
        <v>144</v>
      </c>
      <c r="H848" s="20" t="s">
        <v>275</v>
      </c>
      <c r="I848">
        <v>48195</v>
      </c>
      <c r="J848" s="21">
        <v>319066.25</v>
      </c>
      <c r="K848" s="22">
        <v>0.71511240532779496</v>
      </c>
      <c r="L848" s="21">
        <v>446176.36</v>
      </c>
      <c r="M848" s="23">
        <v>1.3260827288776599E-2</v>
      </c>
      <c r="N848" s="21">
        <v>24.2</v>
      </c>
      <c r="O848">
        <v>639</v>
      </c>
      <c r="P848" s="21">
        <v>10422.5</v>
      </c>
      <c r="Q848" s="21">
        <v>32.619999999999997</v>
      </c>
      <c r="R848" s="21">
        <f t="shared" si="13"/>
        <v>10455.120000000001</v>
      </c>
    </row>
    <row r="849" spans="1:18" x14ac:dyDescent="0.25">
      <c r="A849" s="20" t="s">
        <v>36</v>
      </c>
      <c r="B849" s="20" t="s">
        <v>4</v>
      </c>
      <c r="C849" s="20" t="s">
        <v>173</v>
      </c>
      <c r="D849" s="20" t="s">
        <v>141</v>
      </c>
      <c r="E849" s="20" t="s">
        <v>142</v>
      </c>
      <c r="F849" s="20" t="s">
        <v>168</v>
      </c>
      <c r="G849" s="20" t="s">
        <v>144</v>
      </c>
      <c r="H849" s="20" t="s">
        <v>275</v>
      </c>
      <c r="I849">
        <v>16455</v>
      </c>
      <c r="J849" s="21">
        <v>47249449.369999997</v>
      </c>
      <c r="K849" s="22">
        <v>0.60779022768621505</v>
      </c>
      <c r="L849" s="21">
        <v>77739731.930000007</v>
      </c>
      <c r="M849" s="23">
        <v>0.50490047051960496</v>
      </c>
      <c r="N849" s="21">
        <v>10.9</v>
      </c>
      <c r="O849">
        <v>8308</v>
      </c>
      <c r="P849" s="21">
        <v>51874.99</v>
      </c>
      <c r="Q849" s="21">
        <v>218.54</v>
      </c>
      <c r="R849" s="21">
        <f t="shared" si="13"/>
        <v>52093.53</v>
      </c>
    </row>
    <row r="850" spans="1:18" x14ac:dyDescent="0.25">
      <c r="A850" s="20" t="s">
        <v>36</v>
      </c>
      <c r="B850" s="20" t="s">
        <v>4</v>
      </c>
      <c r="C850" s="20" t="s">
        <v>174</v>
      </c>
      <c r="D850" s="20" t="s">
        <v>175</v>
      </c>
      <c r="E850" s="20" t="s">
        <v>142</v>
      </c>
      <c r="F850" s="20" t="s">
        <v>176</v>
      </c>
      <c r="G850" s="20" t="s">
        <v>144</v>
      </c>
      <c r="H850" s="20" t="s">
        <v>275</v>
      </c>
      <c r="I850">
        <v>127998</v>
      </c>
      <c r="J850" s="21">
        <v>47249449.369999997</v>
      </c>
      <c r="K850" s="22">
        <v>0.60779022768621505</v>
      </c>
      <c r="L850" s="21">
        <v>77739731.930000007</v>
      </c>
      <c r="M850" s="23">
        <v>0.50490047051960496</v>
      </c>
      <c r="N850" s="21">
        <v>10.9</v>
      </c>
      <c r="O850">
        <v>64626</v>
      </c>
      <c r="P850" s="21">
        <v>403523.51</v>
      </c>
      <c r="Q850" s="21">
        <v>1710.85</v>
      </c>
      <c r="R850" s="21">
        <f t="shared" si="13"/>
        <v>405234.36</v>
      </c>
    </row>
    <row r="851" spans="1:18" x14ac:dyDescent="0.25">
      <c r="A851" s="20" t="s">
        <v>36</v>
      </c>
      <c r="B851" s="20" t="s">
        <v>4</v>
      </c>
      <c r="C851" s="20" t="s">
        <v>177</v>
      </c>
      <c r="D851" s="20" t="s">
        <v>148</v>
      </c>
      <c r="E851" s="20" t="s">
        <v>146</v>
      </c>
      <c r="F851" s="20" t="s">
        <v>168</v>
      </c>
      <c r="G851" s="20" t="s">
        <v>144</v>
      </c>
      <c r="H851" s="20" t="s">
        <v>275</v>
      </c>
      <c r="I851">
        <v>18474</v>
      </c>
      <c r="J851" s="21">
        <v>47249449.369999997</v>
      </c>
      <c r="K851" s="22">
        <v>0.60779022768621505</v>
      </c>
      <c r="L851" s="21">
        <v>77739731.930000007</v>
      </c>
      <c r="M851" s="23">
        <v>0.53362302731854705</v>
      </c>
      <c r="N851" s="21">
        <v>48.11</v>
      </c>
      <c r="O851">
        <v>9858</v>
      </c>
      <c r="P851" s="21">
        <v>270960.34999999998</v>
      </c>
      <c r="Q851" s="21">
        <v>-192.4</v>
      </c>
      <c r="R851" s="21">
        <f t="shared" si="13"/>
        <v>270767.94999999995</v>
      </c>
    </row>
    <row r="852" spans="1:18" x14ac:dyDescent="0.25">
      <c r="A852" s="20" t="s">
        <v>36</v>
      </c>
      <c r="B852" s="20" t="s">
        <v>4</v>
      </c>
      <c r="C852" s="20" t="s">
        <v>178</v>
      </c>
      <c r="D852" s="20" t="s">
        <v>175</v>
      </c>
      <c r="E852" s="20" t="s">
        <v>146</v>
      </c>
      <c r="F852" s="20" t="s">
        <v>168</v>
      </c>
      <c r="G852" s="20" t="s">
        <v>144</v>
      </c>
      <c r="H852" s="20" t="s">
        <v>275</v>
      </c>
      <c r="I852">
        <v>30116</v>
      </c>
      <c r="J852" s="21">
        <v>47249449.369999997</v>
      </c>
      <c r="K852" s="22">
        <v>0.60779022768621505</v>
      </c>
      <c r="L852" s="21">
        <v>77739731.930000007</v>
      </c>
      <c r="M852" s="23">
        <v>0.50490047051960496</v>
      </c>
      <c r="N852" s="21">
        <v>65.03</v>
      </c>
      <c r="O852">
        <v>15205</v>
      </c>
      <c r="P852" s="21">
        <v>564913.23</v>
      </c>
      <c r="Q852" s="21">
        <v>-557.29999999999995</v>
      </c>
      <c r="R852" s="21">
        <f t="shared" si="13"/>
        <v>564355.92999999993</v>
      </c>
    </row>
    <row r="853" spans="1:18" x14ac:dyDescent="0.25">
      <c r="A853" s="20" t="s">
        <v>36</v>
      </c>
      <c r="B853" s="20" t="s">
        <v>4</v>
      </c>
      <c r="C853" s="20" t="s">
        <v>179</v>
      </c>
      <c r="D853" s="20" t="s">
        <v>141</v>
      </c>
      <c r="E853" s="20" t="s">
        <v>146</v>
      </c>
      <c r="F853" s="20" t="s">
        <v>176</v>
      </c>
      <c r="G853" s="20" t="s">
        <v>144</v>
      </c>
      <c r="H853" s="20" t="s">
        <v>275</v>
      </c>
      <c r="I853">
        <v>5095</v>
      </c>
      <c r="J853" s="21">
        <v>47249449.369999997</v>
      </c>
      <c r="K853" s="22">
        <v>0.60779022768621505</v>
      </c>
      <c r="L853" s="21">
        <v>77739731.930000007</v>
      </c>
      <c r="M853" s="23">
        <v>0.51867040119121</v>
      </c>
      <c r="N853" s="21">
        <v>61.83</v>
      </c>
      <c r="O853">
        <v>2642</v>
      </c>
      <c r="P853" s="21">
        <v>93328.36</v>
      </c>
      <c r="Q853" s="21">
        <v>-176.62</v>
      </c>
      <c r="R853" s="21">
        <f t="shared" si="13"/>
        <v>93151.74</v>
      </c>
    </row>
    <row r="854" spans="1:18" x14ac:dyDescent="0.25">
      <c r="A854" s="20" t="s">
        <v>36</v>
      </c>
      <c r="B854" s="20" t="s">
        <v>4</v>
      </c>
      <c r="C854" s="20" t="s">
        <v>180</v>
      </c>
      <c r="D854" s="20" t="s">
        <v>148</v>
      </c>
      <c r="E854" s="20" t="s">
        <v>155</v>
      </c>
      <c r="F854" s="20" t="s">
        <v>168</v>
      </c>
      <c r="G854" s="20" t="s">
        <v>144</v>
      </c>
      <c r="H854" s="20" t="s">
        <v>275</v>
      </c>
      <c r="I854">
        <v>7199</v>
      </c>
      <c r="J854" s="21">
        <v>47249449.369999997</v>
      </c>
      <c r="K854" s="22">
        <v>0.60779022768621505</v>
      </c>
      <c r="L854" s="21">
        <v>77739731.930000007</v>
      </c>
      <c r="M854" s="23">
        <v>0.53362302731854705</v>
      </c>
      <c r="N854" s="21">
        <v>22.74</v>
      </c>
      <c r="O854">
        <v>3841</v>
      </c>
      <c r="P854" s="21">
        <v>49901.81</v>
      </c>
      <c r="Q854" s="21">
        <v>0</v>
      </c>
      <c r="R854" s="21">
        <f t="shared" si="13"/>
        <v>49901.81</v>
      </c>
    </row>
    <row r="855" spans="1:18" x14ac:dyDescent="0.25">
      <c r="A855" s="20" t="s">
        <v>36</v>
      </c>
      <c r="B855" s="20" t="s">
        <v>4</v>
      </c>
      <c r="C855" s="20" t="s">
        <v>181</v>
      </c>
      <c r="D855" s="20" t="s">
        <v>170</v>
      </c>
      <c r="E855" s="20" t="s">
        <v>155</v>
      </c>
      <c r="F855" s="20" t="s">
        <v>168</v>
      </c>
      <c r="G855" s="20" t="s">
        <v>144</v>
      </c>
      <c r="H855" s="20" t="s">
        <v>275</v>
      </c>
      <c r="I855">
        <v>21855</v>
      </c>
      <c r="J855" s="21">
        <v>47249449.369999997</v>
      </c>
      <c r="K855" s="22">
        <v>0.60779022768621505</v>
      </c>
      <c r="L855" s="21">
        <v>77739731.930000007</v>
      </c>
      <c r="M855" s="23">
        <v>0.50631088322580997</v>
      </c>
      <c r="N855" s="21">
        <v>23.79</v>
      </c>
      <c r="O855">
        <v>11065</v>
      </c>
      <c r="P855" s="21">
        <v>150392.93</v>
      </c>
      <c r="Q855" s="21">
        <v>40.770000000000003</v>
      </c>
      <c r="R855" s="21">
        <f t="shared" si="13"/>
        <v>150433.69999999998</v>
      </c>
    </row>
    <row r="856" spans="1:18" x14ac:dyDescent="0.25">
      <c r="A856" s="20" t="s">
        <v>36</v>
      </c>
      <c r="B856" s="20" t="s">
        <v>4</v>
      </c>
      <c r="C856" s="20" t="s">
        <v>182</v>
      </c>
      <c r="D856" s="20" t="s">
        <v>175</v>
      </c>
      <c r="E856" s="20" t="s">
        <v>155</v>
      </c>
      <c r="F856" s="20" t="s">
        <v>168</v>
      </c>
      <c r="G856" s="20" t="s">
        <v>144</v>
      </c>
      <c r="H856" s="20" t="s">
        <v>275</v>
      </c>
      <c r="I856">
        <v>10055</v>
      </c>
      <c r="J856" s="21">
        <v>47249449.369999997</v>
      </c>
      <c r="K856" s="22">
        <v>0.60779022768621505</v>
      </c>
      <c r="L856" s="21">
        <v>77739731.930000007</v>
      </c>
      <c r="M856" s="23">
        <v>0.50490047051960496</v>
      </c>
      <c r="N856" s="21">
        <v>23.86</v>
      </c>
      <c r="O856">
        <v>5076</v>
      </c>
      <c r="P856" s="21">
        <v>69194.83</v>
      </c>
      <c r="Q856" s="21">
        <v>40.9</v>
      </c>
      <c r="R856" s="21">
        <f t="shared" si="13"/>
        <v>69235.73</v>
      </c>
    </row>
    <row r="857" spans="1:18" x14ac:dyDescent="0.25">
      <c r="A857" s="20" t="s">
        <v>37</v>
      </c>
      <c r="B857" s="20" t="s">
        <v>14</v>
      </c>
      <c r="C857" s="20" t="s">
        <v>157</v>
      </c>
      <c r="D857" s="20" t="s">
        <v>158</v>
      </c>
      <c r="E857" s="20" t="s">
        <v>142</v>
      </c>
      <c r="F857" s="20" t="s">
        <v>159</v>
      </c>
      <c r="G857" s="20" t="s">
        <v>144</v>
      </c>
      <c r="H857" s="20" t="s">
        <v>275</v>
      </c>
      <c r="I857">
        <v>49590</v>
      </c>
      <c r="J857" s="21">
        <v>1428311</v>
      </c>
      <c r="K857" s="22">
        <v>0.58813915251180304</v>
      </c>
      <c r="L857" s="21">
        <v>2428525.62</v>
      </c>
      <c r="M857" s="23">
        <v>6.7241798795580496E-2</v>
      </c>
      <c r="N857" s="21">
        <v>26.16</v>
      </c>
      <c r="O857">
        <v>3334</v>
      </c>
      <c r="P857" s="21">
        <v>48346.47</v>
      </c>
      <c r="Q857" s="21">
        <v>159.51</v>
      </c>
      <c r="R857" s="21">
        <f t="shared" si="13"/>
        <v>48505.98</v>
      </c>
    </row>
    <row r="858" spans="1:18" x14ac:dyDescent="0.25">
      <c r="A858" s="20" t="s">
        <v>37</v>
      </c>
      <c r="B858" s="20" t="s">
        <v>14</v>
      </c>
      <c r="C858" s="20" t="s">
        <v>160</v>
      </c>
      <c r="D858" s="20" t="s">
        <v>150</v>
      </c>
      <c r="E858" s="20" t="s">
        <v>142</v>
      </c>
      <c r="F858" s="20" t="s">
        <v>159</v>
      </c>
      <c r="G858" s="20" t="s">
        <v>144</v>
      </c>
      <c r="H858" s="20" t="s">
        <v>275</v>
      </c>
      <c r="I858">
        <v>48195</v>
      </c>
      <c r="J858" s="21">
        <v>1428311</v>
      </c>
      <c r="K858" s="22">
        <v>0.58813915251180304</v>
      </c>
      <c r="L858" s="21">
        <v>2428525.62</v>
      </c>
      <c r="M858" s="23">
        <v>7.2178317141654805E-2</v>
      </c>
      <c r="N858" s="21">
        <v>24.2</v>
      </c>
      <c r="O858">
        <v>3478</v>
      </c>
      <c r="P858" s="21">
        <v>46655.88</v>
      </c>
      <c r="Q858" s="21">
        <v>120.73</v>
      </c>
      <c r="R858" s="21">
        <f t="shared" si="13"/>
        <v>46776.61</v>
      </c>
    </row>
    <row r="859" spans="1:18" x14ac:dyDescent="0.25">
      <c r="A859" s="20" t="s">
        <v>37</v>
      </c>
      <c r="B859" s="20" t="s">
        <v>14</v>
      </c>
      <c r="C859" s="20" t="s">
        <v>161</v>
      </c>
      <c r="D859" s="20" t="s">
        <v>148</v>
      </c>
      <c r="E859" s="20" t="s">
        <v>142</v>
      </c>
      <c r="F859" s="20" t="s">
        <v>162</v>
      </c>
      <c r="G859" s="20" t="s">
        <v>144</v>
      </c>
      <c r="H859" s="20" t="s">
        <v>275</v>
      </c>
      <c r="I859">
        <v>13489</v>
      </c>
      <c r="J859" s="21">
        <v>1428311</v>
      </c>
      <c r="K859" s="22">
        <v>0.58813915251180304</v>
      </c>
      <c r="L859" s="21">
        <v>2428525.62</v>
      </c>
      <c r="M859" s="23">
        <v>6.7241798795580496E-2</v>
      </c>
      <c r="N859" s="21">
        <v>26.16</v>
      </c>
      <c r="O859">
        <v>907</v>
      </c>
      <c r="P859" s="21">
        <v>13152.44</v>
      </c>
      <c r="Q859" s="21">
        <v>43.5</v>
      </c>
      <c r="R859" s="21">
        <f t="shared" si="13"/>
        <v>13195.94</v>
      </c>
    </row>
    <row r="860" spans="1:18" x14ac:dyDescent="0.25">
      <c r="A860" s="20" t="s">
        <v>37</v>
      </c>
      <c r="B860" s="20" t="s">
        <v>14</v>
      </c>
      <c r="C860" s="20" t="s">
        <v>163</v>
      </c>
      <c r="D860" s="20" t="s">
        <v>148</v>
      </c>
      <c r="E860" s="20" t="s">
        <v>146</v>
      </c>
      <c r="F860" s="20" t="s">
        <v>162</v>
      </c>
      <c r="G860" s="20" t="s">
        <v>144</v>
      </c>
      <c r="H860" s="20" t="s">
        <v>275</v>
      </c>
      <c r="I860">
        <v>2506</v>
      </c>
      <c r="J860" s="21">
        <v>1428311</v>
      </c>
      <c r="K860" s="22">
        <v>0.58813915251180304</v>
      </c>
      <c r="L860" s="21">
        <v>2428525.62</v>
      </c>
      <c r="M860" s="23">
        <v>6.7241798795580496E-2</v>
      </c>
      <c r="N860" s="21">
        <v>107.29</v>
      </c>
      <c r="O860">
        <v>168</v>
      </c>
      <c r="P860" s="21">
        <v>9964.98</v>
      </c>
      <c r="Q860" s="21">
        <v>0</v>
      </c>
      <c r="R860" s="21">
        <f t="shared" si="13"/>
        <v>9964.98</v>
      </c>
    </row>
    <row r="861" spans="1:18" x14ac:dyDescent="0.25">
      <c r="A861" s="20" t="s">
        <v>37</v>
      </c>
      <c r="B861" s="20" t="s">
        <v>14</v>
      </c>
      <c r="C861" s="20" t="s">
        <v>164</v>
      </c>
      <c r="D861" s="20" t="s">
        <v>150</v>
      </c>
      <c r="E861" s="20" t="s">
        <v>146</v>
      </c>
      <c r="F861" s="20" t="s">
        <v>162</v>
      </c>
      <c r="G861" s="20" t="s">
        <v>144</v>
      </c>
      <c r="H861" s="20" t="s">
        <v>275</v>
      </c>
      <c r="I861">
        <v>3580</v>
      </c>
      <c r="J861" s="21">
        <v>1428311</v>
      </c>
      <c r="K861" s="22">
        <v>0.58813915251180304</v>
      </c>
      <c r="L861" s="21">
        <v>2428525.62</v>
      </c>
      <c r="M861" s="23">
        <v>7.2178317141654805E-2</v>
      </c>
      <c r="N861" s="21">
        <v>67.69</v>
      </c>
      <c r="O861">
        <v>258</v>
      </c>
      <c r="P861" s="21">
        <v>9655</v>
      </c>
      <c r="Q861" s="21">
        <v>0</v>
      </c>
      <c r="R861" s="21">
        <f t="shared" si="13"/>
        <v>9655</v>
      </c>
    </row>
    <row r="862" spans="1:18" x14ac:dyDescent="0.25">
      <c r="A862" s="20" t="s">
        <v>37</v>
      </c>
      <c r="B862" s="20" t="s">
        <v>14</v>
      </c>
      <c r="C862" s="20" t="s">
        <v>165</v>
      </c>
      <c r="D862" s="20" t="s">
        <v>148</v>
      </c>
      <c r="E862" s="20" t="s">
        <v>155</v>
      </c>
      <c r="F862" s="20" t="s">
        <v>159</v>
      </c>
      <c r="G862" s="20" t="s">
        <v>144</v>
      </c>
      <c r="H862" s="20" t="s">
        <v>275</v>
      </c>
      <c r="I862">
        <v>1484</v>
      </c>
      <c r="J862" s="21">
        <v>1428311</v>
      </c>
      <c r="K862" s="22">
        <v>0.58813915251180304</v>
      </c>
      <c r="L862" s="21">
        <v>2428525.62</v>
      </c>
      <c r="M862" s="23">
        <v>6.7241798795580496E-2</v>
      </c>
      <c r="N862" s="21">
        <v>58.75</v>
      </c>
      <c r="O862">
        <v>99</v>
      </c>
      <c r="P862" s="21">
        <v>3215.52</v>
      </c>
      <c r="Q862" s="21">
        <v>0</v>
      </c>
      <c r="R862" s="21">
        <f t="shared" si="13"/>
        <v>3215.52</v>
      </c>
    </row>
    <row r="863" spans="1:18" x14ac:dyDescent="0.25">
      <c r="A863" s="20" t="s">
        <v>37</v>
      </c>
      <c r="B863" s="20" t="s">
        <v>14</v>
      </c>
      <c r="C863" s="20" t="s">
        <v>166</v>
      </c>
      <c r="D863" s="20" t="s">
        <v>150</v>
      </c>
      <c r="E863" s="20" t="s">
        <v>155</v>
      </c>
      <c r="F863" s="20" t="s">
        <v>159</v>
      </c>
      <c r="G863" s="20" t="s">
        <v>144</v>
      </c>
      <c r="H863" s="20" t="s">
        <v>275</v>
      </c>
      <c r="I863">
        <v>2050</v>
      </c>
      <c r="J863" s="21">
        <v>1428311</v>
      </c>
      <c r="K863" s="22">
        <v>0.58813915251180304</v>
      </c>
      <c r="L863" s="21">
        <v>2428525.62</v>
      </c>
      <c r="M863" s="23">
        <v>6.7512306940465394E-2</v>
      </c>
      <c r="N863" s="21">
        <v>58.69</v>
      </c>
      <c r="O863">
        <v>138</v>
      </c>
      <c r="P863" s="21">
        <v>4477.66</v>
      </c>
      <c r="Q863" s="21">
        <v>0</v>
      </c>
      <c r="R863" s="21">
        <f t="shared" si="13"/>
        <v>4477.66</v>
      </c>
    </row>
    <row r="864" spans="1:18" x14ac:dyDescent="0.25">
      <c r="A864" s="20" t="s">
        <v>38</v>
      </c>
      <c r="B864" s="20" t="s">
        <v>17</v>
      </c>
      <c r="C864" s="20" t="s">
        <v>167</v>
      </c>
      <c r="D864" s="20" t="s">
        <v>148</v>
      </c>
      <c r="E864" s="20" t="s">
        <v>142</v>
      </c>
      <c r="F864" s="20" t="s">
        <v>168</v>
      </c>
      <c r="G864" s="20" t="s">
        <v>144</v>
      </c>
      <c r="H864" s="20" t="s">
        <v>275</v>
      </c>
      <c r="I864">
        <v>111511</v>
      </c>
      <c r="J864" s="21">
        <v>9669895.8399999999</v>
      </c>
      <c r="K864" s="22">
        <v>0.75058275985741296</v>
      </c>
      <c r="L864" s="21">
        <v>12883184.050000001</v>
      </c>
      <c r="M864" s="23">
        <v>8.8433076672470898E-2</v>
      </c>
      <c r="N864" s="21">
        <v>10.74</v>
      </c>
      <c r="O864">
        <v>9861</v>
      </c>
      <c r="P864" s="21">
        <v>74921.279999999999</v>
      </c>
      <c r="Q864" s="21">
        <v>235.53</v>
      </c>
      <c r="R864" s="21">
        <f t="shared" si="13"/>
        <v>75156.81</v>
      </c>
    </row>
    <row r="865" spans="1:18" x14ac:dyDescent="0.25">
      <c r="A865" s="20" t="s">
        <v>38</v>
      </c>
      <c r="B865" s="20" t="s">
        <v>17</v>
      </c>
      <c r="C865" s="20" t="s">
        <v>169</v>
      </c>
      <c r="D865" s="20" t="s">
        <v>170</v>
      </c>
      <c r="E865" s="20" t="s">
        <v>142</v>
      </c>
      <c r="F865" s="20" t="s">
        <v>168</v>
      </c>
      <c r="G865" s="20" t="s">
        <v>144</v>
      </c>
      <c r="H865" s="20" t="s">
        <v>275</v>
      </c>
      <c r="I865">
        <v>468364</v>
      </c>
      <c r="J865" s="21">
        <v>9669895.8399999999</v>
      </c>
      <c r="K865" s="22">
        <v>0.75058275985741296</v>
      </c>
      <c r="L865" s="21">
        <v>12883184.050000001</v>
      </c>
      <c r="M865" s="23">
        <v>8.3906853460591402E-2</v>
      </c>
      <c r="N865" s="21">
        <v>10.86</v>
      </c>
      <c r="O865">
        <v>39298</v>
      </c>
      <c r="P865" s="21">
        <v>301911.89</v>
      </c>
      <c r="Q865" s="21">
        <v>637.66</v>
      </c>
      <c r="R865" s="21">
        <f t="shared" si="13"/>
        <v>302549.55</v>
      </c>
    </row>
    <row r="866" spans="1:18" x14ac:dyDescent="0.25">
      <c r="A866" s="20" t="s">
        <v>38</v>
      </c>
      <c r="B866" s="20" t="s">
        <v>17</v>
      </c>
      <c r="C866" s="20" t="s">
        <v>171</v>
      </c>
      <c r="D866" s="20" t="s">
        <v>172</v>
      </c>
      <c r="E866" s="20" t="s">
        <v>142</v>
      </c>
      <c r="F866" s="20" t="s">
        <v>168</v>
      </c>
      <c r="G866" s="20" t="s">
        <v>183</v>
      </c>
      <c r="H866" s="20" t="s">
        <v>275</v>
      </c>
      <c r="I866">
        <v>341036</v>
      </c>
      <c r="J866" s="21">
        <v>9669895.8399999999</v>
      </c>
      <c r="K866" s="22">
        <v>0.75058275985741296</v>
      </c>
      <c r="L866" s="21">
        <v>12883184.050000001</v>
      </c>
      <c r="M866" s="23"/>
      <c r="N866" s="21">
        <v>10.15</v>
      </c>
      <c r="P866" s="21">
        <v>0</v>
      </c>
      <c r="Q866" s="21">
        <v>0</v>
      </c>
      <c r="R866" s="21">
        <f t="shared" si="13"/>
        <v>0</v>
      </c>
    </row>
    <row r="867" spans="1:18" x14ac:dyDescent="0.25">
      <c r="A867" s="20" t="s">
        <v>38</v>
      </c>
      <c r="B867" s="20" t="s">
        <v>17</v>
      </c>
      <c r="C867" s="20" t="s">
        <v>173</v>
      </c>
      <c r="D867" s="20" t="s">
        <v>141</v>
      </c>
      <c r="E867" s="20" t="s">
        <v>142</v>
      </c>
      <c r="F867" s="20" t="s">
        <v>168</v>
      </c>
      <c r="G867" s="20" t="s">
        <v>144</v>
      </c>
      <c r="H867" s="20" t="s">
        <v>275</v>
      </c>
      <c r="I867">
        <v>16455</v>
      </c>
      <c r="J867" s="21">
        <v>9669895.8399999999</v>
      </c>
      <c r="K867" s="22">
        <v>0.75058275985741296</v>
      </c>
      <c r="L867" s="21">
        <v>12883184.050000001</v>
      </c>
      <c r="M867" s="23">
        <v>8.3673117042554104E-2</v>
      </c>
      <c r="N867" s="21">
        <v>10.9</v>
      </c>
      <c r="O867">
        <v>1376</v>
      </c>
      <c r="P867" s="21">
        <v>10610.23</v>
      </c>
      <c r="Q867" s="21">
        <v>38.549999999999997</v>
      </c>
      <c r="R867" s="21">
        <f t="shared" si="13"/>
        <v>10648.779999999999</v>
      </c>
    </row>
    <row r="868" spans="1:18" x14ac:dyDescent="0.25">
      <c r="A868" s="20" t="s">
        <v>38</v>
      </c>
      <c r="B868" s="20" t="s">
        <v>17</v>
      </c>
      <c r="C868" s="20" t="s">
        <v>174</v>
      </c>
      <c r="D868" s="20" t="s">
        <v>175</v>
      </c>
      <c r="E868" s="20" t="s">
        <v>142</v>
      </c>
      <c r="F868" s="20" t="s">
        <v>176</v>
      </c>
      <c r="G868" s="20" t="s">
        <v>144</v>
      </c>
      <c r="H868" s="20" t="s">
        <v>275</v>
      </c>
      <c r="I868">
        <v>127998</v>
      </c>
      <c r="J868" s="21">
        <v>9669895.8399999999</v>
      </c>
      <c r="K868" s="22">
        <v>0.75058275985741296</v>
      </c>
      <c r="L868" s="21">
        <v>12883184.050000001</v>
      </c>
      <c r="M868" s="23">
        <v>8.3673117042554104E-2</v>
      </c>
      <c r="N868" s="21">
        <v>10.9</v>
      </c>
      <c r="O868">
        <v>10709</v>
      </c>
      <c r="P868" s="21">
        <v>82576.289999999994</v>
      </c>
      <c r="Q868" s="21">
        <v>346.99</v>
      </c>
      <c r="R868" s="21">
        <f t="shared" si="13"/>
        <v>82923.28</v>
      </c>
    </row>
    <row r="869" spans="1:18" x14ac:dyDescent="0.25">
      <c r="A869" s="20" t="s">
        <v>38</v>
      </c>
      <c r="B869" s="20" t="s">
        <v>17</v>
      </c>
      <c r="C869" s="20" t="s">
        <v>177</v>
      </c>
      <c r="D869" s="20" t="s">
        <v>148</v>
      </c>
      <c r="E869" s="20" t="s">
        <v>146</v>
      </c>
      <c r="F869" s="20" t="s">
        <v>168</v>
      </c>
      <c r="G869" s="20" t="s">
        <v>144</v>
      </c>
      <c r="H869" s="20" t="s">
        <v>275</v>
      </c>
      <c r="I869">
        <v>18474</v>
      </c>
      <c r="J869" s="21">
        <v>9669895.8399999999</v>
      </c>
      <c r="K869" s="22">
        <v>0.75058275985741296</v>
      </c>
      <c r="L869" s="21">
        <v>12883184.050000001</v>
      </c>
      <c r="M869" s="23">
        <v>8.8433076672470898E-2</v>
      </c>
      <c r="N869" s="21">
        <v>48.11</v>
      </c>
      <c r="O869">
        <v>1633</v>
      </c>
      <c r="P869" s="21">
        <v>55430.400000000001</v>
      </c>
      <c r="Q869" s="21">
        <v>-33.94</v>
      </c>
      <c r="R869" s="21">
        <f t="shared" si="13"/>
        <v>55396.46</v>
      </c>
    </row>
    <row r="870" spans="1:18" x14ac:dyDescent="0.25">
      <c r="A870" s="20" t="s">
        <v>38</v>
      </c>
      <c r="B870" s="20" t="s">
        <v>17</v>
      </c>
      <c r="C870" s="20" t="s">
        <v>178</v>
      </c>
      <c r="D870" s="20" t="s">
        <v>175</v>
      </c>
      <c r="E870" s="20" t="s">
        <v>146</v>
      </c>
      <c r="F870" s="20" t="s">
        <v>168</v>
      </c>
      <c r="G870" s="20" t="s">
        <v>144</v>
      </c>
      <c r="H870" s="20" t="s">
        <v>275</v>
      </c>
      <c r="I870">
        <v>30116</v>
      </c>
      <c r="J870" s="21">
        <v>9669895.8399999999</v>
      </c>
      <c r="K870" s="22">
        <v>0.75058275985741296</v>
      </c>
      <c r="L870" s="21">
        <v>12883184.050000001</v>
      </c>
      <c r="M870" s="23">
        <v>8.3673117042554104E-2</v>
      </c>
      <c r="N870" s="21">
        <v>65.03</v>
      </c>
      <c r="O870">
        <v>2519</v>
      </c>
      <c r="P870" s="21">
        <v>115576.19</v>
      </c>
      <c r="Q870" s="21">
        <v>-137.63999999999999</v>
      </c>
      <c r="R870" s="21">
        <f t="shared" si="13"/>
        <v>115438.55</v>
      </c>
    </row>
    <row r="871" spans="1:18" x14ac:dyDescent="0.25">
      <c r="A871" s="20" t="s">
        <v>38</v>
      </c>
      <c r="B871" s="20" t="s">
        <v>17</v>
      </c>
      <c r="C871" s="20" t="s">
        <v>179</v>
      </c>
      <c r="D871" s="20" t="s">
        <v>141</v>
      </c>
      <c r="E871" s="20" t="s">
        <v>146</v>
      </c>
      <c r="F871" s="20" t="s">
        <v>176</v>
      </c>
      <c r="G871" s="20" t="s">
        <v>144</v>
      </c>
      <c r="H871" s="20" t="s">
        <v>275</v>
      </c>
      <c r="I871">
        <v>5095</v>
      </c>
      <c r="J871" s="21">
        <v>9669895.8399999999</v>
      </c>
      <c r="K871" s="22">
        <v>0.75058275985741296</v>
      </c>
      <c r="L871" s="21">
        <v>12883184.050000001</v>
      </c>
      <c r="M871" s="23">
        <v>8.5955097527871005E-2</v>
      </c>
      <c r="N871" s="21">
        <v>61.83</v>
      </c>
      <c r="O871">
        <v>437</v>
      </c>
      <c r="P871" s="21">
        <v>19063.7</v>
      </c>
      <c r="Q871" s="21">
        <v>-43.62</v>
      </c>
      <c r="R871" s="21">
        <f t="shared" si="13"/>
        <v>19020.080000000002</v>
      </c>
    </row>
    <row r="872" spans="1:18" x14ac:dyDescent="0.25">
      <c r="A872" s="20" t="s">
        <v>38</v>
      </c>
      <c r="B872" s="20" t="s">
        <v>17</v>
      </c>
      <c r="C872" s="20" t="s">
        <v>180</v>
      </c>
      <c r="D872" s="20" t="s">
        <v>148</v>
      </c>
      <c r="E872" s="20" t="s">
        <v>155</v>
      </c>
      <c r="F872" s="20" t="s">
        <v>168</v>
      </c>
      <c r="G872" s="20" t="s">
        <v>144</v>
      </c>
      <c r="H872" s="20" t="s">
        <v>275</v>
      </c>
      <c r="I872">
        <v>7199</v>
      </c>
      <c r="J872" s="21">
        <v>9669895.8399999999</v>
      </c>
      <c r="K872" s="22">
        <v>0.75058275985741296</v>
      </c>
      <c r="L872" s="21">
        <v>12883184.050000001</v>
      </c>
      <c r="M872" s="23">
        <v>8.8433076672470898E-2</v>
      </c>
      <c r="N872" s="21">
        <v>22.74</v>
      </c>
      <c r="O872">
        <v>636</v>
      </c>
      <c r="P872" s="21">
        <v>10204.08</v>
      </c>
      <c r="Q872" s="21">
        <v>0</v>
      </c>
      <c r="R872" s="21">
        <f t="shared" si="13"/>
        <v>10204.08</v>
      </c>
    </row>
    <row r="873" spans="1:18" x14ac:dyDescent="0.25">
      <c r="A873" s="20" t="s">
        <v>38</v>
      </c>
      <c r="B873" s="20" t="s">
        <v>17</v>
      </c>
      <c r="C873" s="20" t="s">
        <v>181</v>
      </c>
      <c r="D873" s="20" t="s">
        <v>170</v>
      </c>
      <c r="E873" s="20" t="s">
        <v>155</v>
      </c>
      <c r="F873" s="20" t="s">
        <v>168</v>
      </c>
      <c r="G873" s="20" t="s">
        <v>144</v>
      </c>
      <c r="H873" s="20" t="s">
        <v>275</v>
      </c>
      <c r="I873">
        <v>21855</v>
      </c>
      <c r="J873" s="21">
        <v>9669895.8399999999</v>
      </c>
      <c r="K873" s="22">
        <v>0.75058275985741296</v>
      </c>
      <c r="L873" s="21">
        <v>12883184.050000001</v>
      </c>
      <c r="M873" s="23">
        <v>8.3906853460591402E-2</v>
      </c>
      <c r="N873" s="21">
        <v>23.79</v>
      </c>
      <c r="O873">
        <v>1833</v>
      </c>
      <c r="P873" s="21">
        <v>30766.87</v>
      </c>
      <c r="Q873" s="21">
        <v>0</v>
      </c>
      <c r="R873" s="21">
        <f t="shared" si="13"/>
        <v>30766.87</v>
      </c>
    </row>
    <row r="874" spans="1:18" x14ac:dyDescent="0.25">
      <c r="A874" s="20" t="s">
        <v>38</v>
      </c>
      <c r="B874" s="20" t="s">
        <v>17</v>
      </c>
      <c r="C874" s="20" t="s">
        <v>182</v>
      </c>
      <c r="D874" s="20" t="s">
        <v>175</v>
      </c>
      <c r="E874" s="20" t="s">
        <v>155</v>
      </c>
      <c r="F874" s="20" t="s">
        <v>168</v>
      </c>
      <c r="G874" s="20" t="s">
        <v>144</v>
      </c>
      <c r="H874" s="20" t="s">
        <v>275</v>
      </c>
      <c r="I874">
        <v>10055</v>
      </c>
      <c r="J874" s="21">
        <v>9669895.8399999999</v>
      </c>
      <c r="K874" s="22">
        <v>0.75058275985741296</v>
      </c>
      <c r="L874" s="21">
        <v>12883184.050000001</v>
      </c>
      <c r="M874" s="23">
        <v>8.3673117042554104E-2</v>
      </c>
      <c r="N874" s="21">
        <v>23.86</v>
      </c>
      <c r="O874">
        <v>841</v>
      </c>
      <c r="P874" s="21">
        <v>14157.71</v>
      </c>
      <c r="Q874" s="21">
        <v>16.84</v>
      </c>
      <c r="R874" s="21">
        <f t="shared" si="13"/>
        <v>14174.55</v>
      </c>
    </row>
    <row r="875" spans="1:18" x14ac:dyDescent="0.25">
      <c r="A875" s="20" t="s">
        <v>39</v>
      </c>
      <c r="B875" s="20" t="s">
        <v>1</v>
      </c>
      <c r="C875" s="20" t="s">
        <v>184</v>
      </c>
      <c r="D875" s="20" t="s">
        <v>148</v>
      </c>
      <c r="E875" s="20" t="s">
        <v>142</v>
      </c>
      <c r="F875" s="20" t="s">
        <v>185</v>
      </c>
      <c r="G875" s="20" t="s">
        <v>144</v>
      </c>
      <c r="H875" s="20" t="s">
        <v>275</v>
      </c>
      <c r="I875">
        <v>174751</v>
      </c>
      <c r="J875" s="21">
        <v>733161.25</v>
      </c>
      <c r="K875" s="22">
        <v>0.74452287001764395</v>
      </c>
      <c r="L875" s="21">
        <v>984739.73</v>
      </c>
      <c r="M875" s="23">
        <v>0.118050102220647</v>
      </c>
      <c r="N875" s="21">
        <v>0.97</v>
      </c>
      <c r="O875">
        <v>20629</v>
      </c>
      <c r="P875" s="21">
        <v>14041.36</v>
      </c>
      <c r="Q875" s="21">
        <v>40.15</v>
      </c>
      <c r="R875" s="21">
        <f t="shared" si="13"/>
        <v>14081.51</v>
      </c>
    </row>
    <row r="876" spans="1:18" x14ac:dyDescent="0.25">
      <c r="A876" s="20" t="s">
        <v>39</v>
      </c>
      <c r="B876" s="20" t="s">
        <v>1</v>
      </c>
      <c r="C876" s="20" t="s">
        <v>186</v>
      </c>
      <c r="D876" s="20" t="s">
        <v>187</v>
      </c>
      <c r="E876" s="20" t="s">
        <v>142</v>
      </c>
      <c r="F876" s="20" t="s">
        <v>185</v>
      </c>
      <c r="G876" s="20" t="s">
        <v>144</v>
      </c>
      <c r="H876" s="20" t="s">
        <v>275</v>
      </c>
      <c r="I876">
        <v>155453</v>
      </c>
      <c r="J876" s="21">
        <v>733161.25</v>
      </c>
      <c r="K876" s="22">
        <v>0.74452287001764395</v>
      </c>
      <c r="L876" s="21">
        <v>984739.73</v>
      </c>
      <c r="M876" s="23">
        <v>9.3715122901387601E-2</v>
      </c>
      <c r="N876" s="21">
        <v>2.06</v>
      </c>
      <c r="O876">
        <v>14568</v>
      </c>
      <c r="P876" s="21">
        <v>21058.46</v>
      </c>
      <c r="Q876" s="21">
        <v>54.93</v>
      </c>
      <c r="R876" s="21">
        <f t="shared" si="13"/>
        <v>21113.39</v>
      </c>
    </row>
    <row r="877" spans="1:18" x14ac:dyDescent="0.25">
      <c r="A877" s="20" t="s">
        <v>39</v>
      </c>
      <c r="B877" s="20" t="s">
        <v>1</v>
      </c>
      <c r="C877" s="20" t="s">
        <v>188</v>
      </c>
      <c r="D877" s="20" t="s">
        <v>189</v>
      </c>
      <c r="E877" s="20" t="s">
        <v>142</v>
      </c>
      <c r="F877" s="20" t="s">
        <v>185</v>
      </c>
      <c r="G877" s="20" t="s">
        <v>144</v>
      </c>
      <c r="H877" s="20" t="s">
        <v>275</v>
      </c>
      <c r="I877">
        <v>87916</v>
      </c>
      <c r="J877" s="21">
        <v>733161.25</v>
      </c>
      <c r="K877" s="22">
        <v>0.74452287001764395</v>
      </c>
      <c r="L877" s="21">
        <v>984739.73</v>
      </c>
      <c r="M877" s="23">
        <v>8.9486001188310196E-2</v>
      </c>
      <c r="N877" s="21">
        <v>2.09</v>
      </c>
      <c r="O877">
        <v>7867</v>
      </c>
      <c r="P877" s="21">
        <v>11537.58</v>
      </c>
      <c r="Q877" s="21">
        <v>54.26</v>
      </c>
      <c r="R877" s="21">
        <f t="shared" si="13"/>
        <v>11591.84</v>
      </c>
    </row>
    <row r="878" spans="1:18" x14ac:dyDescent="0.25">
      <c r="A878" s="20" t="s">
        <v>39</v>
      </c>
      <c r="B878" s="20" t="s">
        <v>1</v>
      </c>
      <c r="C878" s="20" t="s">
        <v>190</v>
      </c>
      <c r="D878" s="20" t="s">
        <v>148</v>
      </c>
      <c r="E878" s="20" t="s">
        <v>146</v>
      </c>
      <c r="F878" s="20" t="s">
        <v>191</v>
      </c>
      <c r="G878" s="20" t="s">
        <v>144</v>
      </c>
      <c r="H878" s="20" t="s">
        <v>275</v>
      </c>
      <c r="I878">
        <v>16821</v>
      </c>
      <c r="J878" s="21">
        <v>733161.25</v>
      </c>
      <c r="K878" s="22">
        <v>0.74452287001764395</v>
      </c>
      <c r="L878" s="21">
        <v>984739.73</v>
      </c>
      <c r="M878" s="23">
        <v>0.118050102220647</v>
      </c>
      <c r="N878" s="21">
        <v>22.13</v>
      </c>
      <c r="O878">
        <v>1985</v>
      </c>
      <c r="P878" s="21">
        <v>30743.11</v>
      </c>
      <c r="Q878" s="21">
        <v>0</v>
      </c>
      <c r="R878" s="21">
        <f t="shared" si="13"/>
        <v>30743.11</v>
      </c>
    </row>
    <row r="879" spans="1:18" x14ac:dyDescent="0.25">
      <c r="A879" s="20" t="s">
        <v>39</v>
      </c>
      <c r="B879" s="20" t="s">
        <v>1</v>
      </c>
      <c r="C879" s="20" t="s">
        <v>192</v>
      </c>
      <c r="D879" s="20" t="s">
        <v>193</v>
      </c>
      <c r="E879" s="20" t="s">
        <v>146</v>
      </c>
      <c r="F879" s="20" t="s">
        <v>185</v>
      </c>
      <c r="G879" s="20" t="s">
        <v>183</v>
      </c>
      <c r="H879" s="20" t="s">
        <v>275</v>
      </c>
      <c r="I879">
        <v>0</v>
      </c>
      <c r="J879" s="21">
        <v>733161.25</v>
      </c>
      <c r="K879" s="22">
        <v>0.74452287001764395</v>
      </c>
      <c r="L879" s="21">
        <v>984739.73</v>
      </c>
      <c r="M879" s="23"/>
      <c r="N879" s="21">
        <v>5.93</v>
      </c>
      <c r="P879" s="21">
        <v>0</v>
      </c>
      <c r="Q879" s="21">
        <v>0</v>
      </c>
      <c r="R879" s="21">
        <f t="shared" si="13"/>
        <v>0</v>
      </c>
    </row>
    <row r="880" spans="1:18" x14ac:dyDescent="0.25">
      <c r="A880" s="20" t="s">
        <v>39</v>
      </c>
      <c r="B880" s="20" t="s">
        <v>1</v>
      </c>
      <c r="C880" s="20" t="s">
        <v>194</v>
      </c>
      <c r="D880" s="20" t="s">
        <v>189</v>
      </c>
      <c r="E880" s="20" t="s">
        <v>155</v>
      </c>
      <c r="F880" s="20" t="s">
        <v>185</v>
      </c>
      <c r="G880" s="20" t="s">
        <v>144</v>
      </c>
      <c r="H880" s="20" t="s">
        <v>275</v>
      </c>
      <c r="I880">
        <v>5704</v>
      </c>
      <c r="J880" s="21">
        <v>733161.25</v>
      </c>
      <c r="K880" s="22">
        <v>0.74452287001764395</v>
      </c>
      <c r="L880" s="21">
        <v>984739.73</v>
      </c>
      <c r="M880" s="23">
        <v>8.9486001188310196E-2</v>
      </c>
      <c r="N880" s="21">
        <v>2.58</v>
      </c>
      <c r="O880">
        <v>510</v>
      </c>
      <c r="P880" s="21">
        <v>920.86</v>
      </c>
      <c r="Q880" s="21">
        <v>0</v>
      </c>
      <c r="R880" s="21">
        <f t="shared" si="13"/>
        <v>920.86</v>
      </c>
    </row>
    <row r="881" spans="1:18" x14ac:dyDescent="0.25">
      <c r="A881" s="20" t="s">
        <v>39</v>
      </c>
      <c r="B881" s="20" t="s">
        <v>1</v>
      </c>
      <c r="C881" s="20" t="s">
        <v>195</v>
      </c>
      <c r="D881" s="20" t="s">
        <v>187</v>
      </c>
      <c r="E881" s="20" t="s">
        <v>155</v>
      </c>
      <c r="F881" s="20" t="s">
        <v>185</v>
      </c>
      <c r="G881" s="20" t="s">
        <v>144</v>
      </c>
      <c r="H881" s="20" t="s">
        <v>275</v>
      </c>
      <c r="I881">
        <v>9780</v>
      </c>
      <c r="J881" s="21">
        <v>733161.25</v>
      </c>
      <c r="K881" s="22">
        <v>0.74452287001764395</v>
      </c>
      <c r="L881" s="21">
        <v>984739.73</v>
      </c>
      <c r="M881" s="23">
        <v>9.3715122901387601E-2</v>
      </c>
      <c r="N881" s="21">
        <v>2.54</v>
      </c>
      <c r="O881">
        <v>916</v>
      </c>
      <c r="P881" s="21">
        <v>1628.3</v>
      </c>
      <c r="Q881" s="21">
        <v>0</v>
      </c>
      <c r="R881" s="21">
        <f t="shared" si="13"/>
        <v>1628.3</v>
      </c>
    </row>
    <row r="882" spans="1:18" x14ac:dyDescent="0.25">
      <c r="A882" s="20" t="s">
        <v>40</v>
      </c>
      <c r="B882" s="20" t="s">
        <v>196</v>
      </c>
      <c r="C882" s="20" t="s">
        <v>197</v>
      </c>
      <c r="D882" s="20" t="s">
        <v>148</v>
      </c>
      <c r="E882" s="20" t="s">
        <v>142</v>
      </c>
      <c r="F882" s="20" t="s">
        <v>198</v>
      </c>
      <c r="G882" s="20" t="s">
        <v>144</v>
      </c>
      <c r="H882" s="20" t="s">
        <v>275</v>
      </c>
      <c r="I882">
        <v>309175</v>
      </c>
      <c r="J882" s="21">
        <v>294301.18</v>
      </c>
      <c r="K882" s="22">
        <v>0.87229746700413902</v>
      </c>
      <c r="L882" s="21">
        <v>337386.26</v>
      </c>
      <c r="M882" s="23">
        <v>1.73678558511221E-3</v>
      </c>
      <c r="N882" s="21">
        <v>33.78</v>
      </c>
      <c r="O882">
        <v>536</v>
      </c>
      <c r="P882" s="21">
        <v>14885.74</v>
      </c>
      <c r="Q882" s="21">
        <v>27.77</v>
      </c>
      <c r="R882" s="21">
        <f t="shared" si="13"/>
        <v>14913.51</v>
      </c>
    </row>
    <row r="883" spans="1:18" x14ac:dyDescent="0.25">
      <c r="A883" s="20" t="s">
        <v>40</v>
      </c>
      <c r="B883" s="20" t="s">
        <v>196</v>
      </c>
      <c r="C883" s="20" t="s">
        <v>199</v>
      </c>
      <c r="D883" s="20" t="s">
        <v>200</v>
      </c>
      <c r="E883" s="20" t="s">
        <v>142</v>
      </c>
      <c r="F883" s="20" t="s">
        <v>198</v>
      </c>
      <c r="G883" s="20" t="s">
        <v>183</v>
      </c>
      <c r="H883" s="20" t="s">
        <v>275</v>
      </c>
      <c r="I883">
        <v>222043</v>
      </c>
      <c r="J883" s="21">
        <v>294301.18</v>
      </c>
      <c r="K883" s="22">
        <v>0.87229746700413902</v>
      </c>
      <c r="L883" s="21">
        <v>337386.26</v>
      </c>
      <c r="M883" s="23"/>
      <c r="N883" s="21">
        <v>10.98</v>
      </c>
      <c r="P883" s="21">
        <v>0</v>
      </c>
      <c r="Q883" s="21">
        <v>0</v>
      </c>
      <c r="R883" s="21">
        <f t="shared" si="13"/>
        <v>0</v>
      </c>
    </row>
    <row r="884" spans="1:18" x14ac:dyDescent="0.25">
      <c r="A884" s="20" t="s">
        <v>40</v>
      </c>
      <c r="B884" s="20" t="s">
        <v>196</v>
      </c>
      <c r="C884" s="20" t="s">
        <v>201</v>
      </c>
      <c r="D884" s="20" t="s">
        <v>141</v>
      </c>
      <c r="E884" s="20" t="s">
        <v>142</v>
      </c>
      <c r="F884" s="20" t="s">
        <v>202</v>
      </c>
      <c r="G884" s="20" t="s">
        <v>144</v>
      </c>
      <c r="H884" s="20" t="s">
        <v>275</v>
      </c>
      <c r="I884">
        <v>44305</v>
      </c>
      <c r="J884" s="21">
        <v>294301.18</v>
      </c>
      <c r="K884" s="22">
        <v>0.87229746700413902</v>
      </c>
      <c r="L884" s="21">
        <v>337386.26</v>
      </c>
      <c r="M884" s="23">
        <v>1.73654908409452E-3</v>
      </c>
      <c r="N884" s="21">
        <v>33.78</v>
      </c>
      <c r="O884">
        <v>76</v>
      </c>
      <c r="P884" s="21">
        <v>2110.66</v>
      </c>
      <c r="Q884" s="21">
        <v>0</v>
      </c>
      <c r="R884" s="21">
        <f t="shared" si="13"/>
        <v>2110.66</v>
      </c>
    </row>
    <row r="885" spans="1:18" x14ac:dyDescent="0.25">
      <c r="A885" s="20" t="s">
        <v>40</v>
      </c>
      <c r="B885" s="20" t="s">
        <v>196</v>
      </c>
      <c r="C885" s="20" t="s">
        <v>203</v>
      </c>
      <c r="D885" s="20" t="s">
        <v>141</v>
      </c>
      <c r="E885" s="20" t="s">
        <v>146</v>
      </c>
      <c r="F885" s="20" t="s">
        <v>202</v>
      </c>
      <c r="G885" s="20" t="s">
        <v>144</v>
      </c>
      <c r="H885" s="20" t="s">
        <v>275</v>
      </c>
      <c r="I885">
        <v>18023</v>
      </c>
      <c r="J885" s="21">
        <v>294301.18</v>
      </c>
      <c r="K885" s="22">
        <v>0.87229746700413902</v>
      </c>
      <c r="L885" s="21">
        <v>337386.26</v>
      </c>
      <c r="M885" s="23">
        <v>1.73654908409452E-3</v>
      </c>
      <c r="N885" s="21">
        <v>135.6</v>
      </c>
      <c r="O885">
        <v>31</v>
      </c>
      <c r="P885" s="21">
        <v>3446.78</v>
      </c>
      <c r="Q885" s="21">
        <v>0</v>
      </c>
      <c r="R885" s="21">
        <f t="shared" si="13"/>
        <v>3446.78</v>
      </c>
    </row>
    <row r="886" spans="1:18" x14ac:dyDescent="0.25">
      <c r="A886" s="20" t="s">
        <v>40</v>
      </c>
      <c r="B886" s="20" t="s">
        <v>196</v>
      </c>
      <c r="C886" s="20" t="s">
        <v>204</v>
      </c>
      <c r="D886" s="20" t="s">
        <v>150</v>
      </c>
      <c r="E886" s="20" t="s">
        <v>146</v>
      </c>
      <c r="F886" s="20" t="s">
        <v>202</v>
      </c>
      <c r="G886" s="20" t="s">
        <v>183</v>
      </c>
      <c r="H886" s="20" t="s">
        <v>275</v>
      </c>
      <c r="I886">
        <v>15777</v>
      </c>
      <c r="J886" s="21">
        <v>294301.18</v>
      </c>
      <c r="K886" s="22">
        <v>0.87229746700413902</v>
      </c>
      <c r="L886" s="21">
        <v>337386.26</v>
      </c>
      <c r="M886" s="23"/>
      <c r="N886" s="21">
        <v>30.27</v>
      </c>
      <c r="P886" s="21">
        <v>0</v>
      </c>
      <c r="Q886" s="21">
        <v>0</v>
      </c>
      <c r="R886" s="21">
        <f t="shared" si="13"/>
        <v>0</v>
      </c>
    </row>
    <row r="887" spans="1:18" x14ac:dyDescent="0.25">
      <c r="A887" s="20" t="s">
        <v>40</v>
      </c>
      <c r="B887" s="20" t="s">
        <v>196</v>
      </c>
      <c r="C887" s="20" t="s">
        <v>205</v>
      </c>
      <c r="D887" s="20" t="s">
        <v>148</v>
      </c>
      <c r="E887" s="20" t="s">
        <v>155</v>
      </c>
      <c r="F887" s="20" t="s">
        <v>198</v>
      </c>
      <c r="G887" s="20" t="s">
        <v>144</v>
      </c>
      <c r="H887" s="20" t="s">
        <v>275</v>
      </c>
      <c r="I887">
        <v>15530</v>
      </c>
      <c r="J887" s="21">
        <v>294301.18</v>
      </c>
      <c r="K887" s="22">
        <v>0.87229746700413902</v>
      </c>
      <c r="L887" s="21">
        <v>337386.26</v>
      </c>
      <c r="M887" s="23">
        <v>1.73678558511221E-3</v>
      </c>
      <c r="N887" s="21">
        <v>90.79</v>
      </c>
      <c r="O887">
        <v>26</v>
      </c>
      <c r="P887" s="21">
        <v>1935.55</v>
      </c>
      <c r="Q887" s="21">
        <v>0</v>
      </c>
      <c r="R887" s="21">
        <f t="shared" si="13"/>
        <v>1935.55</v>
      </c>
    </row>
    <row r="888" spans="1:18" x14ac:dyDescent="0.25">
      <c r="A888" s="20" t="s">
        <v>40</v>
      </c>
      <c r="B888" s="20" t="s">
        <v>196</v>
      </c>
      <c r="C888" s="20" t="s">
        <v>206</v>
      </c>
      <c r="D888" s="20" t="s">
        <v>189</v>
      </c>
      <c r="E888" s="20" t="s">
        <v>155</v>
      </c>
      <c r="F888" s="20" t="s">
        <v>198</v>
      </c>
      <c r="G888" s="20" t="s">
        <v>144</v>
      </c>
      <c r="H888" s="20" t="s">
        <v>275</v>
      </c>
      <c r="I888">
        <v>7128</v>
      </c>
      <c r="J888" s="21">
        <v>294301.18</v>
      </c>
      <c r="K888" s="22">
        <v>0.87229746700413902</v>
      </c>
      <c r="L888" s="21">
        <v>337386.26</v>
      </c>
      <c r="M888" s="23">
        <v>1.8283492281820899E-3</v>
      </c>
      <c r="N888" s="21">
        <v>90.77</v>
      </c>
      <c r="O888">
        <v>13</v>
      </c>
      <c r="P888" s="21">
        <v>967.56</v>
      </c>
      <c r="Q888" s="21">
        <v>0</v>
      </c>
      <c r="R888" s="21">
        <f t="shared" si="13"/>
        <v>967.56</v>
      </c>
    </row>
    <row r="889" spans="1:18" x14ac:dyDescent="0.25">
      <c r="A889" s="20" t="s">
        <v>12</v>
      </c>
      <c r="B889" s="20" t="s">
        <v>207</v>
      </c>
      <c r="C889" s="20" t="s">
        <v>208</v>
      </c>
      <c r="D889" s="20" t="s">
        <v>170</v>
      </c>
      <c r="E889" s="20" t="s">
        <v>155</v>
      </c>
      <c r="F889" s="20" t="s">
        <v>209</v>
      </c>
      <c r="G889" s="20" t="s">
        <v>144</v>
      </c>
      <c r="H889" s="20" t="s">
        <v>275</v>
      </c>
      <c r="I889">
        <v>5574</v>
      </c>
      <c r="J889" s="21">
        <v>3536221.59</v>
      </c>
      <c r="K889" s="22">
        <v>0.809707398211853</v>
      </c>
      <c r="L889" s="21">
        <v>4367283.29</v>
      </c>
      <c r="M889" s="23">
        <v>0.244217504942597</v>
      </c>
      <c r="N889" s="21">
        <v>6.65</v>
      </c>
      <c r="O889">
        <v>1361</v>
      </c>
      <c r="P889" s="21">
        <v>6888.68</v>
      </c>
      <c r="Q889" s="21">
        <v>0</v>
      </c>
      <c r="R889" s="21">
        <f t="shared" si="13"/>
        <v>6888.68</v>
      </c>
    </row>
    <row r="890" spans="1:18" x14ac:dyDescent="0.25">
      <c r="A890" s="20" t="s">
        <v>12</v>
      </c>
      <c r="B890" s="20" t="s">
        <v>207</v>
      </c>
      <c r="C890" s="20" t="s">
        <v>210</v>
      </c>
      <c r="D890" s="20" t="s">
        <v>175</v>
      </c>
      <c r="E890" s="20" t="s">
        <v>155</v>
      </c>
      <c r="F890" s="20" t="s">
        <v>209</v>
      </c>
      <c r="G890" s="20" t="s">
        <v>144</v>
      </c>
      <c r="H890" s="20" t="s">
        <v>275</v>
      </c>
      <c r="I890">
        <v>5667</v>
      </c>
      <c r="J890" s="21">
        <v>3536221.59</v>
      </c>
      <c r="K890" s="22">
        <v>0.809707398211853</v>
      </c>
      <c r="L890" s="21">
        <v>4367283.29</v>
      </c>
      <c r="M890" s="23">
        <v>0.244217504942597</v>
      </c>
      <c r="N890" s="21">
        <v>6.65</v>
      </c>
      <c r="O890">
        <v>1383</v>
      </c>
      <c r="P890" s="21">
        <v>7000.03</v>
      </c>
      <c r="Q890" s="21">
        <v>0</v>
      </c>
      <c r="R890" s="21">
        <f t="shared" si="13"/>
        <v>7000.03</v>
      </c>
    </row>
    <row r="891" spans="1:18" x14ac:dyDescent="0.25">
      <c r="A891" s="20" t="s">
        <v>12</v>
      </c>
      <c r="B891" s="20" t="s">
        <v>207</v>
      </c>
      <c r="C891" s="20" t="s">
        <v>211</v>
      </c>
      <c r="D891" s="20" t="s">
        <v>148</v>
      </c>
      <c r="E891" s="20" t="s">
        <v>142</v>
      </c>
      <c r="F891" s="20" t="s">
        <v>209</v>
      </c>
      <c r="G891" s="20" t="s">
        <v>144</v>
      </c>
      <c r="H891" s="20" t="s">
        <v>275</v>
      </c>
      <c r="I891">
        <v>95861</v>
      </c>
      <c r="J891" s="21">
        <v>3536221.59</v>
      </c>
      <c r="K891" s="22">
        <v>0.809707398211853</v>
      </c>
      <c r="L891" s="21">
        <v>4367283.29</v>
      </c>
      <c r="M891" s="23">
        <v>0.244223069173125</v>
      </c>
      <c r="N891" s="21">
        <v>3.92</v>
      </c>
      <c r="O891">
        <v>23411</v>
      </c>
      <c r="P891" s="21">
        <v>70035.06</v>
      </c>
      <c r="Q891" s="21">
        <v>197.44</v>
      </c>
      <c r="R891" s="21">
        <f t="shared" si="13"/>
        <v>70232.5</v>
      </c>
    </row>
    <row r="892" spans="1:18" x14ac:dyDescent="0.25">
      <c r="A892" s="20" t="s">
        <v>12</v>
      </c>
      <c r="B892" s="20" t="s">
        <v>207</v>
      </c>
      <c r="C892" s="20" t="s">
        <v>212</v>
      </c>
      <c r="D892" s="20" t="s">
        <v>150</v>
      </c>
      <c r="E892" s="20" t="s">
        <v>142</v>
      </c>
      <c r="F892" s="20" t="s">
        <v>209</v>
      </c>
      <c r="G892" s="20" t="s">
        <v>144</v>
      </c>
      <c r="H892" s="20" t="s">
        <v>275</v>
      </c>
      <c r="I892">
        <v>156877</v>
      </c>
      <c r="J892" s="21">
        <v>3536221.59</v>
      </c>
      <c r="K892" s="22">
        <v>0.809707398211853</v>
      </c>
      <c r="L892" s="21">
        <v>4367283.29</v>
      </c>
      <c r="M892" s="23">
        <v>0.244217504942597</v>
      </c>
      <c r="N892" s="21">
        <v>3.92</v>
      </c>
      <c r="O892">
        <v>38312</v>
      </c>
      <c r="P892" s="21">
        <v>114612.07</v>
      </c>
      <c r="Q892" s="21">
        <v>397.88</v>
      </c>
      <c r="R892" s="21">
        <f t="shared" si="13"/>
        <v>115009.95000000001</v>
      </c>
    </row>
    <row r="893" spans="1:18" x14ac:dyDescent="0.25">
      <c r="A893" s="20" t="s">
        <v>12</v>
      </c>
      <c r="B893" s="20" t="s">
        <v>207</v>
      </c>
      <c r="C893" s="20" t="s">
        <v>213</v>
      </c>
      <c r="D893" s="20" t="s">
        <v>193</v>
      </c>
      <c r="E893" s="20" t="s">
        <v>146</v>
      </c>
      <c r="F893" s="20" t="s">
        <v>209</v>
      </c>
      <c r="G893" s="20" t="s">
        <v>144</v>
      </c>
      <c r="H893" s="20" t="s">
        <v>275</v>
      </c>
      <c r="I893">
        <v>0</v>
      </c>
      <c r="J893" s="21">
        <v>3536221.59</v>
      </c>
      <c r="K893" s="22">
        <v>0.809707398211853</v>
      </c>
      <c r="L893" s="21">
        <v>4367283.29</v>
      </c>
      <c r="M893" s="23">
        <v>0.244217504942597</v>
      </c>
      <c r="N893" s="21">
        <v>30.45</v>
      </c>
      <c r="O893">
        <v>0</v>
      </c>
      <c r="P893" s="21">
        <v>0</v>
      </c>
      <c r="Q893" s="21">
        <v>0</v>
      </c>
      <c r="R893" s="21">
        <f t="shared" si="13"/>
        <v>0</v>
      </c>
    </row>
    <row r="894" spans="1:18" x14ac:dyDescent="0.25">
      <c r="A894" s="20" t="s">
        <v>12</v>
      </c>
      <c r="B894" s="20" t="s">
        <v>207</v>
      </c>
      <c r="C894" s="20" t="s">
        <v>214</v>
      </c>
      <c r="D894" s="20" t="s">
        <v>175</v>
      </c>
      <c r="E894" s="20" t="s">
        <v>146</v>
      </c>
      <c r="F894" s="20" t="s">
        <v>209</v>
      </c>
      <c r="G894" s="20" t="s">
        <v>144</v>
      </c>
      <c r="H894" s="20" t="s">
        <v>275</v>
      </c>
      <c r="I894">
        <v>13274</v>
      </c>
      <c r="J894" s="21">
        <v>3536221.59</v>
      </c>
      <c r="K894" s="22">
        <v>0.809707398211853</v>
      </c>
      <c r="L894" s="21">
        <v>4367283.29</v>
      </c>
      <c r="M894" s="23">
        <v>0.244217504942597</v>
      </c>
      <c r="N894" s="21">
        <v>30.45</v>
      </c>
      <c r="O894">
        <v>3241</v>
      </c>
      <c r="P894" s="21">
        <v>75114.240000000005</v>
      </c>
      <c r="Q894" s="21">
        <v>-46.35</v>
      </c>
      <c r="R894" s="21">
        <f t="shared" si="13"/>
        <v>75067.89</v>
      </c>
    </row>
    <row r="895" spans="1:18" x14ac:dyDescent="0.25">
      <c r="A895" s="20" t="s">
        <v>41</v>
      </c>
      <c r="B895" s="20" t="s">
        <v>215</v>
      </c>
      <c r="C895" s="20" t="s">
        <v>157</v>
      </c>
      <c r="D895" s="20" t="s">
        <v>158</v>
      </c>
      <c r="E895" s="20" t="s">
        <v>142</v>
      </c>
      <c r="F895" s="20" t="s">
        <v>159</v>
      </c>
      <c r="G895" s="20" t="s">
        <v>144</v>
      </c>
      <c r="H895" s="20" t="s">
        <v>275</v>
      </c>
      <c r="I895">
        <v>49590</v>
      </c>
      <c r="J895" s="21">
        <v>2217018.42</v>
      </c>
      <c r="K895" s="22">
        <v>0.953390079453588</v>
      </c>
      <c r="L895" s="21">
        <v>2325405.38</v>
      </c>
      <c r="M895" s="23">
        <v>6.4386572409361797E-2</v>
      </c>
      <c r="N895" s="21">
        <v>26.16</v>
      </c>
      <c r="O895">
        <v>3192</v>
      </c>
      <c r="P895" s="21">
        <v>75033.05</v>
      </c>
      <c r="Q895" s="21">
        <v>235.06</v>
      </c>
      <c r="R895" s="21">
        <f t="shared" si="13"/>
        <v>75268.11</v>
      </c>
    </row>
    <row r="896" spans="1:18" x14ac:dyDescent="0.25">
      <c r="A896" s="20" t="s">
        <v>41</v>
      </c>
      <c r="B896" s="20" t="s">
        <v>215</v>
      </c>
      <c r="C896" s="20" t="s">
        <v>160</v>
      </c>
      <c r="D896" s="20" t="s">
        <v>150</v>
      </c>
      <c r="E896" s="20" t="s">
        <v>142</v>
      </c>
      <c r="F896" s="20" t="s">
        <v>159</v>
      </c>
      <c r="G896" s="20" t="s">
        <v>183</v>
      </c>
      <c r="H896" s="20" t="s">
        <v>275</v>
      </c>
      <c r="I896">
        <v>48195</v>
      </c>
      <c r="J896" s="21">
        <v>2217018.42</v>
      </c>
      <c r="K896" s="22">
        <v>0.953390079453588</v>
      </c>
      <c r="L896" s="21">
        <v>2325405.38</v>
      </c>
      <c r="M896" s="23"/>
      <c r="N896" s="21">
        <v>24.2</v>
      </c>
      <c r="P896" s="21">
        <v>0</v>
      </c>
      <c r="Q896" s="21">
        <v>0</v>
      </c>
      <c r="R896" s="21">
        <f t="shared" si="13"/>
        <v>0</v>
      </c>
    </row>
    <row r="897" spans="1:18" x14ac:dyDescent="0.25">
      <c r="A897" s="20" t="s">
        <v>41</v>
      </c>
      <c r="B897" s="20" t="s">
        <v>215</v>
      </c>
      <c r="C897" s="20" t="s">
        <v>161</v>
      </c>
      <c r="D897" s="20" t="s">
        <v>148</v>
      </c>
      <c r="E897" s="20" t="s">
        <v>142</v>
      </c>
      <c r="F897" s="20" t="s">
        <v>162</v>
      </c>
      <c r="G897" s="20" t="s">
        <v>144</v>
      </c>
      <c r="H897" s="20" t="s">
        <v>275</v>
      </c>
      <c r="I897">
        <v>13489</v>
      </c>
      <c r="J897" s="21">
        <v>2217018.42</v>
      </c>
      <c r="K897" s="22">
        <v>0.953390079453588</v>
      </c>
      <c r="L897" s="21">
        <v>2325405.38</v>
      </c>
      <c r="M897" s="23">
        <v>6.4386572409361797E-2</v>
      </c>
      <c r="N897" s="21">
        <v>26.16</v>
      </c>
      <c r="O897">
        <v>868</v>
      </c>
      <c r="P897" s="21">
        <v>20403.72</v>
      </c>
      <c r="Q897" s="21">
        <v>70.52</v>
      </c>
      <c r="R897" s="21">
        <f t="shared" si="13"/>
        <v>20474.240000000002</v>
      </c>
    </row>
    <row r="898" spans="1:18" x14ac:dyDescent="0.25">
      <c r="A898" s="20" t="s">
        <v>41</v>
      </c>
      <c r="B898" s="20" t="s">
        <v>215</v>
      </c>
      <c r="C898" s="20" t="s">
        <v>163</v>
      </c>
      <c r="D898" s="20" t="s">
        <v>148</v>
      </c>
      <c r="E898" s="20" t="s">
        <v>146</v>
      </c>
      <c r="F898" s="20" t="s">
        <v>162</v>
      </c>
      <c r="G898" s="20" t="s">
        <v>144</v>
      </c>
      <c r="H898" s="20" t="s">
        <v>275</v>
      </c>
      <c r="I898">
        <v>2506</v>
      </c>
      <c r="J898" s="21">
        <v>2217018.42</v>
      </c>
      <c r="K898" s="22">
        <v>0.953390079453588</v>
      </c>
      <c r="L898" s="21">
        <v>2325405.38</v>
      </c>
      <c r="M898" s="23">
        <v>6.4386572409361797E-2</v>
      </c>
      <c r="N898" s="21">
        <v>107.29</v>
      </c>
      <c r="O898">
        <v>161</v>
      </c>
      <c r="P898" s="21">
        <v>15480.45</v>
      </c>
      <c r="Q898" s="21">
        <v>0</v>
      </c>
      <c r="R898" s="21">
        <f t="shared" ref="R898:R961" si="14">SUM(P898:Q898)</f>
        <v>15480.45</v>
      </c>
    </row>
    <row r="899" spans="1:18" x14ac:dyDescent="0.25">
      <c r="A899" s="20" t="s">
        <v>41</v>
      </c>
      <c r="B899" s="20" t="s">
        <v>215</v>
      </c>
      <c r="C899" s="20" t="s">
        <v>164</v>
      </c>
      <c r="D899" s="20" t="s">
        <v>150</v>
      </c>
      <c r="E899" s="20" t="s">
        <v>146</v>
      </c>
      <c r="F899" s="20" t="s">
        <v>162</v>
      </c>
      <c r="G899" s="20" t="s">
        <v>183</v>
      </c>
      <c r="H899" s="20" t="s">
        <v>275</v>
      </c>
      <c r="I899">
        <v>3580</v>
      </c>
      <c r="J899" s="21">
        <v>2217018.42</v>
      </c>
      <c r="K899" s="22">
        <v>0.953390079453588</v>
      </c>
      <c r="L899" s="21">
        <v>2325405.38</v>
      </c>
      <c r="M899" s="23"/>
      <c r="N899" s="21">
        <v>67.69</v>
      </c>
      <c r="P899" s="21">
        <v>0</v>
      </c>
      <c r="Q899" s="21">
        <v>0</v>
      </c>
      <c r="R899" s="21">
        <f t="shared" si="14"/>
        <v>0</v>
      </c>
    </row>
    <row r="900" spans="1:18" x14ac:dyDescent="0.25">
      <c r="A900" s="20" t="s">
        <v>41</v>
      </c>
      <c r="B900" s="20" t="s">
        <v>215</v>
      </c>
      <c r="C900" s="20" t="s">
        <v>165</v>
      </c>
      <c r="D900" s="20" t="s">
        <v>148</v>
      </c>
      <c r="E900" s="20" t="s">
        <v>155</v>
      </c>
      <c r="F900" s="20" t="s">
        <v>159</v>
      </c>
      <c r="G900" s="20" t="s">
        <v>144</v>
      </c>
      <c r="H900" s="20" t="s">
        <v>275</v>
      </c>
      <c r="I900">
        <v>1484</v>
      </c>
      <c r="J900" s="21">
        <v>2217018.42</v>
      </c>
      <c r="K900" s="22">
        <v>0.953390079453588</v>
      </c>
      <c r="L900" s="21">
        <v>2325405.38</v>
      </c>
      <c r="M900" s="23">
        <v>6.4386572409361797E-2</v>
      </c>
      <c r="N900" s="21">
        <v>58.75</v>
      </c>
      <c r="O900">
        <v>95</v>
      </c>
      <c r="P900" s="21">
        <v>5001.84</v>
      </c>
      <c r="Q900" s="21">
        <v>0</v>
      </c>
      <c r="R900" s="21">
        <f t="shared" si="14"/>
        <v>5001.84</v>
      </c>
    </row>
    <row r="901" spans="1:18" x14ac:dyDescent="0.25">
      <c r="A901" s="20" t="s">
        <v>41</v>
      </c>
      <c r="B901" s="20" t="s">
        <v>215</v>
      </c>
      <c r="C901" s="20" t="s">
        <v>166</v>
      </c>
      <c r="D901" s="20" t="s">
        <v>150</v>
      </c>
      <c r="E901" s="20" t="s">
        <v>155</v>
      </c>
      <c r="F901" s="20" t="s">
        <v>159</v>
      </c>
      <c r="G901" s="20" t="s">
        <v>144</v>
      </c>
      <c r="H901" s="20" t="s">
        <v>275</v>
      </c>
      <c r="I901">
        <v>2050</v>
      </c>
      <c r="J901" s="21">
        <v>2217018.42</v>
      </c>
      <c r="K901" s="22">
        <v>0.953390079453588</v>
      </c>
      <c r="L901" s="21">
        <v>2325405.38</v>
      </c>
      <c r="M901" s="23">
        <v>6.4645594216778193E-2</v>
      </c>
      <c r="N901" s="21">
        <v>58.69</v>
      </c>
      <c r="O901">
        <v>132</v>
      </c>
      <c r="P901" s="21">
        <v>6942.83</v>
      </c>
      <c r="Q901" s="21">
        <v>0</v>
      </c>
      <c r="R901" s="21">
        <f t="shared" si="14"/>
        <v>6942.83</v>
      </c>
    </row>
    <row r="902" spans="1:18" x14ac:dyDescent="0.25">
      <c r="A902" s="20" t="s">
        <v>9</v>
      </c>
      <c r="B902" s="20" t="s">
        <v>8</v>
      </c>
      <c r="C902" s="20" t="s">
        <v>216</v>
      </c>
      <c r="D902" s="20" t="s">
        <v>148</v>
      </c>
      <c r="E902" s="20" t="s">
        <v>142</v>
      </c>
      <c r="F902" s="20" t="s">
        <v>217</v>
      </c>
      <c r="G902" s="20" t="s">
        <v>144</v>
      </c>
      <c r="H902" s="20" t="s">
        <v>275</v>
      </c>
      <c r="I902">
        <v>27461</v>
      </c>
      <c r="J902" s="21">
        <v>2269747.44</v>
      </c>
      <c r="K902" s="22">
        <v>0.78808331820328503</v>
      </c>
      <c r="L902" s="21">
        <v>2880085.63</v>
      </c>
      <c r="M902" s="23">
        <v>1</v>
      </c>
      <c r="N902" s="21">
        <v>1.1200000000000001</v>
      </c>
      <c r="O902">
        <v>27461</v>
      </c>
      <c r="P902" s="21">
        <v>22844.83</v>
      </c>
      <c r="Q902" s="21">
        <v>69.88</v>
      </c>
      <c r="R902" s="21">
        <f t="shared" si="14"/>
        <v>22914.710000000003</v>
      </c>
    </row>
    <row r="903" spans="1:18" x14ac:dyDescent="0.25">
      <c r="A903" s="20" t="s">
        <v>9</v>
      </c>
      <c r="B903" s="20" t="s">
        <v>8</v>
      </c>
      <c r="C903" s="20" t="s">
        <v>218</v>
      </c>
      <c r="D903" s="20" t="s">
        <v>150</v>
      </c>
      <c r="E903" s="20" t="s">
        <v>142</v>
      </c>
      <c r="F903" s="20" t="s">
        <v>217</v>
      </c>
      <c r="G903" s="20" t="s">
        <v>144</v>
      </c>
      <c r="H903" s="20" t="s">
        <v>275</v>
      </c>
      <c r="I903">
        <v>116137</v>
      </c>
      <c r="J903" s="21">
        <v>2269747.44</v>
      </c>
      <c r="K903" s="22">
        <v>0.78808331820328503</v>
      </c>
      <c r="L903" s="21">
        <v>2880085.63</v>
      </c>
      <c r="M903" s="23">
        <v>1</v>
      </c>
      <c r="N903" s="21">
        <v>1.1200000000000001</v>
      </c>
      <c r="O903">
        <v>116137</v>
      </c>
      <c r="P903" s="21">
        <v>96614.46</v>
      </c>
      <c r="Q903" s="21">
        <v>277.02999999999997</v>
      </c>
      <c r="R903" s="21">
        <f t="shared" si="14"/>
        <v>96891.49</v>
      </c>
    </row>
    <row r="904" spans="1:18" x14ac:dyDescent="0.25">
      <c r="A904" s="20" t="s">
        <v>9</v>
      </c>
      <c r="B904" s="20" t="s">
        <v>8</v>
      </c>
      <c r="C904" s="20" t="s">
        <v>219</v>
      </c>
      <c r="D904" s="20" t="s">
        <v>220</v>
      </c>
      <c r="E904" s="20" t="s">
        <v>142</v>
      </c>
      <c r="F904" s="20" t="s">
        <v>217</v>
      </c>
      <c r="G904" s="20" t="s">
        <v>144</v>
      </c>
      <c r="H904" s="20" t="s">
        <v>275</v>
      </c>
      <c r="I904">
        <v>62681</v>
      </c>
      <c r="J904" s="21">
        <v>2269747.44</v>
      </c>
      <c r="K904" s="22">
        <v>0.78808331820328503</v>
      </c>
      <c r="L904" s="21">
        <v>2880085.63</v>
      </c>
      <c r="M904" s="23">
        <v>1</v>
      </c>
      <c r="N904" s="21">
        <v>1.1200000000000001</v>
      </c>
      <c r="O904">
        <v>62681</v>
      </c>
      <c r="P904" s="21">
        <v>52144.37</v>
      </c>
      <c r="Q904" s="21">
        <v>165.55</v>
      </c>
      <c r="R904" s="21">
        <f t="shared" si="14"/>
        <v>52309.920000000006</v>
      </c>
    </row>
    <row r="905" spans="1:18" x14ac:dyDescent="0.25">
      <c r="A905" s="20" t="s">
        <v>9</v>
      </c>
      <c r="B905" s="20" t="s">
        <v>8</v>
      </c>
      <c r="C905" s="20" t="s">
        <v>221</v>
      </c>
      <c r="D905" s="20" t="s">
        <v>150</v>
      </c>
      <c r="E905" s="20" t="s">
        <v>146</v>
      </c>
      <c r="F905" s="20" t="s">
        <v>217</v>
      </c>
      <c r="G905" s="20" t="s">
        <v>144</v>
      </c>
      <c r="H905" s="20" t="s">
        <v>275</v>
      </c>
      <c r="I905">
        <v>8177</v>
      </c>
      <c r="J905" s="21">
        <v>2269747.44</v>
      </c>
      <c r="K905" s="22">
        <v>0.78808331820328503</v>
      </c>
      <c r="L905" s="21">
        <v>2880085.63</v>
      </c>
      <c r="M905" s="23">
        <v>1</v>
      </c>
      <c r="N905" s="21">
        <v>2.58</v>
      </c>
      <c r="O905">
        <v>8177</v>
      </c>
      <c r="P905" s="21">
        <v>15628.37</v>
      </c>
      <c r="Q905" s="21">
        <v>0</v>
      </c>
      <c r="R905" s="21">
        <f t="shared" si="14"/>
        <v>15628.37</v>
      </c>
    </row>
    <row r="906" spans="1:18" x14ac:dyDescent="0.25">
      <c r="A906" s="20" t="s">
        <v>9</v>
      </c>
      <c r="B906" s="20" t="s">
        <v>8</v>
      </c>
      <c r="C906" s="20" t="s">
        <v>222</v>
      </c>
      <c r="D906" s="20" t="s">
        <v>175</v>
      </c>
      <c r="E906" s="20" t="s">
        <v>146</v>
      </c>
      <c r="F906" s="20" t="s">
        <v>217</v>
      </c>
      <c r="G906" s="20" t="s">
        <v>144</v>
      </c>
      <c r="H906" s="20" t="s">
        <v>275</v>
      </c>
      <c r="I906">
        <v>6413</v>
      </c>
      <c r="J906" s="21">
        <v>2269747.44</v>
      </c>
      <c r="K906" s="22">
        <v>0.78808331820328503</v>
      </c>
      <c r="L906" s="21">
        <v>2880085.63</v>
      </c>
      <c r="M906" s="23">
        <v>1</v>
      </c>
      <c r="N906" s="21">
        <v>2.58</v>
      </c>
      <c r="O906">
        <v>6413</v>
      </c>
      <c r="P906" s="21">
        <v>12256.91</v>
      </c>
      <c r="Q906" s="21">
        <v>0</v>
      </c>
      <c r="R906" s="21">
        <f t="shared" si="14"/>
        <v>12256.91</v>
      </c>
    </row>
    <row r="907" spans="1:18" x14ac:dyDescent="0.25">
      <c r="A907" s="20" t="s">
        <v>9</v>
      </c>
      <c r="B907" s="20" t="s">
        <v>8</v>
      </c>
      <c r="C907" s="20" t="s">
        <v>223</v>
      </c>
      <c r="D907" s="20" t="s">
        <v>224</v>
      </c>
      <c r="E907" s="20" t="s">
        <v>155</v>
      </c>
      <c r="F907" s="20" t="s">
        <v>217</v>
      </c>
      <c r="G907" s="20" t="s">
        <v>144</v>
      </c>
      <c r="H907" s="20" t="s">
        <v>275</v>
      </c>
      <c r="I907">
        <v>4791</v>
      </c>
      <c r="J907" s="21">
        <v>2269747.44</v>
      </c>
      <c r="K907" s="22">
        <v>0.78808331820328503</v>
      </c>
      <c r="L907" s="21">
        <v>2880085.63</v>
      </c>
      <c r="M907" s="23">
        <v>1</v>
      </c>
      <c r="N907" s="21">
        <v>1.42</v>
      </c>
      <c r="O907">
        <v>4791</v>
      </c>
      <c r="P907" s="21">
        <v>5039.8100000000004</v>
      </c>
      <c r="Q907" s="21">
        <v>1.05</v>
      </c>
      <c r="R907" s="21">
        <f t="shared" si="14"/>
        <v>5040.8600000000006</v>
      </c>
    </row>
    <row r="908" spans="1:18" x14ac:dyDescent="0.25">
      <c r="A908" s="20" t="s">
        <v>9</v>
      </c>
      <c r="B908" s="20" t="s">
        <v>8</v>
      </c>
      <c r="C908" s="20" t="s">
        <v>225</v>
      </c>
      <c r="D908" s="20" t="s">
        <v>175</v>
      </c>
      <c r="E908" s="20" t="s">
        <v>155</v>
      </c>
      <c r="F908" s="20" t="s">
        <v>217</v>
      </c>
      <c r="G908" s="20" t="s">
        <v>144</v>
      </c>
      <c r="H908" s="20" t="s">
        <v>275</v>
      </c>
      <c r="I908">
        <v>4729</v>
      </c>
      <c r="J908" s="21">
        <v>2269747.44</v>
      </c>
      <c r="K908" s="22">
        <v>0.78808331820328503</v>
      </c>
      <c r="L908" s="21">
        <v>2880085.63</v>
      </c>
      <c r="M908" s="23">
        <v>1</v>
      </c>
      <c r="N908" s="21">
        <v>1.42</v>
      </c>
      <c r="O908">
        <v>4729</v>
      </c>
      <c r="P908" s="21">
        <v>4974.59</v>
      </c>
      <c r="Q908" s="21">
        <v>3.15</v>
      </c>
      <c r="R908" s="21">
        <f t="shared" si="14"/>
        <v>4977.74</v>
      </c>
    </row>
    <row r="909" spans="1:18" x14ac:dyDescent="0.25">
      <c r="A909" s="20" t="s">
        <v>42</v>
      </c>
      <c r="B909" s="20" t="s">
        <v>226</v>
      </c>
      <c r="C909" s="20" t="s">
        <v>157</v>
      </c>
      <c r="D909" s="20" t="s">
        <v>158</v>
      </c>
      <c r="E909" s="20" t="s">
        <v>142</v>
      </c>
      <c r="F909" s="20" t="s">
        <v>159</v>
      </c>
      <c r="G909" s="20" t="s">
        <v>144</v>
      </c>
      <c r="H909" s="20" t="s">
        <v>275</v>
      </c>
      <c r="I909">
        <v>49590</v>
      </c>
      <c r="J909" s="21">
        <v>1398362.54</v>
      </c>
      <c r="K909" s="22">
        <v>0.76426174586970197</v>
      </c>
      <c r="L909" s="21">
        <v>1829690.61</v>
      </c>
      <c r="M909" s="23">
        <v>5.0661062350984297E-2</v>
      </c>
      <c r="N909" s="21">
        <v>26.16</v>
      </c>
      <c r="O909">
        <v>2512</v>
      </c>
      <c r="P909" s="21">
        <v>47334.83</v>
      </c>
      <c r="Q909" s="21">
        <v>150.74</v>
      </c>
      <c r="R909" s="21">
        <f t="shared" si="14"/>
        <v>47485.57</v>
      </c>
    </row>
    <row r="910" spans="1:18" x14ac:dyDescent="0.25">
      <c r="A910" s="20" t="s">
        <v>42</v>
      </c>
      <c r="B910" s="20" t="s">
        <v>226</v>
      </c>
      <c r="C910" s="20" t="s">
        <v>160</v>
      </c>
      <c r="D910" s="20" t="s">
        <v>150</v>
      </c>
      <c r="E910" s="20" t="s">
        <v>142</v>
      </c>
      <c r="F910" s="20" t="s">
        <v>159</v>
      </c>
      <c r="G910" s="20" t="s">
        <v>144</v>
      </c>
      <c r="H910" s="20" t="s">
        <v>275</v>
      </c>
      <c r="I910">
        <v>48195</v>
      </c>
      <c r="J910" s="21">
        <v>1398362.54</v>
      </c>
      <c r="K910" s="22">
        <v>0.76426174586970197</v>
      </c>
      <c r="L910" s="21">
        <v>1829690.61</v>
      </c>
      <c r="M910" s="23">
        <v>5.4380315378220197E-2</v>
      </c>
      <c r="N910" s="21">
        <v>24.2</v>
      </c>
      <c r="O910">
        <v>2620</v>
      </c>
      <c r="P910" s="21">
        <v>45670.96</v>
      </c>
      <c r="Q910" s="21">
        <v>122.02</v>
      </c>
      <c r="R910" s="21">
        <f t="shared" si="14"/>
        <v>45792.979999999996</v>
      </c>
    </row>
    <row r="911" spans="1:18" x14ac:dyDescent="0.25">
      <c r="A911" s="20" t="s">
        <v>42</v>
      </c>
      <c r="B911" s="20" t="s">
        <v>226</v>
      </c>
      <c r="C911" s="20" t="s">
        <v>161</v>
      </c>
      <c r="D911" s="20" t="s">
        <v>148</v>
      </c>
      <c r="E911" s="20" t="s">
        <v>142</v>
      </c>
      <c r="F911" s="20" t="s">
        <v>162</v>
      </c>
      <c r="G911" s="20" t="s">
        <v>144</v>
      </c>
      <c r="H911" s="20" t="s">
        <v>275</v>
      </c>
      <c r="I911">
        <v>13489</v>
      </c>
      <c r="J911" s="21">
        <v>1398362.54</v>
      </c>
      <c r="K911" s="22">
        <v>0.76426174586970197</v>
      </c>
      <c r="L911" s="21">
        <v>1829690.61</v>
      </c>
      <c r="M911" s="23">
        <v>5.0661062350984297E-2</v>
      </c>
      <c r="N911" s="21">
        <v>26.16</v>
      </c>
      <c r="O911">
        <v>683</v>
      </c>
      <c r="P911" s="21">
        <v>12870.1</v>
      </c>
      <c r="Q911" s="21">
        <v>37.69</v>
      </c>
      <c r="R911" s="21">
        <f t="shared" si="14"/>
        <v>12907.79</v>
      </c>
    </row>
    <row r="912" spans="1:18" x14ac:dyDescent="0.25">
      <c r="A912" s="20" t="s">
        <v>42</v>
      </c>
      <c r="B912" s="20" t="s">
        <v>226</v>
      </c>
      <c r="C912" s="20" t="s">
        <v>163</v>
      </c>
      <c r="D912" s="20" t="s">
        <v>148</v>
      </c>
      <c r="E912" s="20" t="s">
        <v>146</v>
      </c>
      <c r="F912" s="20" t="s">
        <v>162</v>
      </c>
      <c r="G912" s="20" t="s">
        <v>144</v>
      </c>
      <c r="H912" s="20" t="s">
        <v>275</v>
      </c>
      <c r="I912">
        <v>2506</v>
      </c>
      <c r="J912" s="21">
        <v>1398362.54</v>
      </c>
      <c r="K912" s="22">
        <v>0.76426174586970197</v>
      </c>
      <c r="L912" s="21">
        <v>1829690.61</v>
      </c>
      <c r="M912" s="23">
        <v>5.0661062350984297E-2</v>
      </c>
      <c r="N912" s="21">
        <v>107.29</v>
      </c>
      <c r="O912">
        <v>126</v>
      </c>
      <c r="P912" s="21">
        <v>9711.7999999999993</v>
      </c>
      <c r="Q912" s="21">
        <v>-77.08</v>
      </c>
      <c r="R912" s="21">
        <f t="shared" si="14"/>
        <v>9634.7199999999993</v>
      </c>
    </row>
    <row r="913" spans="1:18" x14ac:dyDescent="0.25">
      <c r="A913" s="20" t="s">
        <v>42</v>
      </c>
      <c r="B913" s="20" t="s">
        <v>226</v>
      </c>
      <c r="C913" s="20" t="s">
        <v>164</v>
      </c>
      <c r="D913" s="20" t="s">
        <v>150</v>
      </c>
      <c r="E913" s="20" t="s">
        <v>146</v>
      </c>
      <c r="F913" s="20" t="s">
        <v>162</v>
      </c>
      <c r="G913" s="20" t="s">
        <v>144</v>
      </c>
      <c r="H913" s="20" t="s">
        <v>275</v>
      </c>
      <c r="I913">
        <v>3580</v>
      </c>
      <c r="J913" s="21">
        <v>1398362.54</v>
      </c>
      <c r="K913" s="22">
        <v>0.76426174586970197</v>
      </c>
      <c r="L913" s="21">
        <v>1829690.61</v>
      </c>
      <c r="M913" s="23">
        <v>5.4380315378220197E-2</v>
      </c>
      <c r="N913" s="21">
        <v>67.69</v>
      </c>
      <c r="O913">
        <v>194</v>
      </c>
      <c r="P913" s="21">
        <v>9434.01</v>
      </c>
      <c r="Q913" s="21">
        <v>0</v>
      </c>
      <c r="R913" s="21">
        <f t="shared" si="14"/>
        <v>9434.01</v>
      </c>
    </row>
    <row r="914" spans="1:18" x14ac:dyDescent="0.25">
      <c r="A914" s="20" t="s">
        <v>42</v>
      </c>
      <c r="B914" s="20" t="s">
        <v>226</v>
      </c>
      <c r="C914" s="20" t="s">
        <v>165</v>
      </c>
      <c r="D914" s="20" t="s">
        <v>148</v>
      </c>
      <c r="E914" s="20" t="s">
        <v>155</v>
      </c>
      <c r="F914" s="20" t="s">
        <v>159</v>
      </c>
      <c r="G914" s="20" t="s">
        <v>144</v>
      </c>
      <c r="H914" s="20" t="s">
        <v>275</v>
      </c>
      <c r="I914">
        <v>1484</v>
      </c>
      <c r="J914" s="21">
        <v>1398362.54</v>
      </c>
      <c r="K914" s="22">
        <v>0.76426174586970197</v>
      </c>
      <c r="L914" s="21">
        <v>1829690.61</v>
      </c>
      <c r="M914" s="23">
        <v>5.0661062350984297E-2</v>
      </c>
      <c r="N914" s="21">
        <v>58.75</v>
      </c>
      <c r="O914">
        <v>75</v>
      </c>
      <c r="P914" s="21">
        <v>3165.48</v>
      </c>
      <c r="Q914" s="21">
        <v>0</v>
      </c>
      <c r="R914" s="21">
        <f t="shared" si="14"/>
        <v>3165.48</v>
      </c>
    </row>
    <row r="915" spans="1:18" x14ac:dyDescent="0.25">
      <c r="A915" s="20" t="s">
        <v>42</v>
      </c>
      <c r="B915" s="20" t="s">
        <v>226</v>
      </c>
      <c r="C915" s="20" t="s">
        <v>166</v>
      </c>
      <c r="D915" s="20" t="s">
        <v>150</v>
      </c>
      <c r="E915" s="20" t="s">
        <v>155</v>
      </c>
      <c r="F915" s="20" t="s">
        <v>159</v>
      </c>
      <c r="G915" s="20" t="s">
        <v>144</v>
      </c>
      <c r="H915" s="20" t="s">
        <v>275</v>
      </c>
      <c r="I915">
        <v>2050</v>
      </c>
      <c r="J915" s="21">
        <v>1398362.54</v>
      </c>
      <c r="K915" s="22">
        <v>0.76426174586970197</v>
      </c>
      <c r="L915" s="21">
        <v>1829690.61</v>
      </c>
      <c r="M915" s="23">
        <v>5.0864867576899397E-2</v>
      </c>
      <c r="N915" s="21">
        <v>58.69</v>
      </c>
      <c r="O915">
        <v>104</v>
      </c>
      <c r="P915" s="21">
        <v>4384.9799999999996</v>
      </c>
      <c r="Q915" s="21">
        <v>0</v>
      </c>
      <c r="R915" s="21">
        <f t="shared" si="14"/>
        <v>4384.9799999999996</v>
      </c>
    </row>
    <row r="916" spans="1:18" x14ac:dyDescent="0.25">
      <c r="A916" s="20" t="s">
        <v>43</v>
      </c>
      <c r="B916" s="20" t="s">
        <v>196</v>
      </c>
      <c r="C916" s="20" t="s">
        <v>197</v>
      </c>
      <c r="D916" s="20" t="s">
        <v>148</v>
      </c>
      <c r="E916" s="20" t="s">
        <v>142</v>
      </c>
      <c r="F916" s="20" t="s">
        <v>198</v>
      </c>
      <c r="G916" s="20" t="s">
        <v>144</v>
      </c>
      <c r="H916" s="20" t="s">
        <v>275</v>
      </c>
      <c r="I916">
        <v>309175</v>
      </c>
      <c r="J916" s="21">
        <v>1108668.82</v>
      </c>
      <c r="K916" s="22">
        <v>0.70250810875696601</v>
      </c>
      <c r="L916" s="21">
        <v>1578158.04</v>
      </c>
      <c r="M916" s="23">
        <v>8.1239886144176092E-3</v>
      </c>
      <c r="N916" s="21">
        <v>33.78</v>
      </c>
      <c r="O916">
        <v>2511</v>
      </c>
      <c r="P916" s="21">
        <v>56161.55</v>
      </c>
      <c r="Q916" s="21">
        <v>156.57</v>
      </c>
      <c r="R916" s="21">
        <f t="shared" si="14"/>
        <v>56318.12</v>
      </c>
    </row>
    <row r="917" spans="1:18" x14ac:dyDescent="0.25">
      <c r="A917" s="20" t="s">
        <v>43</v>
      </c>
      <c r="B917" s="20" t="s">
        <v>196</v>
      </c>
      <c r="C917" s="20" t="s">
        <v>199</v>
      </c>
      <c r="D917" s="20" t="s">
        <v>200</v>
      </c>
      <c r="E917" s="20" t="s">
        <v>142</v>
      </c>
      <c r="F917" s="20" t="s">
        <v>198</v>
      </c>
      <c r="G917" s="20" t="s">
        <v>183</v>
      </c>
      <c r="H917" s="20" t="s">
        <v>275</v>
      </c>
      <c r="I917">
        <v>222043</v>
      </c>
      <c r="J917" s="21">
        <v>1108668.82</v>
      </c>
      <c r="K917" s="22">
        <v>0.70250810875696601</v>
      </c>
      <c r="L917" s="21">
        <v>1578158.04</v>
      </c>
      <c r="M917" s="23"/>
      <c r="N917" s="21">
        <v>10.98</v>
      </c>
      <c r="P917" s="21">
        <v>0</v>
      </c>
      <c r="Q917" s="21">
        <v>0</v>
      </c>
      <c r="R917" s="21">
        <f t="shared" si="14"/>
        <v>0</v>
      </c>
    </row>
    <row r="918" spans="1:18" x14ac:dyDescent="0.25">
      <c r="A918" s="20" t="s">
        <v>43</v>
      </c>
      <c r="B918" s="20" t="s">
        <v>196</v>
      </c>
      <c r="C918" s="20" t="s">
        <v>201</v>
      </c>
      <c r="D918" s="20" t="s">
        <v>141</v>
      </c>
      <c r="E918" s="20" t="s">
        <v>142</v>
      </c>
      <c r="F918" s="20" t="s">
        <v>202</v>
      </c>
      <c r="G918" s="20" t="s">
        <v>144</v>
      </c>
      <c r="H918" s="20" t="s">
        <v>275</v>
      </c>
      <c r="I918">
        <v>44305</v>
      </c>
      <c r="J918" s="21">
        <v>1108668.82</v>
      </c>
      <c r="K918" s="22">
        <v>0.70250810875696601</v>
      </c>
      <c r="L918" s="21">
        <v>1578158.04</v>
      </c>
      <c r="M918" s="23">
        <v>8.1228823572080302E-3</v>
      </c>
      <c r="N918" s="21">
        <v>33.78</v>
      </c>
      <c r="O918">
        <v>359</v>
      </c>
      <c r="P918" s="21">
        <v>8029.47</v>
      </c>
      <c r="Q918" s="21">
        <v>22.37</v>
      </c>
      <c r="R918" s="21">
        <f t="shared" si="14"/>
        <v>8051.84</v>
      </c>
    </row>
    <row r="919" spans="1:18" x14ac:dyDescent="0.25">
      <c r="A919" s="20" t="s">
        <v>43</v>
      </c>
      <c r="B919" s="20" t="s">
        <v>196</v>
      </c>
      <c r="C919" s="20" t="s">
        <v>203</v>
      </c>
      <c r="D919" s="20" t="s">
        <v>141</v>
      </c>
      <c r="E919" s="20" t="s">
        <v>146</v>
      </c>
      <c r="F919" s="20" t="s">
        <v>202</v>
      </c>
      <c r="G919" s="20" t="s">
        <v>144</v>
      </c>
      <c r="H919" s="20" t="s">
        <v>275</v>
      </c>
      <c r="I919">
        <v>18023</v>
      </c>
      <c r="J919" s="21">
        <v>1108668.82</v>
      </c>
      <c r="K919" s="22">
        <v>0.70250810875696601</v>
      </c>
      <c r="L919" s="21">
        <v>1578158.04</v>
      </c>
      <c r="M919" s="23">
        <v>8.1228823572080302E-3</v>
      </c>
      <c r="N919" s="21">
        <v>135.6</v>
      </c>
      <c r="O919">
        <v>146</v>
      </c>
      <c r="P919" s="21">
        <v>13073.5</v>
      </c>
      <c r="Q919" s="21">
        <v>0</v>
      </c>
      <c r="R919" s="21">
        <f t="shared" si="14"/>
        <v>13073.5</v>
      </c>
    </row>
    <row r="920" spans="1:18" x14ac:dyDescent="0.25">
      <c r="A920" s="20" t="s">
        <v>43</v>
      </c>
      <c r="B920" s="20" t="s">
        <v>196</v>
      </c>
      <c r="C920" s="20" t="s">
        <v>204</v>
      </c>
      <c r="D920" s="20" t="s">
        <v>150</v>
      </c>
      <c r="E920" s="20" t="s">
        <v>146</v>
      </c>
      <c r="F920" s="20" t="s">
        <v>202</v>
      </c>
      <c r="G920" s="20" t="s">
        <v>183</v>
      </c>
      <c r="H920" s="20" t="s">
        <v>275</v>
      </c>
      <c r="I920">
        <v>15777</v>
      </c>
      <c r="J920" s="21">
        <v>1108668.82</v>
      </c>
      <c r="K920" s="22">
        <v>0.70250810875696601</v>
      </c>
      <c r="L920" s="21">
        <v>1578158.04</v>
      </c>
      <c r="M920" s="23"/>
      <c r="N920" s="21">
        <v>30.27</v>
      </c>
      <c r="P920" s="21">
        <v>0</v>
      </c>
      <c r="Q920" s="21">
        <v>0</v>
      </c>
      <c r="R920" s="21">
        <f t="shared" si="14"/>
        <v>0</v>
      </c>
    </row>
    <row r="921" spans="1:18" x14ac:dyDescent="0.25">
      <c r="A921" s="20" t="s">
        <v>43</v>
      </c>
      <c r="B921" s="20" t="s">
        <v>196</v>
      </c>
      <c r="C921" s="20" t="s">
        <v>205</v>
      </c>
      <c r="D921" s="20" t="s">
        <v>148</v>
      </c>
      <c r="E921" s="20" t="s">
        <v>155</v>
      </c>
      <c r="F921" s="20" t="s">
        <v>198</v>
      </c>
      <c r="G921" s="20" t="s">
        <v>144</v>
      </c>
      <c r="H921" s="20" t="s">
        <v>275</v>
      </c>
      <c r="I921">
        <v>15530</v>
      </c>
      <c r="J921" s="21">
        <v>1108668.82</v>
      </c>
      <c r="K921" s="22">
        <v>0.70250810875696601</v>
      </c>
      <c r="L921" s="21">
        <v>1578158.04</v>
      </c>
      <c r="M921" s="23">
        <v>8.1239886144176092E-3</v>
      </c>
      <c r="N921" s="21">
        <v>90.79</v>
      </c>
      <c r="O921">
        <v>126</v>
      </c>
      <c r="P921" s="21">
        <v>7554.19</v>
      </c>
      <c r="Q921" s="21">
        <v>0</v>
      </c>
      <c r="R921" s="21">
        <f t="shared" si="14"/>
        <v>7554.19</v>
      </c>
    </row>
    <row r="922" spans="1:18" x14ac:dyDescent="0.25">
      <c r="A922" s="20" t="s">
        <v>43</v>
      </c>
      <c r="B922" s="20" t="s">
        <v>196</v>
      </c>
      <c r="C922" s="20" t="s">
        <v>206</v>
      </c>
      <c r="D922" s="20" t="s">
        <v>189</v>
      </c>
      <c r="E922" s="20" t="s">
        <v>155</v>
      </c>
      <c r="F922" s="20" t="s">
        <v>198</v>
      </c>
      <c r="G922" s="20" t="s">
        <v>144</v>
      </c>
      <c r="H922" s="20" t="s">
        <v>275</v>
      </c>
      <c r="I922">
        <v>7128</v>
      </c>
      <c r="J922" s="21">
        <v>1108668.82</v>
      </c>
      <c r="K922" s="22">
        <v>0.70250810875696601</v>
      </c>
      <c r="L922" s="21">
        <v>1578158.04</v>
      </c>
      <c r="M922" s="23">
        <v>8.5522867302994295E-3</v>
      </c>
      <c r="N922" s="21">
        <v>90.77</v>
      </c>
      <c r="O922">
        <v>60</v>
      </c>
      <c r="P922" s="21">
        <v>3596.44</v>
      </c>
      <c r="Q922" s="21">
        <v>0</v>
      </c>
      <c r="R922" s="21">
        <f t="shared" si="14"/>
        <v>3596.44</v>
      </c>
    </row>
    <row r="923" spans="1:18" x14ac:dyDescent="0.25">
      <c r="A923" s="20" t="s">
        <v>44</v>
      </c>
      <c r="B923" s="20" t="s">
        <v>196</v>
      </c>
      <c r="C923" s="20" t="s">
        <v>197</v>
      </c>
      <c r="D923" s="20" t="s">
        <v>148</v>
      </c>
      <c r="E923" s="20" t="s">
        <v>142</v>
      </c>
      <c r="F923" s="20" t="s">
        <v>198</v>
      </c>
      <c r="G923" s="20" t="s">
        <v>144</v>
      </c>
      <c r="H923" s="20" t="s">
        <v>275</v>
      </c>
      <c r="I923">
        <v>309175</v>
      </c>
      <c r="J923" s="21">
        <v>4139222.24</v>
      </c>
      <c r="K923" s="22">
        <v>0.881349708111968</v>
      </c>
      <c r="L923" s="21">
        <v>4696458.4000000004</v>
      </c>
      <c r="M923" s="23">
        <v>2.4176269804819999E-2</v>
      </c>
      <c r="N923" s="21">
        <v>33.78</v>
      </c>
      <c r="O923">
        <v>7474</v>
      </c>
      <c r="P923" s="21">
        <v>209721.21</v>
      </c>
      <c r="Q923" s="21">
        <v>589.26</v>
      </c>
      <c r="R923" s="21">
        <f t="shared" si="14"/>
        <v>210310.47</v>
      </c>
    </row>
    <row r="924" spans="1:18" x14ac:dyDescent="0.25">
      <c r="A924" s="20" t="s">
        <v>44</v>
      </c>
      <c r="B924" s="20" t="s">
        <v>196</v>
      </c>
      <c r="C924" s="20" t="s">
        <v>199</v>
      </c>
      <c r="D924" s="20" t="s">
        <v>200</v>
      </c>
      <c r="E924" s="20" t="s">
        <v>142</v>
      </c>
      <c r="F924" s="20" t="s">
        <v>198</v>
      </c>
      <c r="G924" s="20" t="s">
        <v>183</v>
      </c>
      <c r="H924" s="20" t="s">
        <v>275</v>
      </c>
      <c r="I924">
        <v>222043</v>
      </c>
      <c r="J924" s="21">
        <v>4139222.24</v>
      </c>
      <c r="K924" s="22">
        <v>0.881349708111968</v>
      </c>
      <c r="L924" s="21">
        <v>4696458.4000000004</v>
      </c>
      <c r="M924" s="23"/>
      <c r="N924" s="21">
        <v>10.98</v>
      </c>
      <c r="P924" s="21">
        <v>0</v>
      </c>
      <c r="Q924" s="21">
        <v>0</v>
      </c>
      <c r="R924" s="21">
        <f t="shared" si="14"/>
        <v>0</v>
      </c>
    </row>
    <row r="925" spans="1:18" x14ac:dyDescent="0.25">
      <c r="A925" s="20" t="s">
        <v>44</v>
      </c>
      <c r="B925" s="20" t="s">
        <v>196</v>
      </c>
      <c r="C925" s="20" t="s">
        <v>201</v>
      </c>
      <c r="D925" s="20" t="s">
        <v>141</v>
      </c>
      <c r="E925" s="20" t="s">
        <v>142</v>
      </c>
      <c r="F925" s="20" t="s">
        <v>202</v>
      </c>
      <c r="G925" s="20" t="s">
        <v>144</v>
      </c>
      <c r="H925" s="20" t="s">
        <v>275</v>
      </c>
      <c r="I925">
        <v>44305</v>
      </c>
      <c r="J925" s="21">
        <v>4139222.24</v>
      </c>
      <c r="K925" s="22">
        <v>0.881349708111968</v>
      </c>
      <c r="L925" s="21">
        <v>4696458.4000000004</v>
      </c>
      <c r="M925" s="23">
        <v>2.4172977681450401E-2</v>
      </c>
      <c r="N925" s="21">
        <v>33.78</v>
      </c>
      <c r="O925">
        <v>1070</v>
      </c>
      <c r="P925" s="21">
        <v>30024.31</v>
      </c>
      <c r="Q925" s="21">
        <v>84.18</v>
      </c>
      <c r="R925" s="21">
        <f t="shared" si="14"/>
        <v>30108.49</v>
      </c>
    </row>
    <row r="926" spans="1:18" x14ac:dyDescent="0.25">
      <c r="A926" s="20" t="s">
        <v>44</v>
      </c>
      <c r="B926" s="20" t="s">
        <v>196</v>
      </c>
      <c r="C926" s="20" t="s">
        <v>203</v>
      </c>
      <c r="D926" s="20" t="s">
        <v>141</v>
      </c>
      <c r="E926" s="20" t="s">
        <v>146</v>
      </c>
      <c r="F926" s="20" t="s">
        <v>202</v>
      </c>
      <c r="G926" s="20" t="s">
        <v>144</v>
      </c>
      <c r="H926" s="20" t="s">
        <v>275</v>
      </c>
      <c r="I926">
        <v>18023</v>
      </c>
      <c r="J926" s="21">
        <v>4139222.24</v>
      </c>
      <c r="K926" s="22">
        <v>0.881349708111968</v>
      </c>
      <c r="L926" s="21">
        <v>4696458.4000000004</v>
      </c>
      <c r="M926" s="23">
        <v>2.4172977681450401E-2</v>
      </c>
      <c r="N926" s="21">
        <v>135.6</v>
      </c>
      <c r="O926">
        <v>435</v>
      </c>
      <c r="P926" s="21">
        <v>48868.06</v>
      </c>
      <c r="Q926" s="21">
        <v>0</v>
      </c>
      <c r="R926" s="21">
        <f t="shared" si="14"/>
        <v>48868.06</v>
      </c>
    </row>
    <row r="927" spans="1:18" x14ac:dyDescent="0.25">
      <c r="A927" s="20" t="s">
        <v>44</v>
      </c>
      <c r="B927" s="20" t="s">
        <v>196</v>
      </c>
      <c r="C927" s="20" t="s">
        <v>204</v>
      </c>
      <c r="D927" s="20" t="s">
        <v>150</v>
      </c>
      <c r="E927" s="20" t="s">
        <v>146</v>
      </c>
      <c r="F927" s="20" t="s">
        <v>202</v>
      </c>
      <c r="G927" s="20" t="s">
        <v>183</v>
      </c>
      <c r="H927" s="20" t="s">
        <v>275</v>
      </c>
      <c r="I927">
        <v>15777</v>
      </c>
      <c r="J927" s="21">
        <v>4139222.24</v>
      </c>
      <c r="K927" s="22">
        <v>0.881349708111968</v>
      </c>
      <c r="L927" s="21">
        <v>4696458.4000000004</v>
      </c>
      <c r="M927" s="23"/>
      <c r="N927" s="21">
        <v>30.27</v>
      </c>
      <c r="P927" s="21">
        <v>0</v>
      </c>
      <c r="Q927" s="21">
        <v>0</v>
      </c>
      <c r="R927" s="21">
        <f t="shared" si="14"/>
        <v>0</v>
      </c>
    </row>
    <row r="928" spans="1:18" x14ac:dyDescent="0.25">
      <c r="A928" s="20" t="s">
        <v>44</v>
      </c>
      <c r="B928" s="20" t="s">
        <v>196</v>
      </c>
      <c r="C928" s="20" t="s">
        <v>205</v>
      </c>
      <c r="D928" s="20" t="s">
        <v>148</v>
      </c>
      <c r="E928" s="20" t="s">
        <v>155</v>
      </c>
      <c r="F928" s="20" t="s">
        <v>198</v>
      </c>
      <c r="G928" s="20" t="s">
        <v>144</v>
      </c>
      <c r="H928" s="20" t="s">
        <v>275</v>
      </c>
      <c r="I928">
        <v>15530</v>
      </c>
      <c r="J928" s="21">
        <v>4139222.24</v>
      </c>
      <c r="K928" s="22">
        <v>0.881349708111968</v>
      </c>
      <c r="L928" s="21">
        <v>4696458.4000000004</v>
      </c>
      <c r="M928" s="23">
        <v>2.4176269804819999E-2</v>
      </c>
      <c r="N928" s="21">
        <v>90.79</v>
      </c>
      <c r="O928">
        <v>375</v>
      </c>
      <c r="P928" s="21">
        <v>28206.25</v>
      </c>
      <c r="Q928" s="21">
        <v>0</v>
      </c>
      <c r="R928" s="21">
        <f t="shared" si="14"/>
        <v>28206.25</v>
      </c>
    </row>
    <row r="929" spans="1:18" x14ac:dyDescent="0.25">
      <c r="A929" s="20" t="s">
        <v>44</v>
      </c>
      <c r="B929" s="20" t="s">
        <v>196</v>
      </c>
      <c r="C929" s="20" t="s">
        <v>206</v>
      </c>
      <c r="D929" s="20" t="s">
        <v>189</v>
      </c>
      <c r="E929" s="20" t="s">
        <v>155</v>
      </c>
      <c r="F929" s="20" t="s">
        <v>198</v>
      </c>
      <c r="G929" s="20" t="s">
        <v>144</v>
      </c>
      <c r="H929" s="20" t="s">
        <v>275</v>
      </c>
      <c r="I929">
        <v>7128</v>
      </c>
      <c r="J929" s="21">
        <v>4139222.24</v>
      </c>
      <c r="K929" s="22">
        <v>0.881349708111968</v>
      </c>
      <c r="L929" s="21">
        <v>4696458.4000000004</v>
      </c>
      <c r="M929" s="23">
        <v>2.54508470227249E-2</v>
      </c>
      <c r="N929" s="21">
        <v>90.77</v>
      </c>
      <c r="O929">
        <v>181</v>
      </c>
      <c r="P929" s="21">
        <v>13611.22</v>
      </c>
      <c r="Q929" s="21">
        <v>0</v>
      </c>
      <c r="R929" s="21">
        <f t="shared" si="14"/>
        <v>13611.22</v>
      </c>
    </row>
    <row r="930" spans="1:18" x14ac:dyDescent="0.25">
      <c r="A930" s="20" t="s">
        <v>45</v>
      </c>
      <c r="B930" s="20" t="s">
        <v>196</v>
      </c>
      <c r="C930" s="20" t="s">
        <v>197</v>
      </c>
      <c r="D930" s="20" t="s">
        <v>148</v>
      </c>
      <c r="E930" s="20" t="s">
        <v>142</v>
      </c>
      <c r="F930" s="20" t="s">
        <v>198</v>
      </c>
      <c r="G930" s="20" t="s">
        <v>144</v>
      </c>
      <c r="H930" s="20" t="s">
        <v>275</v>
      </c>
      <c r="I930">
        <v>309175</v>
      </c>
      <c r="J930" s="21">
        <v>4031.52</v>
      </c>
      <c r="K930" s="22">
        <v>0.966717182374494</v>
      </c>
      <c r="L930" s="21">
        <v>4170.32</v>
      </c>
      <c r="M930" s="23">
        <v>2.14678323334956E-5</v>
      </c>
      <c r="N930" s="21">
        <v>33.78</v>
      </c>
      <c r="O930">
        <v>6</v>
      </c>
      <c r="P930" s="21">
        <v>184.67</v>
      </c>
      <c r="Q930" s="21">
        <v>0</v>
      </c>
      <c r="R930" s="21">
        <f t="shared" si="14"/>
        <v>184.67</v>
      </c>
    </row>
    <row r="931" spans="1:18" x14ac:dyDescent="0.25">
      <c r="A931" s="20" t="s">
        <v>45</v>
      </c>
      <c r="B931" s="20" t="s">
        <v>196</v>
      </c>
      <c r="C931" s="20" t="s">
        <v>199</v>
      </c>
      <c r="D931" s="20" t="s">
        <v>200</v>
      </c>
      <c r="E931" s="20" t="s">
        <v>142</v>
      </c>
      <c r="F931" s="20" t="s">
        <v>198</v>
      </c>
      <c r="G931" s="20" t="s">
        <v>183</v>
      </c>
      <c r="H931" s="20" t="s">
        <v>275</v>
      </c>
      <c r="I931">
        <v>222043</v>
      </c>
      <c r="J931" s="21">
        <v>4031.52</v>
      </c>
      <c r="K931" s="22">
        <v>0.966717182374494</v>
      </c>
      <c r="L931" s="21">
        <v>4170.32</v>
      </c>
      <c r="M931" s="23"/>
      <c r="N931" s="21">
        <v>10.98</v>
      </c>
      <c r="P931" s="21">
        <v>0</v>
      </c>
      <c r="Q931" s="21">
        <v>0</v>
      </c>
      <c r="R931" s="21">
        <f t="shared" si="14"/>
        <v>0</v>
      </c>
    </row>
    <row r="932" spans="1:18" x14ac:dyDescent="0.25">
      <c r="A932" s="20" t="s">
        <v>45</v>
      </c>
      <c r="B932" s="20" t="s">
        <v>196</v>
      </c>
      <c r="C932" s="20" t="s">
        <v>201</v>
      </c>
      <c r="D932" s="20" t="s">
        <v>141</v>
      </c>
      <c r="E932" s="20" t="s">
        <v>142</v>
      </c>
      <c r="F932" s="20" t="s">
        <v>202</v>
      </c>
      <c r="G932" s="20" t="s">
        <v>144</v>
      </c>
      <c r="H932" s="20" t="s">
        <v>275</v>
      </c>
      <c r="I932">
        <v>44305</v>
      </c>
      <c r="J932" s="21">
        <v>4031.52</v>
      </c>
      <c r="K932" s="22">
        <v>0.966717182374494</v>
      </c>
      <c r="L932" s="21">
        <v>4170.32</v>
      </c>
      <c r="M932" s="23">
        <v>2.1464909022617101E-5</v>
      </c>
      <c r="N932" s="21">
        <v>33.78</v>
      </c>
      <c r="O932">
        <v>0</v>
      </c>
      <c r="P932" s="21">
        <v>0</v>
      </c>
      <c r="Q932" s="21">
        <v>0</v>
      </c>
      <c r="R932" s="21">
        <f t="shared" si="14"/>
        <v>0</v>
      </c>
    </row>
    <row r="933" spans="1:18" x14ac:dyDescent="0.25">
      <c r="A933" s="20" t="s">
        <v>45</v>
      </c>
      <c r="B933" s="20" t="s">
        <v>196</v>
      </c>
      <c r="C933" s="20" t="s">
        <v>203</v>
      </c>
      <c r="D933" s="20" t="s">
        <v>141</v>
      </c>
      <c r="E933" s="20" t="s">
        <v>146</v>
      </c>
      <c r="F933" s="20" t="s">
        <v>202</v>
      </c>
      <c r="G933" s="20" t="s">
        <v>144</v>
      </c>
      <c r="H933" s="20" t="s">
        <v>275</v>
      </c>
      <c r="I933">
        <v>18023</v>
      </c>
      <c r="J933" s="21">
        <v>4031.52</v>
      </c>
      <c r="K933" s="22">
        <v>0.966717182374494</v>
      </c>
      <c r="L933" s="21">
        <v>4170.32</v>
      </c>
      <c r="M933" s="23">
        <v>2.1464909022617101E-5</v>
      </c>
      <c r="N933" s="21">
        <v>135.6</v>
      </c>
      <c r="O933">
        <v>0</v>
      </c>
      <c r="P933" s="21">
        <v>0</v>
      </c>
      <c r="Q933" s="21">
        <v>0</v>
      </c>
      <c r="R933" s="21">
        <f t="shared" si="14"/>
        <v>0</v>
      </c>
    </row>
    <row r="934" spans="1:18" x14ac:dyDescent="0.25">
      <c r="A934" s="20" t="s">
        <v>45</v>
      </c>
      <c r="B934" s="20" t="s">
        <v>196</v>
      </c>
      <c r="C934" s="20" t="s">
        <v>204</v>
      </c>
      <c r="D934" s="20" t="s">
        <v>150</v>
      </c>
      <c r="E934" s="20" t="s">
        <v>146</v>
      </c>
      <c r="F934" s="20" t="s">
        <v>202</v>
      </c>
      <c r="G934" s="20" t="s">
        <v>183</v>
      </c>
      <c r="H934" s="20" t="s">
        <v>275</v>
      </c>
      <c r="I934">
        <v>15777</v>
      </c>
      <c r="J934" s="21">
        <v>4031.52</v>
      </c>
      <c r="K934" s="22">
        <v>0.966717182374494</v>
      </c>
      <c r="L934" s="21">
        <v>4170.32</v>
      </c>
      <c r="M934" s="23"/>
      <c r="N934" s="21">
        <v>30.27</v>
      </c>
      <c r="P934" s="21">
        <v>0</v>
      </c>
      <c r="Q934" s="21">
        <v>0</v>
      </c>
      <c r="R934" s="21">
        <f t="shared" si="14"/>
        <v>0</v>
      </c>
    </row>
    <row r="935" spans="1:18" x14ac:dyDescent="0.25">
      <c r="A935" s="20" t="s">
        <v>45</v>
      </c>
      <c r="B935" s="20" t="s">
        <v>196</v>
      </c>
      <c r="C935" s="20" t="s">
        <v>205</v>
      </c>
      <c r="D935" s="20" t="s">
        <v>148</v>
      </c>
      <c r="E935" s="20" t="s">
        <v>155</v>
      </c>
      <c r="F935" s="20" t="s">
        <v>198</v>
      </c>
      <c r="G935" s="20" t="s">
        <v>144</v>
      </c>
      <c r="H935" s="20" t="s">
        <v>275</v>
      </c>
      <c r="I935">
        <v>15530</v>
      </c>
      <c r="J935" s="21">
        <v>4031.52</v>
      </c>
      <c r="K935" s="22">
        <v>0.966717182374494</v>
      </c>
      <c r="L935" s="21">
        <v>4170.32</v>
      </c>
      <c r="M935" s="23">
        <v>2.14678323334956E-5</v>
      </c>
      <c r="N935" s="21">
        <v>90.79</v>
      </c>
      <c r="O935">
        <v>0</v>
      </c>
      <c r="P935" s="21">
        <v>0</v>
      </c>
      <c r="Q935" s="21">
        <v>0</v>
      </c>
      <c r="R935" s="21">
        <f t="shared" si="14"/>
        <v>0</v>
      </c>
    </row>
    <row r="936" spans="1:18" x14ac:dyDescent="0.25">
      <c r="A936" s="20" t="s">
        <v>45</v>
      </c>
      <c r="B936" s="20" t="s">
        <v>196</v>
      </c>
      <c r="C936" s="20" t="s">
        <v>206</v>
      </c>
      <c r="D936" s="20" t="s">
        <v>189</v>
      </c>
      <c r="E936" s="20" t="s">
        <v>155</v>
      </c>
      <c r="F936" s="20" t="s">
        <v>198</v>
      </c>
      <c r="G936" s="20" t="s">
        <v>144</v>
      </c>
      <c r="H936" s="20" t="s">
        <v>275</v>
      </c>
      <c r="I936">
        <v>7128</v>
      </c>
      <c r="J936" s="21">
        <v>4031.52</v>
      </c>
      <c r="K936" s="22">
        <v>0.966717182374494</v>
      </c>
      <c r="L936" s="21">
        <v>4170.32</v>
      </c>
      <c r="M936" s="23">
        <v>2.25996202491243E-5</v>
      </c>
      <c r="N936" s="21">
        <v>90.77</v>
      </c>
      <c r="O936">
        <v>0</v>
      </c>
      <c r="P936" s="21">
        <v>0</v>
      </c>
      <c r="Q936" s="21">
        <v>0</v>
      </c>
      <c r="R936" s="21">
        <f t="shared" si="14"/>
        <v>0</v>
      </c>
    </row>
    <row r="937" spans="1:18" x14ac:dyDescent="0.25">
      <c r="A937" s="20" t="s">
        <v>46</v>
      </c>
      <c r="B937" s="20" t="s">
        <v>13</v>
      </c>
      <c r="C937" s="20" t="s">
        <v>140</v>
      </c>
      <c r="D937" s="20" t="s">
        <v>141</v>
      </c>
      <c r="E937" s="20" t="s">
        <v>142</v>
      </c>
      <c r="F937" s="20" t="s">
        <v>143</v>
      </c>
      <c r="G937" s="20" t="s">
        <v>144</v>
      </c>
      <c r="H937" s="20" t="s">
        <v>275</v>
      </c>
      <c r="I937">
        <v>5490</v>
      </c>
      <c r="J937" s="21">
        <v>414095</v>
      </c>
      <c r="K937" s="22">
        <v>0.841500193693696</v>
      </c>
      <c r="L937" s="21">
        <v>492091.39</v>
      </c>
      <c r="M937" s="23">
        <v>3.2583960142284797E-2</v>
      </c>
      <c r="N937" s="21">
        <v>4.97</v>
      </c>
      <c r="O937">
        <v>178</v>
      </c>
      <c r="P937" s="21">
        <v>701.64</v>
      </c>
      <c r="Q937" s="21">
        <v>0</v>
      </c>
      <c r="R937" s="21">
        <f t="shared" si="14"/>
        <v>701.64</v>
      </c>
    </row>
    <row r="938" spans="1:18" x14ac:dyDescent="0.25">
      <c r="A938" s="20" t="s">
        <v>46</v>
      </c>
      <c r="B938" s="20" t="s">
        <v>13</v>
      </c>
      <c r="C938" s="20" t="s">
        <v>145</v>
      </c>
      <c r="D938" s="20" t="s">
        <v>141</v>
      </c>
      <c r="E938" s="20" t="s">
        <v>146</v>
      </c>
      <c r="F938" s="20" t="s">
        <v>143</v>
      </c>
      <c r="G938" s="20" t="s">
        <v>144</v>
      </c>
      <c r="H938" s="20" t="s">
        <v>275</v>
      </c>
      <c r="I938">
        <v>3363</v>
      </c>
      <c r="J938" s="21">
        <v>414095</v>
      </c>
      <c r="K938" s="22">
        <v>0.841500193693696</v>
      </c>
      <c r="L938" s="21">
        <v>492091.39</v>
      </c>
      <c r="M938" s="23">
        <v>3.2583960142284797E-2</v>
      </c>
      <c r="N938" s="21">
        <v>57.63</v>
      </c>
      <c r="O938">
        <v>109</v>
      </c>
      <c r="P938" s="21">
        <v>4968.8599999999997</v>
      </c>
      <c r="Q938" s="21">
        <v>0</v>
      </c>
      <c r="R938" s="21">
        <f t="shared" si="14"/>
        <v>4968.8599999999997</v>
      </c>
    </row>
    <row r="939" spans="1:18" x14ac:dyDescent="0.25">
      <c r="A939" s="20" t="s">
        <v>46</v>
      </c>
      <c r="B939" s="20" t="s">
        <v>13</v>
      </c>
      <c r="C939" s="20" t="s">
        <v>147</v>
      </c>
      <c r="D939" s="20" t="s">
        <v>148</v>
      </c>
      <c r="E939" s="20" t="s">
        <v>146</v>
      </c>
      <c r="F939" s="20" t="s">
        <v>143</v>
      </c>
      <c r="G939" s="20" t="s">
        <v>144</v>
      </c>
      <c r="H939" s="20" t="s">
        <v>275</v>
      </c>
      <c r="I939">
        <v>4437</v>
      </c>
      <c r="J939" s="21">
        <v>414095</v>
      </c>
      <c r="K939" s="22">
        <v>0.841500193693696</v>
      </c>
      <c r="L939" s="21">
        <v>492091.39</v>
      </c>
      <c r="M939" s="23">
        <v>3.2583960142284797E-2</v>
      </c>
      <c r="N939" s="21">
        <v>57.63</v>
      </c>
      <c r="O939">
        <v>144</v>
      </c>
      <c r="P939" s="21">
        <v>6564.37</v>
      </c>
      <c r="Q939" s="21">
        <v>0</v>
      </c>
      <c r="R939" s="21">
        <f t="shared" si="14"/>
        <v>6564.37</v>
      </c>
    </row>
    <row r="940" spans="1:18" x14ac:dyDescent="0.25">
      <c r="A940" s="20" t="s">
        <v>46</v>
      </c>
      <c r="B940" s="20" t="s">
        <v>13</v>
      </c>
      <c r="C940" s="20" t="s">
        <v>149</v>
      </c>
      <c r="D940" s="20" t="s">
        <v>150</v>
      </c>
      <c r="E940" s="20" t="s">
        <v>142</v>
      </c>
      <c r="F940" s="20" t="s">
        <v>151</v>
      </c>
      <c r="G940" s="20" t="s">
        <v>144</v>
      </c>
      <c r="H940" s="20" t="s">
        <v>275</v>
      </c>
      <c r="I940">
        <v>64479</v>
      </c>
      <c r="J940" s="21">
        <v>414095</v>
      </c>
      <c r="K940" s="22">
        <v>0.841500193693696</v>
      </c>
      <c r="L940" s="21">
        <v>492091.39</v>
      </c>
      <c r="M940" s="23">
        <v>3.2583960142284797E-2</v>
      </c>
      <c r="N940" s="21">
        <v>4.97</v>
      </c>
      <c r="O940">
        <v>2100</v>
      </c>
      <c r="P940" s="21">
        <v>8277.73</v>
      </c>
      <c r="Q940" s="21">
        <v>19.71</v>
      </c>
      <c r="R940" s="21">
        <f t="shared" si="14"/>
        <v>8297.4399999999987</v>
      </c>
    </row>
    <row r="941" spans="1:18" x14ac:dyDescent="0.25">
      <c r="A941" s="20" t="s">
        <v>46</v>
      </c>
      <c r="B941" s="20" t="s">
        <v>13</v>
      </c>
      <c r="C941" s="20" t="s">
        <v>152</v>
      </c>
      <c r="D941" s="20" t="s">
        <v>153</v>
      </c>
      <c r="E941" s="20" t="s">
        <v>142</v>
      </c>
      <c r="F941" s="20" t="s">
        <v>151</v>
      </c>
      <c r="G941" s="20" t="s">
        <v>144</v>
      </c>
      <c r="H941" s="20" t="s">
        <v>275</v>
      </c>
      <c r="I941">
        <v>92485</v>
      </c>
      <c r="J941" s="21">
        <v>414095</v>
      </c>
      <c r="K941" s="22">
        <v>0.841500193693696</v>
      </c>
      <c r="L941" s="21">
        <v>492091.39</v>
      </c>
      <c r="M941" s="23">
        <v>3.2583960142284797E-2</v>
      </c>
      <c r="N941" s="21">
        <v>4.97</v>
      </c>
      <c r="O941">
        <v>3013</v>
      </c>
      <c r="P941" s="21">
        <v>11876.57</v>
      </c>
      <c r="Q941" s="21">
        <v>35.47</v>
      </c>
      <c r="R941" s="21">
        <f t="shared" si="14"/>
        <v>11912.039999999999</v>
      </c>
    </row>
    <row r="942" spans="1:18" x14ac:dyDescent="0.25">
      <c r="A942" s="20" t="s">
        <v>46</v>
      </c>
      <c r="B942" s="20" t="s">
        <v>13</v>
      </c>
      <c r="C942" s="20" t="s">
        <v>154</v>
      </c>
      <c r="D942" s="20" t="s">
        <v>148</v>
      </c>
      <c r="E942" s="20" t="s">
        <v>155</v>
      </c>
      <c r="F942" s="20" t="s">
        <v>151</v>
      </c>
      <c r="G942" s="20" t="s">
        <v>144</v>
      </c>
      <c r="H942" s="20" t="s">
        <v>275</v>
      </c>
      <c r="I942">
        <v>1427</v>
      </c>
      <c r="J942" s="21">
        <v>414095</v>
      </c>
      <c r="K942" s="22">
        <v>0.841500193693696</v>
      </c>
      <c r="L942" s="21">
        <v>492091.39</v>
      </c>
      <c r="M942" s="23">
        <v>3.2583960142284797E-2</v>
      </c>
      <c r="N942" s="21">
        <v>27.46</v>
      </c>
      <c r="O942">
        <v>46</v>
      </c>
      <c r="P942" s="21">
        <v>999.17</v>
      </c>
      <c r="Q942" s="21">
        <v>0</v>
      </c>
      <c r="R942" s="21">
        <f t="shared" si="14"/>
        <v>999.17</v>
      </c>
    </row>
    <row r="943" spans="1:18" x14ac:dyDescent="0.25">
      <c r="A943" s="20" t="s">
        <v>46</v>
      </c>
      <c r="B943" s="20" t="s">
        <v>13</v>
      </c>
      <c r="C943" s="20" t="s">
        <v>156</v>
      </c>
      <c r="D943" s="20" t="s">
        <v>150</v>
      </c>
      <c r="E943" s="20" t="s">
        <v>155</v>
      </c>
      <c r="F943" s="20" t="s">
        <v>151</v>
      </c>
      <c r="G943" s="20" t="s">
        <v>144</v>
      </c>
      <c r="H943" s="20" t="s">
        <v>275</v>
      </c>
      <c r="I943">
        <v>3608</v>
      </c>
      <c r="J943" s="21">
        <v>414095</v>
      </c>
      <c r="K943" s="22">
        <v>0.841500193693696</v>
      </c>
      <c r="L943" s="21">
        <v>492091.39</v>
      </c>
      <c r="M943" s="23">
        <v>3.2583960142284797E-2</v>
      </c>
      <c r="N943" s="21">
        <v>27.46</v>
      </c>
      <c r="O943">
        <v>117</v>
      </c>
      <c r="P943" s="21">
        <v>2541.37</v>
      </c>
      <c r="Q943" s="21">
        <v>0</v>
      </c>
      <c r="R943" s="21">
        <f t="shared" si="14"/>
        <v>2541.37</v>
      </c>
    </row>
    <row r="944" spans="1:18" x14ac:dyDescent="0.25">
      <c r="A944" s="20" t="s">
        <v>47</v>
      </c>
      <c r="B944" s="20" t="s">
        <v>13</v>
      </c>
      <c r="C944" s="20" t="s">
        <v>140</v>
      </c>
      <c r="D944" s="20" t="s">
        <v>141</v>
      </c>
      <c r="E944" s="20" t="s">
        <v>142</v>
      </c>
      <c r="F944" s="20" t="s">
        <v>143</v>
      </c>
      <c r="G944" s="20" t="s">
        <v>144</v>
      </c>
      <c r="H944" s="20" t="s">
        <v>275</v>
      </c>
      <c r="I944">
        <v>5490</v>
      </c>
      <c r="J944" s="21">
        <v>1548104.83</v>
      </c>
      <c r="K944" s="22">
        <v>0.85341709404045496</v>
      </c>
      <c r="L944" s="21">
        <v>1814007.29</v>
      </c>
      <c r="M944" s="23">
        <v>0.120114967333962</v>
      </c>
      <c r="N944" s="21">
        <v>4.97</v>
      </c>
      <c r="O944">
        <v>659</v>
      </c>
      <c r="P944" s="21">
        <v>2634.42</v>
      </c>
      <c r="Q944" s="21">
        <v>12</v>
      </c>
      <c r="R944" s="21">
        <f t="shared" si="14"/>
        <v>2646.42</v>
      </c>
    </row>
    <row r="945" spans="1:18" x14ac:dyDescent="0.25">
      <c r="A945" s="20" t="s">
        <v>47</v>
      </c>
      <c r="B945" s="20" t="s">
        <v>13</v>
      </c>
      <c r="C945" s="20" t="s">
        <v>145</v>
      </c>
      <c r="D945" s="20" t="s">
        <v>141</v>
      </c>
      <c r="E945" s="20" t="s">
        <v>146</v>
      </c>
      <c r="F945" s="20" t="s">
        <v>143</v>
      </c>
      <c r="G945" s="20" t="s">
        <v>144</v>
      </c>
      <c r="H945" s="20" t="s">
        <v>275</v>
      </c>
      <c r="I945">
        <v>3363</v>
      </c>
      <c r="J945" s="21">
        <v>1548104.83</v>
      </c>
      <c r="K945" s="22">
        <v>0.85341709404045496</v>
      </c>
      <c r="L945" s="21">
        <v>1814007.29</v>
      </c>
      <c r="M945" s="23">
        <v>0.120114967333962</v>
      </c>
      <c r="N945" s="21">
        <v>57.63</v>
      </c>
      <c r="O945">
        <v>403</v>
      </c>
      <c r="P945" s="21">
        <v>18631.29</v>
      </c>
      <c r="Q945" s="21">
        <v>0</v>
      </c>
      <c r="R945" s="21">
        <f t="shared" si="14"/>
        <v>18631.29</v>
      </c>
    </row>
    <row r="946" spans="1:18" x14ac:dyDescent="0.25">
      <c r="A946" s="20" t="s">
        <v>47</v>
      </c>
      <c r="B946" s="20" t="s">
        <v>13</v>
      </c>
      <c r="C946" s="20" t="s">
        <v>147</v>
      </c>
      <c r="D946" s="20" t="s">
        <v>148</v>
      </c>
      <c r="E946" s="20" t="s">
        <v>146</v>
      </c>
      <c r="F946" s="20" t="s">
        <v>143</v>
      </c>
      <c r="G946" s="20" t="s">
        <v>144</v>
      </c>
      <c r="H946" s="20" t="s">
        <v>275</v>
      </c>
      <c r="I946">
        <v>4437</v>
      </c>
      <c r="J946" s="21">
        <v>1548104.83</v>
      </c>
      <c r="K946" s="22">
        <v>0.85341709404045496</v>
      </c>
      <c r="L946" s="21">
        <v>1814007.29</v>
      </c>
      <c r="M946" s="23">
        <v>0.120114967333962</v>
      </c>
      <c r="N946" s="21">
        <v>57.63</v>
      </c>
      <c r="O946">
        <v>532</v>
      </c>
      <c r="P946" s="21">
        <v>24595.15</v>
      </c>
      <c r="Q946" s="21">
        <v>-46.23</v>
      </c>
      <c r="R946" s="21">
        <f t="shared" si="14"/>
        <v>24548.920000000002</v>
      </c>
    </row>
    <row r="947" spans="1:18" x14ac:dyDescent="0.25">
      <c r="A947" s="20" t="s">
        <v>47</v>
      </c>
      <c r="B947" s="20" t="s">
        <v>13</v>
      </c>
      <c r="C947" s="20" t="s">
        <v>149</v>
      </c>
      <c r="D947" s="20" t="s">
        <v>150</v>
      </c>
      <c r="E947" s="20" t="s">
        <v>142</v>
      </c>
      <c r="F947" s="20" t="s">
        <v>151</v>
      </c>
      <c r="G947" s="20" t="s">
        <v>144</v>
      </c>
      <c r="H947" s="20" t="s">
        <v>275</v>
      </c>
      <c r="I947">
        <v>64479</v>
      </c>
      <c r="J947" s="21">
        <v>1548104.83</v>
      </c>
      <c r="K947" s="22">
        <v>0.85341709404045496</v>
      </c>
      <c r="L947" s="21">
        <v>1814007.29</v>
      </c>
      <c r="M947" s="23">
        <v>0.120114967333962</v>
      </c>
      <c r="N947" s="21">
        <v>4.97</v>
      </c>
      <c r="O947">
        <v>7744</v>
      </c>
      <c r="P947" s="21">
        <v>30957.4</v>
      </c>
      <c r="Q947" s="21">
        <v>79.959999999999994</v>
      </c>
      <c r="R947" s="21">
        <f t="shared" si="14"/>
        <v>31037.360000000001</v>
      </c>
    </row>
    <row r="948" spans="1:18" x14ac:dyDescent="0.25">
      <c r="A948" s="20" t="s">
        <v>47</v>
      </c>
      <c r="B948" s="20" t="s">
        <v>13</v>
      </c>
      <c r="C948" s="20" t="s">
        <v>152</v>
      </c>
      <c r="D948" s="20" t="s">
        <v>153</v>
      </c>
      <c r="E948" s="20" t="s">
        <v>142</v>
      </c>
      <c r="F948" s="20" t="s">
        <v>151</v>
      </c>
      <c r="G948" s="20" t="s">
        <v>144</v>
      </c>
      <c r="H948" s="20" t="s">
        <v>275</v>
      </c>
      <c r="I948">
        <v>92485</v>
      </c>
      <c r="J948" s="21">
        <v>1548104.83</v>
      </c>
      <c r="K948" s="22">
        <v>0.85341709404045496</v>
      </c>
      <c r="L948" s="21">
        <v>1814007.29</v>
      </c>
      <c r="M948" s="23">
        <v>0.120114967333962</v>
      </c>
      <c r="N948" s="21">
        <v>4.97</v>
      </c>
      <c r="O948">
        <v>11108</v>
      </c>
      <c r="P948" s="21">
        <v>44405.32</v>
      </c>
      <c r="Q948" s="21">
        <v>135.91999999999999</v>
      </c>
      <c r="R948" s="21">
        <f t="shared" si="14"/>
        <v>44541.24</v>
      </c>
    </row>
    <row r="949" spans="1:18" x14ac:dyDescent="0.25">
      <c r="A949" s="20" t="s">
        <v>47</v>
      </c>
      <c r="B949" s="20" t="s">
        <v>13</v>
      </c>
      <c r="C949" s="20" t="s">
        <v>154</v>
      </c>
      <c r="D949" s="20" t="s">
        <v>148</v>
      </c>
      <c r="E949" s="20" t="s">
        <v>155</v>
      </c>
      <c r="F949" s="20" t="s">
        <v>151</v>
      </c>
      <c r="G949" s="20" t="s">
        <v>144</v>
      </c>
      <c r="H949" s="20" t="s">
        <v>275</v>
      </c>
      <c r="I949">
        <v>1427</v>
      </c>
      <c r="J949" s="21">
        <v>1548104.83</v>
      </c>
      <c r="K949" s="22">
        <v>0.85341709404045496</v>
      </c>
      <c r="L949" s="21">
        <v>1814007.29</v>
      </c>
      <c r="M949" s="23">
        <v>0.120114967333962</v>
      </c>
      <c r="N949" s="21">
        <v>27.46</v>
      </c>
      <c r="O949">
        <v>171</v>
      </c>
      <c r="P949" s="21">
        <v>3766.92</v>
      </c>
      <c r="Q949" s="21">
        <v>0</v>
      </c>
      <c r="R949" s="21">
        <f t="shared" si="14"/>
        <v>3766.92</v>
      </c>
    </row>
    <row r="950" spans="1:18" x14ac:dyDescent="0.25">
      <c r="A950" s="20" t="s">
        <v>47</v>
      </c>
      <c r="B950" s="20" t="s">
        <v>13</v>
      </c>
      <c r="C950" s="20" t="s">
        <v>156</v>
      </c>
      <c r="D950" s="20" t="s">
        <v>150</v>
      </c>
      <c r="E950" s="20" t="s">
        <v>155</v>
      </c>
      <c r="F950" s="20" t="s">
        <v>151</v>
      </c>
      <c r="G950" s="20" t="s">
        <v>144</v>
      </c>
      <c r="H950" s="20" t="s">
        <v>275</v>
      </c>
      <c r="I950">
        <v>3608</v>
      </c>
      <c r="J950" s="21">
        <v>1548104.83</v>
      </c>
      <c r="K950" s="22">
        <v>0.85341709404045496</v>
      </c>
      <c r="L950" s="21">
        <v>1814007.29</v>
      </c>
      <c r="M950" s="23">
        <v>0.120114967333962</v>
      </c>
      <c r="N950" s="21">
        <v>27.46</v>
      </c>
      <c r="O950">
        <v>433</v>
      </c>
      <c r="P950" s="21">
        <v>9538.4500000000007</v>
      </c>
      <c r="Q950" s="21">
        <v>0</v>
      </c>
      <c r="R950" s="21">
        <f t="shared" si="14"/>
        <v>9538.4500000000007</v>
      </c>
    </row>
    <row r="951" spans="1:18" x14ac:dyDescent="0.25">
      <c r="A951" s="20" t="s">
        <v>48</v>
      </c>
      <c r="B951" s="20" t="s">
        <v>20</v>
      </c>
      <c r="C951" s="20" t="s">
        <v>208</v>
      </c>
      <c r="D951" s="20" t="s">
        <v>170</v>
      </c>
      <c r="E951" s="20" t="s">
        <v>155</v>
      </c>
      <c r="F951" s="20" t="s">
        <v>209</v>
      </c>
      <c r="G951" s="20" t="s">
        <v>144</v>
      </c>
      <c r="H951" s="20" t="s">
        <v>275</v>
      </c>
      <c r="I951">
        <v>5574</v>
      </c>
      <c r="J951" s="21">
        <v>29728.12</v>
      </c>
      <c r="K951" s="22">
        <v>0.73835074350139496</v>
      </c>
      <c r="L951" s="21">
        <v>40262.870000000003</v>
      </c>
      <c r="M951" s="23">
        <v>2.25149068661129E-3</v>
      </c>
      <c r="N951" s="21">
        <v>6.65</v>
      </c>
      <c r="O951">
        <v>12</v>
      </c>
      <c r="P951" s="21">
        <v>55.39</v>
      </c>
      <c r="Q951" s="21">
        <v>0</v>
      </c>
      <c r="R951" s="21">
        <f t="shared" si="14"/>
        <v>55.39</v>
      </c>
    </row>
    <row r="952" spans="1:18" x14ac:dyDescent="0.25">
      <c r="A952" s="20" t="s">
        <v>48</v>
      </c>
      <c r="B952" s="20" t="s">
        <v>20</v>
      </c>
      <c r="C952" s="20" t="s">
        <v>210</v>
      </c>
      <c r="D952" s="20" t="s">
        <v>175</v>
      </c>
      <c r="E952" s="20" t="s">
        <v>155</v>
      </c>
      <c r="F952" s="20" t="s">
        <v>209</v>
      </c>
      <c r="G952" s="20" t="s">
        <v>144</v>
      </c>
      <c r="H952" s="20" t="s">
        <v>275</v>
      </c>
      <c r="I952">
        <v>5667</v>
      </c>
      <c r="J952" s="21">
        <v>29728.12</v>
      </c>
      <c r="K952" s="22">
        <v>0.73835074350139496</v>
      </c>
      <c r="L952" s="21">
        <v>40262.870000000003</v>
      </c>
      <c r="M952" s="23">
        <v>2.25149068661129E-3</v>
      </c>
      <c r="N952" s="21">
        <v>6.65</v>
      </c>
      <c r="O952">
        <v>12</v>
      </c>
      <c r="P952" s="21">
        <v>55.39</v>
      </c>
      <c r="Q952" s="21">
        <v>0</v>
      </c>
      <c r="R952" s="21">
        <f t="shared" si="14"/>
        <v>55.39</v>
      </c>
    </row>
    <row r="953" spans="1:18" x14ac:dyDescent="0.25">
      <c r="A953" s="20" t="s">
        <v>48</v>
      </c>
      <c r="B953" s="20" t="s">
        <v>20</v>
      </c>
      <c r="C953" s="20" t="s">
        <v>211</v>
      </c>
      <c r="D953" s="20" t="s">
        <v>148</v>
      </c>
      <c r="E953" s="20" t="s">
        <v>142</v>
      </c>
      <c r="F953" s="20" t="s">
        <v>209</v>
      </c>
      <c r="G953" s="20" t="s">
        <v>144</v>
      </c>
      <c r="H953" s="20" t="s">
        <v>275</v>
      </c>
      <c r="I953">
        <v>95861</v>
      </c>
      <c r="J953" s="21">
        <v>29728.12</v>
      </c>
      <c r="K953" s="22">
        <v>0.73835074350139496</v>
      </c>
      <c r="L953" s="21">
        <v>40262.870000000003</v>
      </c>
      <c r="M953" s="23">
        <v>2.2515419843805299E-3</v>
      </c>
      <c r="N953" s="21">
        <v>3.92</v>
      </c>
      <c r="O953">
        <v>215</v>
      </c>
      <c r="P953" s="21">
        <v>586.5</v>
      </c>
      <c r="Q953" s="21">
        <v>0</v>
      </c>
      <c r="R953" s="21">
        <f t="shared" si="14"/>
        <v>586.5</v>
      </c>
    </row>
    <row r="954" spans="1:18" x14ac:dyDescent="0.25">
      <c r="A954" s="20" t="s">
        <v>48</v>
      </c>
      <c r="B954" s="20" t="s">
        <v>20</v>
      </c>
      <c r="C954" s="20" t="s">
        <v>212</v>
      </c>
      <c r="D954" s="20" t="s">
        <v>150</v>
      </c>
      <c r="E954" s="20" t="s">
        <v>142</v>
      </c>
      <c r="F954" s="20" t="s">
        <v>209</v>
      </c>
      <c r="G954" s="20" t="s">
        <v>144</v>
      </c>
      <c r="H954" s="20" t="s">
        <v>275</v>
      </c>
      <c r="I954">
        <v>156877</v>
      </c>
      <c r="J954" s="21">
        <v>29728.12</v>
      </c>
      <c r="K954" s="22">
        <v>0.73835074350139496</v>
      </c>
      <c r="L954" s="21">
        <v>40262.870000000003</v>
      </c>
      <c r="M954" s="23">
        <v>2.25149068661129E-3</v>
      </c>
      <c r="N954" s="21">
        <v>3.92</v>
      </c>
      <c r="O954">
        <v>353</v>
      </c>
      <c r="P954" s="21">
        <v>962.95</v>
      </c>
      <c r="Q954" s="21">
        <v>5.45</v>
      </c>
      <c r="R954" s="21">
        <f t="shared" si="14"/>
        <v>968.40000000000009</v>
      </c>
    </row>
    <row r="955" spans="1:18" x14ac:dyDescent="0.25">
      <c r="A955" s="20" t="s">
        <v>48</v>
      </c>
      <c r="B955" s="20" t="s">
        <v>20</v>
      </c>
      <c r="C955" s="20" t="s">
        <v>213</v>
      </c>
      <c r="D955" s="20" t="s">
        <v>193</v>
      </c>
      <c r="E955" s="20" t="s">
        <v>146</v>
      </c>
      <c r="F955" s="20" t="s">
        <v>209</v>
      </c>
      <c r="G955" s="20" t="s">
        <v>144</v>
      </c>
      <c r="H955" s="20" t="s">
        <v>275</v>
      </c>
      <c r="I955">
        <v>0</v>
      </c>
      <c r="J955" s="21">
        <v>29728.12</v>
      </c>
      <c r="K955" s="22">
        <v>0.73835074350139496</v>
      </c>
      <c r="L955" s="21">
        <v>40262.870000000003</v>
      </c>
      <c r="M955" s="23">
        <v>2.25149068661129E-3</v>
      </c>
      <c r="N955" s="21">
        <v>30.45</v>
      </c>
      <c r="O955">
        <v>0</v>
      </c>
      <c r="P955" s="21">
        <v>0</v>
      </c>
      <c r="Q955" s="21">
        <v>0</v>
      </c>
      <c r="R955" s="21">
        <f t="shared" si="14"/>
        <v>0</v>
      </c>
    </row>
    <row r="956" spans="1:18" x14ac:dyDescent="0.25">
      <c r="A956" s="20" t="s">
        <v>48</v>
      </c>
      <c r="B956" s="20" t="s">
        <v>20</v>
      </c>
      <c r="C956" s="20" t="s">
        <v>214</v>
      </c>
      <c r="D956" s="20" t="s">
        <v>175</v>
      </c>
      <c r="E956" s="20" t="s">
        <v>146</v>
      </c>
      <c r="F956" s="20" t="s">
        <v>209</v>
      </c>
      <c r="G956" s="20" t="s">
        <v>144</v>
      </c>
      <c r="H956" s="20" t="s">
        <v>275</v>
      </c>
      <c r="I956">
        <v>13274</v>
      </c>
      <c r="J956" s="21">
        <v>29728.12</v>
      </c>
      <c r="K956" s="22">
        <v>0.73835074350139496</v>
      </c>
      <c r="L956" s="21">
        <v>40262.870000000003</v>
      </c>
      <c r="M956" s="23">
        <v>2.25149068661129E-3</v>
      </c>
      <c r="N956" s="21">
        <v>30.45</v>
      </c>
      <c r="O956">
        <v>29</v>
      </c>
      <c r="P956" s="21">
        <v>612.88</v>
      </c>
      <c r="Q956" s="21">
        <v>0</v>
      </c>
      <c r="R956" s="21">
        <f t="shared" si="14"/>
        <v>612.88</v>
      </c>
    </row>
    <row r="957" spans="1:18" x14ac:dyDescent="0.25">
      <c r="A957" s="20" t="s">
        <v>49</v>
      </c>
      <c r="B957" s="20" t="s">
        <v>196</v>
      </c>
      <c r="C957" s="20" t="s">
        <v>197</v>
      </c>
      <c r="D957" s="20" t="s">
        <v>148</v>
      </c>
      <c r="E957" s="20" t="s">
        <v>142</v>
      </c>
      <c r="F957" s="20" t="s">
        <v>198</v>
      </c>
      <c r="G957" s="20" t="s">
        <v>144</v>
      </c>
      <c r="H957" s="20" t="s">
        <v>275</v>
      </c>
      <c r="I957">
        <v>309175</v>
      </c>
      <c r="J957" s="21">
        <v>124977.21</v>
      </c>
      <c r="K957" s="22">
        <v>0.73070243013971004</v>
      </c>
      <c r="L957" s="21">
        <v>171037.08</v>
      </c>
      <c r="M957" s="23">
        <v>8.8045889913739798E-4</v>
      </c>
      <c r="N957" s="21">
        <v>33.78</v>
      </c>
      <c r="O957">
        <v>272</v>
      </c>
      <c r="P957" s="21">
        <v>6327.77</v>
      </c>
      <c r="Q957" s="21">
        <v>23.27</v>
      </c>
      <c r="R957" s="21">
        <f t="shared" si="14"/>
        <v>6351.0400000000009</v>
      </c>
    </row>
    <row r="958" spans="1:18" x14ac:dyDescent="0.25">
      <c r="A958" s="20" t="s">
        <v>49</v>
      </c>
      <c r="B958" s="20" t="s">
        <v>196</v>
      </c>
      <c r="C958" s="20" t="s">
        <v>199</v>
      </c>
      <c r="D958" s="20" t="s">
        <v>200</v>
      </c>
      <c r="E958" s="20" t="s">
        <v>142</v>
      </c>
      <c r="F958" s="20" t="s">
        <v>198</v>
      </c>
      <c r="G958" s="20" t="s">
        <v>183</v>
      </c>
      <c r="H958" s="20" t="s">
        <v>275</v>
      </c>
      <c r="I958">
        <v>222043</v>
      </c>
      <c r="J958" s="21">
        <v>124977.21</v>
      </c>
      <c r="K958" s="22">
        <v>0.73070243013971004</v>
      </c>
      <c r="L958" s="21">
        <v>171037.08</v>
      </c>
      <c r="M958" s="23"/>
      <c r="N958" s="21">
        <v>10.98</v>
      </c>
      <c r="P958" s="21">
        <v>0</v>
      </c>
      <c r="Q958" s="21">
        <v>0</v>
      </c>
      <c r="R958" s="21">
        <f t="shared" si="14"/>
        <v>0</v>
      </c>
    </row>
    <row r="959" spans="1:18" x14ac:dyDescent="0.25">
      <c r="A959" s="20" t="s">
        <v>49</v>
      </c>
      <c r="B959" s="20" t="s">
        <v>196</v>
      </c>
      <c r="C959" s="20" t="s">
        <v>201</v>
      </c>
      <c r="D959" s="20" t="s">
        <v>141</v>
      </c>
      <c r="E959" s="20" t="s">
        <v>142</v>
      </c>
      <c r="F959" s="20" t="s">
        <v>202</v>
      </c>
      <c r="G959" s="20" t="s">
        <v>144</v>
      </c>
      <c r="H959" s="20" t="s">
        <v>275</v>
      </c>
      <c r="I959">
        <v>44305</v>
      </c>
      <c r="J959" s="21">
        <v>124977.21</v>
      </c>
      <c r="K959" s="22">
        <v>0.73070243013971004</v>
      </c>
      <c r="L959" s="21">
        <v>171037.08</v>
      </c>
      <c r="M959" s="23">
        <v>8.8033900556650098E-4</v>
      </c>
      <c r="N959" s="21">
        <v>33.78</v>
      </c>
      <c r="O959">
        <v>39</v>
      </c>
      <c r="P959" s="21">
        <v>907.29</v>
      </c>
      <c r="Q959" s="21">
        <v>23.26</v>
      </c>
      <c r="R959" s="21">
        <f t="shared" si="14"/>
        <v>930.55</v>
      </c>
    </row>
    <row r="960" spans="1:18" x14ac:dyDescent="0.25">
      <c r="A960" s="20" t="s">
        <v>49</v>
      </c>
      <c r="B960" s="20" t="s">
        <v>196</v>
      </c>
      <c r="C960" s="20" t="s">
        <v>203</v>
      </c>
      <c r="D960" s="20" t="s">
        <v>141</v>
      </c>
      <c r="E960" s="20" t="s">
        <v>146</v>
      </c>
      <c r="F960" s="20" t="s">
        <v>202</v>
      </c>
      <c r="G960" s="20" t="s">
        <v>144</v>
      </c>
      <c r="H960" s="20" t="s">
        <v>275</v>
      </c>
      <c r="I960">
        <v>18023</v>
      </c>
      <c r="J960" s="21">
        <v>124977.21</v>
      </c>
      <c r="K960" s="22">
        <v>0.73070243013971004</v>
      </c>
      <c r="L960" s="21">
        <v>171037.08</v>
      </c>
      <c r="M960" s="23">
        <v>8.8033900556650098E-4</v>
      </c>
      <c r="N960" s="21">
        <v>135.6</v>
      </c>
      <c r="O960">
        <v>15</v>
      </c>
      <c r="P960" s="21">
        <v>1397.07</v>
      </c>
      <c r="Q960" s="21">
        <v>0</v>
      </c>
      <c r="R960" s="21">
        <f t="shared" si="14"/>
        <v>1397.07</v>
      </c>
    </row>
    <row r="961" spans="1:18" x14ac:dyDescent="0.25">
      <c r="A961" s="20" t="s">
        <v>49</v>
      </c>
      <c r="B961" s="20" t="s">
        <v>196</v>
      </c>
      <c r="C961" s="20" t="s">
        <v>204</v>
      </c>
      <c r="D961" s="20" t="s">
        <v>150</v>
      </c>
      <c r="E961" s="20" t="s">
        <v>146</v>
      </c>
      <c r="F961" s="20" t="s">
        <v>202</v>
      </c>
      <c r="G961" s="20" t="s">
        <v>183</v>
      </c>
      <c r="H961" s="20" t="s">
        <v>275</v>
      </c>
      <c r="I961">
        <v>15777</v>
      </c>
      <c r="J961" s="21">
        <v>124977.21</v>
      </c>
      <c r="K961" s="22">
        <v>0.73070243013971004</v>
      </c>
      <c r="L961" s="21">
        <v>171037.08</v>
      </c>
      <c r="M961" s="23"/>
      <c r="N961" s="21">
        <v>30.27</v>
      </c>
      <c r="P961" s="21">
        <v>0</v>
      </c>
      <c r="Q961" s="21">
        <v>0</v>
      </c>
      <c r="R961" s="21">
        <f t="shared" si="14"/>
        <v>0</v>
      </c>
    </row>
    <row r="962" spans="1:18" x14ac:dyDescent="0.25">
      <c r="A962" s="20" t="s">
        <v>49</v>
      </c>
      <c r="B962" s="20" t="s">
        <v>196</v>
      </c>
      <c r="C962" s="20" t="s">
        <v>205</v>
      </c>
      <c r="D962" s="20" t="s">
        <v>148</v>
      </c>
      <c r="E962" s="20" t="s">
        <v>155</v>
      </c>
      <c r="F962" s="20" t="s">
        <v>198</v>
      </c>
      <c r="G962" s="20" t="s">
        <v>144</v>
      </c>
      <c r="H962" s="20" t="s">
        <v>275</v>
      </c>
      <c r="I962">
        <v>15530</v>
      </c>
      <c r="J962" s="21">
        <v>124977.21</v>
      </c>
      <c r="K962" s="22">
        <v>0.73070243013971004</v>
      </c>
      <c r="L962" s="21">
        <v>171037.08</v>
      </c>
      <c r="M962" s="23">
        <v>8.8045889913739798E-4</v>
      </c>
      <c r="N962" s="21">
        <v>90.79</v>
      </c>
      <c r="O962">
        <v>13</v>
      </c>
      <c r="P962" s="21">
        <v>810.68</v>
      </c>
      <c r="Q962" s="21">
        <v>0</v>
      </c>
      <c r="R962" s="21">
        <f t="shared" ref="R962:R1025" si="15">SUM(P962:Q962)</f>
        <v>810.68</v>
      </c>
    </row>
    <row r="963" spans="1:18" x14ac:dyDescent="0.25">
      <c r="A963" s="20" t="s">
        <v>49</v>
      </c>
      <c r="B963" s="20" t="s">
        <v>196</v>
      </c>
      <c r="C963" s="20" t="s">
        <v>206</v>
      </c>
      <c r="D963" s="20" t="s">
        <v>189</v>
      </c>
      <c r="E963" s="20" t="s">
        <v>155</v>
      </c>
      <c r="F963" s="20" t="s">
        <v>198</v>
      </c>
      <c r="G963" s="20" t="s">
        <v>144</v>
      </c>
      <c r="H963" s="20" t="s">
        <v>275</v>
      </c>
      <c r="I963">
        <v>7128</v>
      </c>
      <c r="J963" s="21">
        <v>124977.21</v>
      </c>
      <c r="K963" s="22">
        <v>0.73070243013971004</v>
      </c>
      <c r="L963" s="21">
        <v>171037.08</v>
      </c>
      <c r="M963" s="23">
        <v>9.2687684794430503E-4</v>
      </c>
      <c r="N963" s="21">
        <v>90.77</v>
      </c>
      <c r="O963">
        <v>6</v>
      </c>
      <c r="P963" s="21">
        <v>374.08</v>
      </c>
      <c r="Q963" s="21">
        <v>0</v>
      </c>
      <c r="R963" s="21">
        <f t="shared" si="15"/>
        <v>374.08</v>
      </c>
    </row>
    <row r="964" spans="1:18" x14ac:dyDescent="0.25">
      <c r="A964" s="20" t="s">
        <v>50</v>
      </c>
      <c r="B964" s="20" t="s">
        <v>13</v>
      </c>
      <c r="C964" s="20" t="s">
        <v>140</v>
      </c>
      <c r="D964" s="20" t="s">
        <v>141</v>
      </c>
      <c r="E964" s="20" t="s">
        <v>142</v>
      </c>
      <c r="F964" s="20" t="s">
        <v>143</v>
      </c>
      <c r="G964" s="20" t="s">
        <v>144</v>
      </c>
      <c r="H964" s="20" t="s">
        <v>275</v>
      </c>
      <c r="I964">
        <v>5490</v>
      </c>
      <c r="J964" s="21">
        <v>544255.6</v>
      </c>
      <c r="K964" s="22">
        <v>0.76131262906948904</v>
      </c>
      <c r="L964" s="21">
        <v>714891.07</v>
      </c>
      <c r="M964" s="23">
        <v>4.7336699247989902E-2</v>
      </c>
      <c r="N964" s="21">
        <v>4.97</v>
      </c>
      <c r="O964">
        <v>259</v>
      </c>
      <c r="P964" s="21">
        <v>923.64</v>
      </c>
      <c r="Q964" s="21">
        <v>3.57</v>
      </c>
      <c r="R964" s="21">
        <f t="shared" si="15"/>
        <v>927.21</v>
      </c>
    </row>
    <row r="965" spans="1:18" x14ac:dyDescent="0.25">
      <c r="A965" s="20" t="s">
        <v>50</v>
      </c>
      <c r="B965" s="20" t="s">
        <v>13</v>
      </c>
      <c r="C965" s="20" t="s">
        <v>145</v>
      </c>
      <c r="D965" s="20" t="s">
        <v>141</v>
      </c>
      <c r="E965" s="20" t="s">
        <v>146</v>
      </c>
      <c r="F965" s="20" t="s">
        <v>143</v>
      </c>
      <c r="G965" s="20" t="s">
        <v>144</v>
      </c>
      <c r="H965" s="20" t="s">
        <v>275</v>
      </c>
      <c r="I965">
        <v>3363</v>
      </c>
      <c r="J965" s="21">
        <v>544255.6</v>
      </c>
      <c r="K965" s="22">
        <v>0.76131262906948904</v>
      </c>
      <c r="L965" s="21">
        <v>714891.07</v>
      </c>
      <c r="M965" s="23">
        <v>4.7336699247989902E-2</v>
      </c>
      <c r="N965" s="21">
        <v>57.63</v>
      </c>
      <c r="O965">
        <v>159</v>
      </c>
      <c r="P965" s="21">
        <v>6557.47</v>
      </c>
      <c r="Q965" s="21">
        <v>0</v>
      </c>
      <c r="R965" s="21">
        <f t="shared" si="15"/>
        <v>6557.47</v>
      </c>
    </row>
    <row r="966" spans="1:18" x14ac:dyDescent="0.25">
      <c r="A966" s="20" t="s">
        <v>50</v>
      </c>
      <c r="B966" s="20" t="s">
        <v>13</v>
      </c>
      <c r="C966" s="20" t="s">
        <v>147</v>
      </c>
      <c r="D966" s="20" t="s">
        <v>148</v>
      </c>
      <c r="E966" s="20" t="s">
        <v>146</v>
      </c>
      <c r="F966" s="20" t="s">
        <v>143</v>
      </c>
      <c r="G966" s="20" t="s">
        <v>144</v>
      </c>
      <c r="H966" s="20" t="s">
        <v>275</v>
      </c>
      <c r="I966">
        <v>4437</v>
      </c>
      <c r="J966" s="21">
        <v>544255.6</v>
      </c>
      <c r="K966" s="22">
        <v>0.76131262906948904</v>
      </c>
      <c r="L966" s="21">
        <v>714891.07</v>
      </c>
      <c r="M966" s="23">
        <v>4.7336699247989902E-2</v>
      </c>
      <c r="N966" s="21">
        <v>57.63</v>
      </c>
      <c r="O966">
        <v>210</v>
      </c>
      <c r="P966" s="21">
        <v>8660.82</v>
      </c>
      <c r="Q966" s="21">
        <v>0</v>
      </c>
      <c r="R966" s="21">
        <f t="shared" si="15"/>
        <v>8660.82</v>
      </c>
    </row>
    <row r="967" spans="1:18" x14ac:dyDescent="0.25">
      <c r="A967" s="20" t="s">
        <v>67</v>
      </c>
      <c r="B967" s="20" t="s">
        <v>14</v>
      </c>
      <c r="C967" s="20" t="s">
        <v>157</v>
      </c>
      <c r="D967" s="20" t="s">
        <v>158</v>
      </c>
      <c r="E967" s="20" t="s">
        <v>142</v>
      </c>
      <c r="F967" s="20" t="s">
        <v>159</v>
      </c>
      <c r="G967" s="20" t="s">
        <v>144</v>
      </c>
      <c r="H967" s="20" t="s">
        <v>275</v>
      </c>
      <c r="I967">
        <v>49590</v>
      </c>
      <c r="J967" s="21">
        <v>4609758.57</v>
      </c>
      <c r="K967" s="22">
        <v>0.67592243412879605</v>
      </c>
      <c r="L967" s="21">
        <v>6819952.0199999996</v>
      </c>
      <c r="M967" s="23">
        <v>0.18883302599227</v>
      </c>
      <c r="N967" s="21">
        <v>26.16</v>
      </c>
      <c r="O967">
        <v>9364</v>
      </c>
      <c r="P967" s="21">
        <v>156054.88</v>
      </c>
      <c r="Q967" s="21">
        <v>499.96</v>
      </c>
      <c r="R967" s="21">
        <f t="shared" si="15"/>
        <v>156554.84</v>
      </c>
    </row>
    <row r="968" spans="1:18" x14ac:dyDescent="0.25">
      <c r="A968" s="20" t="s">
        <v>67</v>
      </c>
      <c r="B968" s="20" t="s">
        <v>14</v>
      </c>
      <c r="C968" s="20" t="s">
        <v>160</v>
      </c>
      <c r="D968" s="20" t="s">
        <v>150</v>
      </c>
      <c r="E968" s="20" t="s">
        <v>142</v>
      </c>
      <c r="F968" s="20" t="s">
        <v>159</v>
      </c>
      <c r="G968" s="20" t="s">
        <v>144</v>
      </c>
      <c r="H968" s="20" t="s">
        <v>275</v>
      </c>
      <c r="I968">
        <v>48195</v>
      </c>
      <c r="J968" s="21">
        <v>4609758.57</v>
      </c>
      <c r="K968" s="22">
        <v>0.67592243412879605</v>
      </c>
      <c r="L968" s="21">
        <v>6819952.0199999996</v>
      </c>
      <c r="M968" s="23">
        <v>0.20269609500369601</v>
      </c>
      <c r="N968" s="21">
        <v>24.2</v>
      </c>
      <c r="O968">
        <v>9768</v>
      </c>
      <c r="P968" s="21">
        <v>150591.07999999999</v>
      </c>
      <c r="Q968" s="21">
        <v>416.26</v>
      </c>
      <c r="R968" s="21">
        <f t="shared" si="15"/>
        <v>151007.34</v>
      </c>
    </row>
    <row r="969" spans="1:18" x14ac:dyDescent="0.25">
      <c r="A969" s="20" t="s">
        <v>67</v>
      </c>
      <c r="B969" s="20" t="s">
        <v>14</v>
      </c>
      <c r="C969" s="20" t="s">
        <v>161</v>
      </c>
      <c r="D969" s="20" t="s">
        <v>148</v>
      </c>
      <c r="E969" s="20" t="s">
        <v>142</v>
      </c>
      <c r="F969" s="20" t="s">
        <v>162</v>
      </c>
      <c r="G969" s="20" t="s">
        <v>144</v>
      </c>
      <c r="H969" s="20" t="s">
        <v>275</v>
      </c>
      <c r="I969">
        <v>13489</v>
      </c>
      <c r="J969" s="21">
        <v>4609758.57</v>
      </c>
      <c r="K969" s="22">
        <v>0.67592243412879605</v>
      </c>
      <c r="L969" s="21">
        <v>6819952.0199999996</v>
      </c>
      <c r="M969" s="23">
        <v>0.18883302599227</v>
      </c>
      <c r="N969" s="21">
        <v>26.16</v>
      </c>
      <c r="O969">
        <v>2547</v>
      </c>
      <c r="P969" s="21">
        <v>42446.8</v>
      </c>
      <c r="Q969" s="21">
        <v>149.99</v>
      </c>
      <c r="R969" s="21">
        <f t="shared" si="15"/>
        <v>42596.79</v>
      </c>
    </row>
    <row r="970" spans="1:18" x14ac:dyDescent="0.25">
      <c r="A970" s="20" t="s">
        <v>67</v>
      </c>
      <c r="B970" s="20" t="s">
        <v>14</v>
      </c>
      <c r="C970" s="20" t="s">
        <v>163</v>
      </c>
      <c r="D970" s="20" t="s">
        <v>148</v>
      </c>
      <c r="E970" s="20" t="s">
        <v>146</v>
      </c>
      <c r="F970" s="20" t="s">
        <v>162</v>
      </c>
      <c r="G970" s="20" t="s">
        <v>144</v>
      </c>
      <c r="H970" s="20" t="s">
        <v>275</v>
      </c>
      <c r="I970">
        <v>2506</v>
      </c>
      <c r="J970" s="21">
        <v>4609758.57</v>
      </c>
      <c r="K970" s="22">
        <v>0.67592243412879605</v>
      </c>
      <c r="L970" s="21">
        <v>6819952.0199999996</v>
      </c>
      <c r="M970" s="23">
        <v>0.18883302599227</v>
      </c>
      <c r="N970" s="21">
        <v>107.29</v>
      </c>
      <c r="O970">
        <v>473</v>
      </c>
      <c r="P970" s="21">
        <v>32243.72</v>
      </c>
      <c r="Q970" s="21">
        <v>0</v>
      </c>
      <c r="R970" s="21">
        <f t="shared" si="15"/>
        <v>32243.72</v>
      </c>
    </row>
    <row r="971" spans="1:18" x14ac:dyDescent="0.25">
      <c r="A971" s="20" t="s">
        <v>67</v>
      </c>
      <c r="B971" s="20" t="s">
        <v>14</v>
      </c>
      <c r="C971" s="20" t="s">
        <v>164</v>
      </c>
      <c r="D971" s="20" t="s">
        <v>150</v>
      </c>
      <c r="E971" s="20" t="s">
        <v>146</v>
      </c>
      <c r="F971" s="20" t="s">
        <v>162</v>
      </c>
      <c r="G971" s="20" t="s">
        <v>144</v>
      </c>
      <c r="H971" s="20" t="s">
        <v>275</v>
      </c>
      <c r="I971">
        <v>3580</v>
      </c>
      <c r="J971" s="21">
        <v>4609758.57</v>
      </c>
      <c r="K971" s="22">
        <v>0.67592243412879605</v>
      </c>
      <c r="L971" s="21">
        <v>6819952.0199999996</v>
      </c>
      <c r="M971" s="23">
        <v>0.20269609500369601</v>
      </c>
      <c r="N971" s="21">
        <v>67.69</v>
      </c>
      <c r="O971">
        <v>725</v>
      </c>
      <c r="P971" s="21">
        <v>31180.799999999999</v>
      </c>
      <c r="Q971" s="21">
        <v>0</v>
      </c>
      <c r="R971" s="21">
        <f t="shared" si="15"/>
        <v>31180.799999999999</v>
      </c>
    </row>
    <row r="972" spans="1:18" x14ac:dyDescent="0.25">
      <c r="A972" s="20" t="s">
        <v>67</v>
      </c>
      <c r="B972" s="20" t="s">
        <v>14</v>
      </c>
      <c r="C972" s="20" t="s">
        <v>165</v>
      </c>
      <c r="D972" s="20" t="s">
        <v>148</v>
      </c>
      <c r="E972" s="20" t="s">
        <v>155</v>
      </c>
      <c r="F972" s="20" t="s">
        <v>159</v>
      </c>
      <c r="G972" s="20" t="s">
        <v>144</v>
      </c>
      <c r="H972" s="20" t="s">
        <v>275</v>
      </c>
      <c r="I972">
        <v>1484</v>
      </c>
      <c r="J972" s="21">
        <v>4609758.57</v>
      </c>
      <c r="K972" s="22">
        <v>0.67592243412879605</v>
      </c>
      <c r="L972" s="21">
        <v>6819952.0199999996</v>
      </c>
      <c r="M972" s="23">
        <v>0.18883302599227</v>
      </c>
      <c r="N972" s="21">
        <v>58.75</v>
      </c>
      <c r="O972">
        <v>280</v>
      </c>
      <c r="P972" s="21">
        <v>10451.790000000001</v>
      </c>
      <c r="Q972" s="21">
        <v>0</v>
      </c>
      <c r="R972" s="21">
        <f t="shared" si="15"/>
        <v>10451.790000000001</v>
      </c>
    </row>
    <row r="973" spans="1:18" x14ac:dyDescent="0.25">
      <c r="A973" s="20" t="s">
        <v>67</v>
      </c>
      <c r="B973" s="20" t="s">
        <v>14</v>
      </c>
      <c r="C973" s="20" t="s">
        <v>166</v>
      </c>
      <c r="D973" s="20" t="s">
        <v>150</v>
      </c>
      <c r="E973" s="20" t="s">
        <v>155</v>
      </c>
      <c r="F973" s="20" t="s">
        <v>159</v>
      </c>
      <c r="G973" s="20" t="s">
        <v>144</v>
      </c>
      <c r="H973" s="20" t="s">
        <v>275</v>
      </c>
      <c r="I973">
        <v>2050</v>
      </c>
      <c r="J973" s="21">
        <v>4609758.57</v>
      </c>
      <c r="K973" s="22">
        <v>0.67592243412879605</v>
      </c>
      <c r="L973" s="21">
        <v>6819952.0199999996</v>
      </c>
      <c r="M973" s="23">
        <v>0.189592685496761</v>
      </c>
      <c r="N973" s="21">
        <v>58.69</v>
      </c>
      <c r="O973">
        <v>388</v>
      </c>
      <c r="P973" s="21">
        <v>14468.4</v>
      </c>
      <c r="Q973" s="21">
        <v>0</v>
      </c>
      <c r="R973" s="21">
        <f t="shared" si="15"/>
        <v>14468.4</v>
      </c>
    </row>
    <row r="974" spans="1:18" x14ac:dyDescent="0.25">
      <c r="A974" s="20" t="s">
        <v>68</v>
      </c>
      <c r="B974" s="20" t="s">
        <v>196</v>
      </c>
      <c r="C974" s="20" t="s">
        <v>197</v>
      </c>
      <c r="D974" s="20" t="s">
        <v>148</v>
      </c>
      <c r="E974" s="20" t="s">
        <v>142</v>
      </c>
      <c r="F974" s="20" t="s">
        <v>198</v>
      </c>
      <c r="G974" s="20" t="s">
        <v>183</v>
      </c>
      <c r="H974" s="20" t="s">
        <v>275</v>
      </c>
      <c r="I974">
        <v>309175</v>
      </c>
      <c r="J974" s="21">
        <v>14974.23</v>
      </c>
      <c r="K974" s="22">
        <v>0.56600121408306103</v>
      </c>
      <c r="L974" s="21">
        <v>26456.18</v>
      </c>
      <c r="M974" s="23"/>
      <c r="N974" s="21">
        <v>33.78</v>
      </c>
      <c r="P974" s="21">
        <v>0</v>
      </c>
      <c r="Q974" s="21">
        <v>0</v>
      </c>
      <c r="R974" s="21">
        <f t="shared" si="15"/>
        <v>0</v>
      </c>
    </row>
    <row r="975" spans="1:18" x14ac:dyDescent="0.25">
      <c r="A975" s="20" t="s">
        <v>68</v>
      </c>
      <c r="B975" s="20" t="s">
        <v>196</v>
      </c>
      <c r="C975" s="20" t="s">
        <v>199</v>
      </c>
      <c r="D975" s="20" t="s">
        <v>200</v>
      </c>
      <c r="E975" s="20" t="s">
        <v>142</v>
      </c>
      <c r="F975" s="20" t="s">
        <v>198</v>
      </c>
      <c r="G975" s="20" t="s">
        <v>183</v>
      </c>
      <c r="H975" s="20" t="s">
        <v>275</v>
      </c>
      <c r="I975">
        <v>222043</v>
      </c>
      <c r="J975" s="21">
        <v>14974.23</v>
      </c>
      <c r="K975" s="22">
        <v>0.56600121408306103</v>
      </c>
      <c r="L975" s="21">
        <v>26456.18</v>
      </c>
      <c r="M975" s="23"/>
      <c r="N975" s="21">
        <v>10.98</v>
      </c>
      <c r="P975" s="21">
        <v>0</v>
      </c>
      <c r="Q975" s="21">
        <v>0</v>
      </c>
      <c r="R975" s="21">
        <f t="shared" si="15"/>
        <v>0</v>
      </c>
    </row>
    <row r="976" spans="1:18" x14ac:dyDescent="0.25">
      <c r="A976" s="20" t="s">
        <v>68</v>
      </c>
      <c r="B976" s="20" t="s">
        <v>196</v>
      </c>
      <c r="C976" s="20" t="s">
        <v>201</v>
      </c>
      <c r="D976" s="20" t="s">
        <v>141</v>
      </c>
      <c r="E976" s="20" t="s">
        <v>142</v>
      </c>
      <c r="F976" s="20" t="s">
        <v>202</v>
      </c>
      <c r="G976" s="20" t="s">
        <v>144</v>
      </c>
      <c r="H976" s="20" t="s">
        <v>275</v>
      </c>
      <c r="I976">
        <v>44305</v>
      </c>
      <c r="J976" s="21">
        <v>14974.23</v>
      </c>
      <c r="K976" s="22">
        <v>0.56600121408306103</v>
      </c>
      <c r="L976" s="21">
        <v>26456.18</v>
      </c>
      <c r="M976" s="23">
        <v>1.36171683896196E-4</v>
      </c>
      <c r="N976" s="21">
        <v>33.78</v>
      </c>
      <c r="O976">
        <v>6</v>
      </c>
      <c r="P976" s="21">
        <v>108.12</v>
      </c>
      <c r="Q976" s="21">
        <v>0</v>
      </c>
      <c r="R976" s="21">
        <f t="shared" si="15"/>
        <v>108.12</v>
      </c>
    </row>
    <row r="977" spans="1:18" x14ac:dyDescent="0.25">
      <c r="A977" s="20" t="s">
        <v>68</v>
      </c>
      <c r="B977" s="20" t="s">
        <v>196</v>
      </c>
      <c r="C977" s="20" t="s">
        <v>203</v>
      </c>
      <c r="D977" s="20" t="s">
        <v>141</v>
      </c>
      <c r="E977" s="20" t="s">
        <v>146</v>
      </c>
      <c r="F977" s="20" t="s">
        <v>202</v>
      </c>
      <c r="G977" s="20" t="s">
        <v>144</v>
      </c>
      <c r="H977" s="20" t="s">
        <v>275</v>
      </c>
      <c r="I977">
        <v>18023</v>
      </c>
      <c r="J977" s="21">
        <v>14974.23</v>
      </c>
      <c r="K977" s="22">
        <v>0.56600121408306103</v>
      </c>
      <c r="L977" s="21">
        <v>26456.18</v>
      </c>
      <c r="M977" s="23">
        <v>1.36171683896196E-4</v>
      </c>
      <c r="N977" s="21">
        <v>135.6</v>
      </c>
      <c r="O977">
        <v>2</v>
      </c>
      <c r="P977" s="21">
        <v>144.29</v>
      </c>
      <c r="Q977" s="21">
        <v>0</v>
      </c>
      <c r="R977" s="21">
        <f t="shared" si="15"/>
        <v>144.29</v>
      </c>
    </row>
    <row r="978" spans="1:18" x14ac:dyDescent="0.25">
      <c r="A978" s="20" t="s">
        <v>68</v>
      </c>
      <c r="B978" s="20" t="s">
        <v>196</v>
      </c>
      <c r="C978" s="20" t="s">
        <v>204</v>
      </c>
      <c r="D978" s="20" t="s">
        <v>150</v>
      </c>
      <c r="E978" s="20" t="s">
        <v>146</v>
      </c>
      <c r="F978" s="20" t="s">
        <v>202</v>
      </c>
      <c r="G978" s="20" t="s">
        <v>144</v>
      </c>
      <c r="H978" s="20" t="s">
        <v>275</v>
      </c>
      <c r="I978">
        <v>15777</v>
      </c>
      <c r="J978" s="21">
        <v>14974.23</v>
      </c>
      <c r="K978" s="22">
        <v>0.56600121408306103</v>
      </c>
      <c r="L978" s="21">
        <v>26456.18</v>
      </c>
      <c r="M978" s="23">
        <v>6.7601413347666999E-4</v>
      </c>
      <c r="N978" s="21">
        <v>30.27</v>
      </c>
      <c r="O978">
        <v>10</v>
      </c>
      <c r="P978" s="21">
        <v>161.05000000000001</v>
      </c>
      <c r="Q978" s="21">
        <v>0</v>
      </c>
      <c r="R978" s="21">
        <f t="shared" si="15"/>
        <v>161.05000000000001</v>
      </c>
    </row>
    <row r="979" spans="1:18" x14ac:dyDescent="0.25">
      <c r="A979" s="20" t="s">
        <v>68</v>
      </c>
      <c r="B979" s="20" t="s">
        <v>196</v>
      </c>
      <c r="C979" s="20" t="s">
        <v>205</v>
      </c>
      <c r="D979" s="20" t="s">
        <v>148</v>
      </c>
      <c r="E979" s="20" t="s">
        <v>155</v>
      </c>
      <c r="F979" s="20" t="s">
        <v>198</v>
      </c>
      <c r="G979" s="20" t="s">
        <v>183</v>
      </c>
      <c r="H979" s="20" t="s">
        <v>275</v>
      </c>
      <c r="I979">
        <v>15530</v>
      </c>
      <c r="J979" s="21">
        <v>14974.23</v>
      </c>
      <c r="K979" s="22">
        <v>0.56600121408306103</v>
      </c>
      <c r="L979" s="21">
        <v>26456.18</v>
      </c>
      <c r="M979" s="23"/>
      <c r="N979" s="21">
        <v>90.79</v>
      </c>
      <c r="P979" s="21">
        <v>0</v>
      </c>
      <c r="Q979" s="21">
        <v>0</v>
      </c>
      <c r="R979" s="21">
        <f t="shared" si="15"/>
        <v>0</v>
      </c>
    </row>
    <row r="980" spans="1:18" x14ac:dyDescent="0.25">
      <c r="A980" s="20" t="s">
        <v>68</v>
      </c>
      <c r="B980" s="20" t="s">
        <v>196</v>
      </c>
      <c r="C980" s="20" t="s">
        <v>206</v>
      </c>
      <c r="D980" s="20" t="s">
        <v>189</v>
      </c>
      <c r="E980" s="20" t="s">
        <v>155</v>
      </c>
      <c r="F980" s="20" t="s">
        <v>198</v>
      </c>
      <c r="G980" s="20" t="s">
        <v>144</v>
      </c>
      <c r="H980" s="20" t="s">
        <v>275</v>
      </c>
      <c r="I980">
        <v>7128</v>
      </c>
      <c r="J980" s="21">
        <v>14974.23</v>
      </c>
      <c r="K980" s="22">
        <v>0.56600121408306103</v>
      </c>
      <c r="L980" s="21">
        <v>26456.18</v>
      </c>
      <c r="M980" s="23">
        <v>1.43370202104989E-4</v>
      </c>
      <c r="N980" s="21">
        <v>90.77</v>
      </c>
      <c r="O980">
        <v>1</v>
      </c>
      <c r="P980" s="21">
        <v>48.29</v>
      </c>
      <c r="Q980" s="21">
        <v>0</v>
      </c>
      <c r="R980" s="21">
        <f t="shared" si="15"/>
        <v>48.29</v>
      </c>
    </row>
    <row r="981" spans="1:18" x14ac:dyDescent="0.25">
      <c r="A981" s="20" t="s">
        <v>6</v>
      </c>
      <c r="B981" s="20" t="s">
        <v>5</v>
      </c>
      <c r="C981" s="20" t="s">
        <v>242</v>
      </c>
      <c r="D981" s="20" t="s">
        <v>148</v>
      </c>
      <c r="E981" s="20" t="s">
        <v>155</v>
      </c>
      <c r="F981" s="20" t="s">
        <v>243</v>
      </c>
      <c r="G981" s="20" t="s">
        <v>144</v>
      </c>
      <c r="H981" s="20" t="s">
        <v>275</v>
      </c>
      <c r="I981">
        <v>3218</v>
      </c>
      <c r="J981" s="21">
        <v>3634705.94</v>
      </c>
      <c r="K981" s="22">
        <v>0.71227419588324403</v>
      </c>
      <c r="L981" s="21">
        <v>5102958.8899999997</v>
      </c>
      <c r="M981" s="23">
        <v>1</v>
      </c>
      <c r="N981" s="21">
        <v>1.48</v>
      </c>
      <c r="O981">
        <v>3218</v>
      </c>
      <c r="P981" s="21">
        <v>3188.77</v>
      </c>
      <c r="Q981" s="21">
        <v>0.99</v>
      </c>
      <c r="R981" s="21">
        <f t="shared" si="15"/>
        <v>3189.7599999999998</v>
      </c>
    </row>
    <row r="982" spans="1:18" x14ac:dyDescent="0.25">
      <c r="A982" s="20" t="s">
        <v>6</v>
      </c>
      <c r="B982" s="20" t="s">
        <v>5</v>
      </c>
      <c r="C982" s="20" t="s">
        <v>244</v>
      </c>
      <c r="D982" s="20" t="s">
        <v>150</v>
      </c>
      <c r="E982" s="20" t="s">
        <v>155</v>
      </c>
      <c r="F982" s="20" t="s">
        <v>243</v>
      </c>
      <c r="G982" s="20" t="s">
        <v>144</v>
      </c>
      <c r="H982" s="20" t="s">
        <v>275</v>
      </c>
      <c r="I982">
        <v>3911</v>
      </c>
      <c r="J982" s="21">
        <v>3634705.94</v>
      </c>
      <c r="K982" s="22">
        <v>0.71227419588324403</v>
      </c>
      <c r="L982" s="21">
        <v>5102958.8899999997</v>
      </c>
      <c r="M982" s="23">
        <v>1</v>
      </c>
      <c r="N982" s="21">
        <v>1.48</v>
      </c>
      <c r="O982">
        <v>3911</v>
      </c>
      <c r="P982" s="21">
        <v>3875.47</v>
      </c>
      <c r="Q982" s="21">
        <v>0.99</v>
      </c>
      <c r="R982" s="21">
        <f t="shared" si="15"/>
        <v>3876.4599999999996</v>
      </c>
    </row>
    <row r="983" spans="1:18" x14ac:dyDescent="0.25">
      <c r="A983" s="20" t="s">
        <v>6</v>
      </c>
      <c r="B983" s="20" t="s">
        <v>5</v>
      </c>
      <c r="C983" s="20" t="s">
        <v>245</v>
      </c>
      <c r="D983" s="20" t="s">
        <v>148</v>
      </c>
      <c r="E983" s="20" t="s">
        <v>142</v>
      </c>
      <c r="F983" s="20" t="s">
        <v>243</v>
      </c>
      <c r="G983" s="20" t="s">
        <v>144</v>
      </c>
      <c r="H983" s="20" t="s">
        <v>275</v>
      </c>
      <c r="I983">
        <v>49037</v>
      </c>
      <c r="J983" s="21">
        <v>3634705.94</v>
      </c>
      <c r="K983" s="22">
        <v>0.71227419588324403</v>
      </c>
      <c r="L983" s="21">
        <v>5102958.8899999997</v>
      </c>
      <c r="M983" s="23">
        <v>1</v>
      </c>
      <c r="N983" s="21">
        <v>1.99</v>
      </c>
      <c r="O983">
        <v>49037</v>
      </c>
      <c r="P983" s="21">
        <v>65509.69</v>
      </c>
      <c r="Q983" s="21">
        <v>205.73</v>
      </c>
      <c r="R983" s="21">
        <f t="shared" si="15"/>
        <v>65715.42</v>
      </c>
    </row>
    <row r="984" spans="1:18" x14ac:dyDescent="0.25">
      <c r="A984" s="20" t="s">
        <v>6</v>
      </c>
      <c r="B984" s="20" t="s">
        <v>5</v>
      </c>
      <c r="C984" s="20" t="s">
        <v>246</v>
      </c>
      <c r="D984" s="20" t="s">
        <v>150</v>
      </c>
      <c r="E984" s="20" t="s">
        <v>142</v>
      </c>
      <c r="F984" s="20" t="s">
        <v>243</v>
      </c>
      <c r="G984" s="20" t="s">
        <v>144</v>
      </c>
      <c r="H984" s="20" t="s">
        <v>275</v>
      </c>
      <c r="I984">
        <v>126744</v>
      </c>
      <c r="J984" s="21">
        <v>3634705.94</v>
      </c>
      <c r="K984" s="22">
        <v>0.71227419588324403</v>
      </c>
      <c r="L984" s="21">
        <v>5102958.8899999997</v>
      </c>
      <c r="M984" s="23">
        <v>1</v>
      </c>
      <c r="N984" s="21">
        <v>1.99</v>
      </c>
      <c r="O984">
        <v>126744</v>
      </c>
      <c r="P984" s="21">
        <v>169320.31</v>
      </c>
      <c r="Q984" s="21">
        <v>496.96</v>
      </c>
      <c r="R984" s="21">
        <f t="shared" si="15"/>
        <v>169817.27</v>
      </c>
    </row>
    <row r="985" spans="1:18" x14ac:dyDescent="0.25">
      <c r="A985" s="20" t="s">
        <v>6</v>
      </c>
      <c r="B985" s="20" t="s">
        <v>5</v>
      </c>
      <c r="C985" s="20" t="s">
        <v>247</v>
      </c>
      <c r="D985" s="20" t="s">
        <v>158</v>
      </c>
      <c r="E985" s="20" t="s">
        <v>142</v>
      </c>
      <c r="F985" s="20" t="s">
        <v>243</v>
      </c>
      <c r="G985" s="20" t="s">
        <v>144</v>
      </c>
      <c r="H985" s="20" t="s">
        <v>275</v>
      </c>
      <c r="I985">
        <v>59319</v>
      </c>
      <c r="J985" s="21">
        <v>3634705.94</v>
      </c>
      <c r="K985" s="22">
        <v>0.71227419588324403</v>
      </c>
      <c r="L985" s="21">
        <v>5102958.8899999997</v>
      </c>
      <c r="M985" s="23">
        <v>1</v>
      </c>
      <c r="N985" s="21">
        <v>1.99</v>
      </c>
      <c r="O985">
        <v>59319</v>
      </c>
      <c r="P985" s="21">
        <v>79245.66</v>
      </c>
      <c r="Q985" s="21">
        <v>312.61</v>
      </c>
      <c r="R985" s="21">
        <f t="shared" si="15"/>
        <v>79558.27</v>
      </c>
    </row>
    <row r="986" spans="1:18" x14ac:dyDescent="0.25">
      <c r="A986" s="20" t="s">
        <v>6</v>
      </c>
      <c r="B986" s="20" t="s">
        <v>5</v>
      </c>
      <c r="C986" s="20" t="s">
        <v>248</v>
      </c>
      <c r="D986" s="20" t="s">
        <v>148</v>
      </c>
      <c r="E986" s="20" t="s">
        <v>146</v>
      </c>
      <c r="F986" s="20" t="s">
        <v>243</v>
      </c>
      <c r="G986" s="20" t="s">
        <v>144</v>
      </c>
      <c r="H986" s="20" t="s">
        <v>275</v>
      </c>
      <c r="I986">
        <v>5324</v>
      </c>
      <c r="J986" s="21">
        <v>3634705.94</v>
      </c>
      <c r="K986" s="22">
        <v>0.71227419588324403</v>
      </c>
      <c r="L986" s="21">
        <v>5102958.8899999997</v>
      </c>
      <c r="M986" s="23">
        <v>1</v>
      </c>
      <c r="N986" s="21">
        <v>3.21</v>
      </c>
      <c r="O986">
        <v>5324</v>
      </c>
      <c r="P986" s="21">
        <v>11442.43</v>
      </c>
      <c r="Q986" s="21">
        <v>-4.3</v>
      </c>
      <c r="R986" s="21">
        <f t="shared" si="15"/>
        <v>11438.130000000001</v>
      </c>
    </row>
    <row r="987" spans="1:18" x14ac:dyDescent="0.25">
      <c r="A987" s="20" t="s">
        <v>6</v>
      </c>
      <c r="B987" s="20" t="s">
        <v>5</v>
      </c>
      <c r="C987" s="20" t="s">
        <v>249</v>
      </c>
      <c r="D987" s="20" t="s">
        <v>150</v>
      </c>
      <c r="E987" s="20" t="s">
        <v>146</v>
      </c>
      <c r="F987" s="20" t="s">
        <v>243</v>
      </c>
      <c r="G987" s="20" t="s">
        <v>144</v>
      </c>
      <c r="H987" s="20" t="s">
        <v>275</v>
      </c>
      <c r="I987">
        <v>9063</v>
      </c>
      <c r="J987" s="21">
        <v>3634705.94</v>
      </c>
      <c r="K987" s="22">
        <v>0.71227419588324403</v>
      </c>
      <c r="L987" s="21">
        <v>5102958.8899999997</v>
      </c>
      <c r="M987" s="23">
        <v>1</v>
      </c>
      <c r="N987" s="21">
        <v>3.21</v>
      </c>
      <c r="O987">
        <v>9063</v>
      </c>
      <c r="P987" s="21">
        <v>19478.349999999999</v>
      </c>
      <c r="Q987" s="21">
        <v>-2.15</v>
      </c>
      <c r="R987" s="21">
        <f t="shared" si="15"/>
        <v>19476.199999999997</v>
      </c>
    </row>
    <row r="988" spans="1:18" x14ac:dyDescent="0.25">
      <c r="A988" s="20" t="s">
        <v>69</v>
      </c>
      <c r="B988" s="20" t="s">
        <v>1</v>
      </c>
      <c r="C988" s="20" t="s">
        <v>184</v>
      </c>
      <c r="D988" s="20" t="s">
        <v>148</v>
      </c>
      <c r="E988" s="20" t="s">
        <v>142</v>
      </c>
      <c r="F988" s="20" t="s">
        <v>185</v>
      </c>
      <c r="G988" s="20" t="s">
        <v>144</v>
      </c>
      <c r="H988" s="20" t="s">
        <v>275</v>
      </c>
      <c r="I988">
        <v>174751</v>
      </c>
      <c r="J988" s="21">
        <v>1978901.85</v>
      </c>
      <c r="K988" s="22">
        <v>0.89426339224042195</v>
      </c>
      <c r="L988" s="21">
        <v>2212884.7799999998</v>
      </c>
      <c r="M988" s="23">
        <v>0.26527951145173501</v>
      </c>
      <c r="N988" s="21">
        <v>0.97</v>
      </c>
      <c r="O988">
        <v>46357</v>
      </c>
      <c r="P988" s="21">
        <v>37899.53</v>
      </c>
      <c r="Q988" s="21">
        <v>108.73</v>
      </c>
      <c r="R988" s="21">
        <f t="shared" si="15"/>
        <v>38008.26</v>
      </c>
    </row>
    <row r="989" spans="1:18" x14ac:dyDescent="0.25">
      <c r="A989" s="20" t="s">
        <v>69</v>
      </c>
      <c r="B989" s="20" t="s">
        <v>1</v>
      </c>
      <c r="C989" s="20" t="s">
        <v>186</v>
      </c>
      <c r="D989" s="20" t="s">
        <v>187</v>
      </c>
      <c r="E989" s="20" t="s">
        <v>142</v>
      </c>
      <c r="F989" s="20" t="s">
        <v>185</v>
      </c>
      <c r="G989" s="20" t="s">
        <v>144</v>
      </c>
      <c r="H989" s="20" t="s">
        <v>275</v>
      </c>
      <c r="I989">
        <v>155453</v>
      </c>
      <c r="J989" s="21">
        <v>1978901.85</v>
      </c>
      <c r="K989" s="22">
        <v>0.89426339224042195</v>
      </c>
      <c r="L989" s="21">
        <v>2212884.7799999998</v>
      </c>
      <c r="M989" s="23">
        <v>0.210594498024681</v>
      </c>
      <c r="N989" s="21">
        <v>2.06</v>
      </c>
      <c r="O989">
        <v>32737</v>
      </c>
      <c r="P989" s="21">
        <v>56839.85</v>
      </c>
      <c r="Q989" s="21">
        <v>145.85</v>
      </c>
      <c r="R989" s="21">
        <f t="shared" si="15"/>
        <v>56985.7</v>
      </c>
    </row>
    <row r="990" spans="1:18" x14ac:dyDescent="0.25">
      <c r="A990" s="20" t="s">
        <v>69</v>
      </c>
      <c r="B990" s="20" t="s">
        <v>1</v>
      </c>
      <c r="C990" s="20" t="s">
        <v>188</v>
      </c>
      <c r="D990" s="20" t="s">
        <v>189</v>
      </c>
      <c r="E990" s="20" t="s">
        <v>142</v>
      </c>
      <c r="F990" s="20" t="s">
        <v>185</v>
      </c>
      <c r="G990" s="20" t="s">
        <v>144</v>
      </c>
      <c r="H990" s="20" t="s">
        <v>275</v>
      </c>
      <c r="I990">
        <v>87916</v>
      </c>
      <c r="J990" s="21">
        <v>1978901.85</v>
      </c>
      <c r="K990" s="22">
        <v>0.89426339224042195</v>
      </c>
      <c r="L990" s="21">
        <v>2212884.7799999998</v>
      </c>
      <c r="M990" s="23">
        <v>0.20109091165913801</v>
      </c>
      <c r="N990" s="21">
        <v>2.09</v>
      </c>
      <c r="O990">
        <v>17679</v>
      </c>
      <c r="P990" s="21">
        <v>31142.31</v>
      </c>
      <c r="Q990" s="21">
        <v>147.97</v>
      </c>
      <c r="R990" s="21">
        <f t="shared" si="15"/>
        <v>31290.280000000002</v>
      </c>
    </row>
    <row r="991" spans="1:18" x14ac:dyDescent="0.25">
      <c r="A991" s="20" t="s">
        <v>69</v>
      </c>
      <c r="B991" s="20" t="s">
        <v>1</v>
      </c>
      <c r="C991" s="20" t="s">
        <v>190</v>
      </c>
      <c r="D991" s="20" t="s">
        <v>148</v>
      </c>
      <c r="E991" s="20" t="s">
        <v>146</v>
      </c>
      <c r="F991" s="20" t="s">
        <v>191</v>
      </c>
      <c r="G991" s="20" t="s">
        <v>144</v>
      </c>
      <c r="H991" s="20" t="s">
        <v>275</v>
      </c>
      <c r="I991">
        <v>16821</v>
      </c>
      <c r="J991" s="21">
        <v>1978901.85</v>
      </c>
      <c r="K991" s="22">
        <v>0.89426339224042195</v>
      </c>
      <c r="L991" s="21">
        <v>2212884.7799999998</v>
      </c>
      <c r="M991" s="23">
        <v>0.26527951145173501</v>
      </c>
      <c r="N991" s="21">
        <v>22.13</v>
      </c>
      <c r="O991">
        <v>4462</v>
      </c>
      <c r="P991" s="21">
        <v>83005.009999999995</v>
      </c>
      <c r="Q991" s="21">
        <v>18.61</v>
      </c>
      <c r="R991" s="21">
        <f t="shared" si="15"/>
        <v>83023.62</v>
      </c>
    </row>
    <row r="992" spans="1:18" x14ac:dyDescent="0.25">
      <c r="A992" s="20" t="s">
        <v>69</v>
      </c>
      <c r="B992" s="20" t="s">
        <v>1</v>
      </c>
      <c r="C992" s="20" t="s">
        <v>192</v>
      </c>
      <c r="D992" s="20" t="s">
        <v>193</v>
      </c>
      <c r="E992" s="20" t="s">
        <v>146</v>
      </c>
      <c r="F992" s="20" t="s">
        <v>185</v>
      </c>
      <c r="G992" s="20" t="s">
        <v>144</v>
      </c>
      <c r="H992" s="20" t="s">
        <v>275</v>
      </c>
      <c r="I992">
        <v>0</v>
      </c>
      <c r="J992" s="21">
        <v>1978901.85</v>
      </c>
      <c r="K992" s="22">
        <v>0.89426339224042195</v>
      </c>
      <c r="L992" s="21">
        <v>2212884.7799999998</v>
      </c>
      <c r="M992" s="23">
        <v>0.498634680453381</v>
      </c>
      <c r="N992" s="21">
        <v>5.93</v>
      </c>
      <c r="O992">
        <v>0</v>
      </c>
      <c r="P992" s="21">
        <v>0</v>
      </c>
      <c r="Q992" s="21">
        <v>0</v>
      </c>
      <c r="R992" s="21">
        <f t="shared" si="15"/>
        <v>0</v>
      </c>
    </row>
    <row r="993" spans="1:18" x14ac:dyDescent="0.25">
      <c r="A993" s="20" t="s">
        <v>69</v>
      </c>
      <c r="B993" s="20" t="s">
        <v>1</v>
      </c>
      <c r="C993" s="20" t="s">
        <v>194</v>
      </c>
      <c r="D993" s="20" t="s">
        <v>189</v>
      </c>
      <c r="E993" s="20" t="s">
        <v>155</v>
      </c>
      <c r="F993" s="20" t="s">
        <v>185</v>
      </c>
      <c r="G993" s="20" t="s">
        <v>144</v>
      </c>
      <c r="H993" s="20" t="s">
        <v>275</v>
      </c>
      <c r="I993">
        <v>5704</v>
      </c>
      <c r="J993" s="21">
        <v>1978901.85</v>
      </c>
      <c r="K993" s="22">
        <v>0.89426339224042195</v>
      </c>
      <c r="L993" s="21">
        <v>2212884.7799999998</v>
      </c>
      <c r="M993" s="23">
        <v>0.20109091165913801</v>
      </c>
      <c r="N993" s="21">
        <v>2.58</v>
      </c>
      <c r="O993">
        <v>1147</v>
      </c>
      <c r="P993" s="21">
        <v>2487.58</v>
      </c>
      <c r="Q993" s="21">
        <v>2.17</v>
      </c>
      <c r="R993" s="21">
        <f t="shared" si="15"/>
        <v>2489.75</v>
      </c>
    </row>
    <row r="994" spans="1:18" x14ac:dyDescent="0.25">
      <c r="A994" s="20" t="s">
        <v>69</v>
      </c>
      <c r="B994" s="20" t="s">
        <v>1</v>
      </c>
      <c r="C994" s="20" t="s">
        <v>195</v>
      </c>
      <c r="D994" s="20" t="s">
        <v>187</v>
      </c>
      <c r="E994" s="20" t="s">
        <v>155</v>
      </c>
      <c r="F994" s="20" t="s">
        <v>185</v>
      </c>
      <c r="G994" s="20" t="s">
        <v>144</v>
      </c>
      <c r="H994" s="20" t="s">
        <v>275</v>
      </c>
      <c r="I994">
        <v>9780</v>
      </c>
      <c r="J994" s="21">
        <v>1978901.85</v>
      </c>
      <c r="K994" s="22">
        <v>0.89426339224042195</v>
      </c>
      <c r="L994" s="21">
        <v>2212884.7799999998</v>
      </c>
      <c r="M994" s="23">
        <v>0.210594498024681</v>
      </c>
      <c r="N994" s="21">
        <v>2.54</v>
      </c>
      <c r="O994">
        <v>2059</v>
      </c>
      <c r="P994" s="21">
        <v>4396.26</v>
      </c>
      <c r="Q994" s="21">
        <v>2.14</v>
      </c>
      <c r="R994" s="21">
        <f t="shared" si="15"/>
        <v>4398.4000000000005</v>
      </c>
    </row>
    <row r="995" spans="1:18" x14ac:dyDescent="0.25">
      <c r="A995" s="20" t="s">
        <v>70</v>
      </c>
      <c r="B995" s="20" t="s">
        <v>226</v>
      </c>
      <c r="C995" s="20" t="s">
        <v>157</v>
      </c>
      <c r="D995" s="20" t="s">
        <v>158</v>
      </c>
      <c r="E995" s="20" t="s">
        <v>142</v>
      </c>
      <c r="F995" s="20" t="s">
        <v>159</v>
      </c>
      <c r="G995" s="20" t="s">
        <v>144</v>
      </c>
      <c r="H995" s="20" t="s">
        <v>275</v>
      </c>
      <c r="I995">
        <v>49590</v>
      </c>
      <c r="J995" s="21">
        <v>1728947.43</v>
      </c>
      <c r="K995" s="22">
        <v>0.67230450473307202</v>
      </c>
      <c r="L995" s="21">
        <v>2571673.13</v>
      </c>
      <c r="M995" s="23">
        <v>7.12053131131722E-2</v>
      </c>
      <c r="N995" s="21">
        <v>26.16</v>
      </c>
      <c r="O995">
        <v>3531</v>
      </c>
      <c r="P995" s="21">
        <v>58530.58</v>
      </c>
      <c r="Q995" s="21">
        <v>198.91</v>
      </c>
      <c r="R995" s="21">
        <f t="shared" si="15"/>
        <v>58729.490000000005</v>
      </c>
    </row>
    <row r="996" spans="1:18" x14ac:dyDescent="0.25">
      <c r="A996" s="20" t="s">
        <v>70</v>
      </c>
      <c r="B996" s="20" t="s">
        <v>226</v>
      </c>
      <c r="C996" s="20" t="s">
        <v>160</v>
      </c>
      <c r="D996" s="20" t="s">
        <v>150</v>
      </c>
      <c r="E996" s="20" t="s">
        <v>142</v>
      </c>
      <c r="F996" s="20" t="s">
        <v>159</v>
      </c>
      <c r="G996" s="20" t="s">
        <v>144</v>
      </c>
      <c r="H996" s="20" t="s">
        <v>275</v>
      </c>
      <c r="I996">
        <v>48195</v>
      </c>
      <c r="J996" s="21">
        <v>1728947.43</v>
      </c>
      <c r="K996" s="22">
        <v>0.67230450473307202</v>
      </c>
      <c r="L996" s="21">
        <v>2571673.13</v>
      </c>
      <c r="M996" s="23">
        <v>7.6432810604572493E-2</v>
      </c>
      <c r="N996" s="21">
        <v>24.2</v>
      </c>
      <c r="O996">
        <v>3683</v>
      </c>
      <c r="P996" s="21">
        <v>56476.07</v>
      </c>
      <c r="Q996" s="21">
        <v>153.34</v>
      </c>
      <c r="R996" s="21">
        <f t="shared" si="15"/>
        <v>56629.409999999996</v>
      </c>
    </row>
    <row r="997" spans="1:18" x14ac:dyDescent="0.25">
      <c r="A997" s="20" t="s">
        <v>70</v>
      </c>
      <c r="B997" s="20" t="s">
        <v>226</v>
      </c>
      <c r="C997" s="20" t="s">
        <v>161</v>
      </c>
      <c r="D997" s="20" t="s">
        <v>148</v>
      </c>
      <c r="E997" s="20" t="s">
        <v>142</v>
      </c>
      <c r="F997" s="20" t="s">
        <v>162</v>
      </c>
      <c r="G997" s="20" t="s">
        <v>144</v>
      </c>
      <c r="H997" s="20" t="s">
        <v>275</v>
      </c>
      <c r="I997">
        <v>13489</v>
      </c>
      <c r="J997" s="21">
        <v>1728947.43</v>
      </c>
      <c r="K997" s="22">
        <v>0.67230450473307202</v>
      </c>
      <c r="L997" s="21">
        <v>2571673.13</v>
      </c>
      <c r="M997" s="23">
        <v>7.12053131131722E-2</v>
      </c>
      <c r="N997" s="21">
        <v>26.16</v>
      </c>
      <c r="O997">
        <v>960</v>
      </c>
      <c r="P997" s="21">
        <v>15913.16</v>
      </c>
      <c r="Q997" s="21">
        <v>49.73</v>
      </c>
      <c r="R997" s="21">
        <f t="shared" si="15"/>
        <v>15962.89</v>
      </c>
    </row>
    <row r="998" spans="1:18" x14ac:dyDescent="0.25">
      <c r="A998" s="20" t="s">
        <v>70</v>
      </c>
      <c r="B998" s="20" t="s">
        <v>226</v>
      </c>
      <c r="C998" s="20" t="s">
        <v>163</v>
      </c>
      <c r="D998" s="20" t="s">
        <v>148</v>
      </c>
      <c r="E998" s="20" t="s">
        <v>146</v>
      </c>
      <c r="F998" s="20" t="s">
        <v>162</v>
      </c>
      <c r="G998" s="20" t="s">
        <v>144</v>
      </c>
      <c r="H998" s="20" t="s">
        <v>275</v>
      </c>
      <c r="I998">
        <v>2506</v>
      </c>
      <c r="J998" s="21">
        <v>1728947.43</v>
      </c>
      <c r="K998" s="22">
        <v>0.67230450473307202</v>
      </c>
      <c r="L998" s="21">
        <v>2571673.13</v>
      </c>
      <c r="M998" s="23">
        <v>7.12053131131722E-2</v>
      </c>
      <c r="N998" s="21">
        <v>107.29</v>
      </c>
      <c r="O998">
        <v>178</v>
      </c>
      <c r="P998" s="21">
        <v>12069.05</v>
      </c>
      <c r="Q998" s="21">
        <v>0</v>
      </c>
      <c r="R998" s="21">
        <f t="shared" si="15"/>
        <v>12069.05</v>
      </c>
    </row>
    <row r="999" spans="1:18" x14ac:dyDescent="0.25">
      <c r="A999" s="20" t="s">
        <v>70</v>
      </c>
      <c r="B999" s="20" t="s">
        <v>226</v>
      </c>
      <c r="C999" s="20" t="s">
        <v>164</v>
      </c>
      <c r="D999" s="20" t="s">
        <v>150</v>
      </c>
      <c r="E999" s="20" t="s">
        <v>146</v>
      </c>
      <c r="F999" s="20" t="s">
        <v>162</v>
      </c>
      <c r="G999" s="20" t="s">
        <v>144</v>
      </c>
      <c r="H999" s="20" t="s">
        <v>275</v>
      </c>
      <c r="I999">
        <v>3580</v>
      </c>
      <c r="J999" s="21">
        <v>1728947.43</v>
      </c>
      <c r="K999" s="22">
        <v>0.67230450473307202</v>
      </c>
      <c r="L999" s="21">
        <v>2571673.13</v>
      </c>
      <c r="M999" s="23">
        <v>7.6432810604572493E-2</v>
      </c>
      <c r="N999" s="21">
        <v>67.69</v>
      </c>
      <c r="O999">
        <v>273</v>
      </c>
      <c r="P999" s="21">
        <v>11678.34</v>
      </c>
      <c r="Q999" s="21">
        <v>0</v>
      </c>
      <c r="R999" s="21">
        <f t="shared" si="15"/>
        <v>11678.34</v>
      </c>
    </row>
    <row r="1000" spans="1:18" x14ac:dyDescent="0.25">
      <c r="A1000" s="20" t="s">
        <v>70</v>
      </c>
      <c r="B1000" s="20" t="s">
        <v>226</v>
      </c>
      <c r="C1000" s="20" t="s">
        <v>165</v>
      </c>
      <c r="D1000" s="20" t="s">
        <v>148</v>
      </c>
      <c r="E1000" s="20" t="s">
        <v>155</v>
      </c>
      <c r="F1000" s="20" t="s">
        <v>159</v>
      </c>
      <c r="G1000" s="20" t="s">
        <v>144</v>
      </c>
      <c r="H1000" s="20" t="s">
        <v>275</v>
      </c>
      <c r="I1000">
        <v>1484</v>
      </c>
      <c r="J1000" s="21">
        <v>1728947.43</v>
      </c>
      <c r="K1000" s="22">
        <v>0.67230450473307202</v>
      </c>
      <c r="L1000" s="21">
        <v>2571673.13</v>
      </c>
      <c r="M1000" s="23">
        <v>7.12053131131722E-2</v>
      </c>
      <c r="N1000" s="21">
        <v>58.75</v>
      </c>
      <c r="O1000">
        <v>105</v>
      </c>
      <c r="P1000" s="21">
        <v>3898.44</v>
      </c>
      <c r="Q1000" s="21">
        <v>0</v>
      </c>
      <c r="R1000" s="21">
        <f t="shared" si="15"/>
        <v>3898.44</v>
      </c>
    </row>
    <row r="1001" spans="1:18" x14ac:dyDescent="0.25">
      <c r="A1001" s="20" t="s">
        <v>70</v>
      </c>
      <c r="B1001" s="20" t="s">
        <v>226</v>
      </c>
      <c r="C1001" s="20" t="s">
        <v>166</v>
      </c>
      <c r="D1001" s="20" t="s">
        <v>150</v>
      </c>
      <c r="E1001" s="20" t="s">
        <v>155</v>
      </c>
      <c r="F1001" s="20" t="s">
        <v>159</v>
      </c>
      <c r="G1001" s="20" t="s">
        <v>144</v>
      </c>
      <c r="H1001" s="20" t="s">
        <v>275</v>
      </c>
      <c r="I1001">
        <v>2050</v>
      </c>
      <c r="J1001" s="21">
        <v>1728947.43</v>
      </c>
      <c r="K1001" s="22">
        <v>0.67230450473307202</v>
      </c>
      <c r="L1001" s="21">
        <v>2571673.13</v>
      </c>
      <c r="M1001" s="23">
        <v>7.14917661453814E-2</v>
      </c>
      <c r="N1001" s="21">
        <v>58.69</v>
      </c>
      <c r="O1001">
        <v>146</v>
      </c>
      <c r="P1001" s="21">
        <v>5415.15</v>
      </c>
      <c r="Q1001" s="21">
        <v>0</v>
      </c>
      <c r="R1001" s="21">
        <f t="shared" si="15"/>
        <v>5415.15</v>
      </c>
    </row>
    <row r="1002" spans="1:18" x14ac:dyDescent="0.25">
      <c r="A1002" s="20" t="s">
        <v>16</v>
      </c>
      <c r="B1002" s="20" t="s">
        <v>15</v>
      </c>
      <c r="C1002" s="20" t="s">
        <v>250</v>
      </c>
      <c r="D1002" s="20" t="s">
        <v>175</v>
      </c>
      <c r="E1002" s="20" t="s">
        <v>142</v>
      </c>
      <c r="F1002" s="20" t="s">
        <v>251</v>
      </c>
      <c r="G1002" s="20" t="s">
        <v>144</v>
      </c>
      <c r="H1002" s="20" t="s">
        <v>275</v>
      </c>
      <c r="I1002">
        <v>69411</v>
      </c>
      <c r="J1002" s="21">
        <v>2691329.56</v>
      </c>
      <c r="K1002" s="22">
        <v>0.84553191604601496</v>
      </c>
      <c r="L1002" s="21">
        <v>3183001.74</v>
      </c>
      <c r="M1002" s="23">
        <v>1</v>
      </c>
      <c r="N1002" s="21">
        <v>0.44</v>
      </c>
      <c r="O1002">
        <v>69411</v>
      </c>
      <c r="P1002" s="21">
        <v>24338.42</v>
      </c>
      <c r="Q1002" s="21">
        <v>45.59</v>
      </c>
      <c r="R1002" s="21">
        <f t="shared" si="15"/>
        <v>24384.01</v>
      </c>
    </row>
    <row r="1003" spans="1:18" x14ac:dyDescent="0.25">
      <c r="A1003" s="20" t="s">
        <v>16</v>
      </c>
      <c r="B1003" s="20" t="s">
        <v>15</v>
      </c>
      <c r="C1003" s="20" t="s">
        <v>252</v>
      </c>
      <c r="D1003" s="20" t="s">
        <v>150</v>
      </c>
      <c r="E1003" s="20" t="s">
        <v>142</v>
      </c>
      <c r="F1003" s="20" t="s">
        <v>251</v>
      </c>
      <c r="G1003" s="20" t="s">
        <v>144</v>
      </c>
      <c r="H1003" s="20" t="s">
        <v>275</v>
      </c>
      <c r="I1003">
        <v>192872</v>
      </c>
      <c r="J1003" s="21">
        <v>2691329.56</v>
      </c>
      <c r="K1003" s="22">
        <v>0.84553191604601496</v>
      </c>
      <c r="L1003" s="21">
        <v>3183001.74</v>
      </c>
      <c r="M1003" s="23">
        <v>1</v>
      </c>
      <c r="N1003" s="21">
        <v>0.44</v>
      </c>
      <c r="O1003">
        <v>192872</v>
      </c>
      <c r="P1003" s="21">
        <v>67629.039999999994</v>
      </c>
      <c r="Q1003" s="21">
        <v>180.58</v>
      </c>
      <c r="R1003" s="21">
        <f t="shared" si="15"/>
        <v>67809.62</v>
      </c>
    </row>
    <row r="1004" spans="1:18" x14ac:dyDescent="0.25">
      <c r="A1004" s="20" t="s">
        <v>16</v>
      </c>
      <c r="B1004" s="20" t="s">
        <v>15</v>
      </c>
      <c r="C1004" s="20" t="s">
        <v>253</v>
      </c>
      <c r="D1004" s="20" t="s">
        <v>141</v>
      </c>
      <c r="E1004" s="20" t="s">
        <v>142</v>
      </c>
      <c r="F1004" s="20" t="s">
        <v>251</v>
      </c>
      <c r="G1004" s="20" t="s">
        <v>144</v>
      </c>
      <c r="H1004" s="20" t="s">
        <v>275</v>
      </c>
      <c r="I1004">
        <v>56058</v>
      </c>
      <c r="J1004" s="21">
        <v>2691329.56</v>
      </c>
      <c r="K1004" s="22">
        <v>0.84553191604601496</v>
      </c>
      <c r="L1004" s="21">
        <v>3183001.74</v>
      </c>
      <c r="M1004" s="23">
        <v>1</v>
      </c>
      <c r="N1004" s="21">
        <v>0.44</v>
      </c>
      <c r="O1004">
        <v>56058</v>
      </c>
      <c r="P1004" s="21">
        <v>19656.29</v>
      </c>
      <c r="Q1004" s="21">
        <v>44.53</v>
      </c>
      <c r="R1004" s="21">
        <f t="shared" si="15"/>
        <v>19700.82</v>
      </c>
    </row>
    <row r="1005" spans="1:18" x14ac:dyDescent="0.25">
      <c r="A1005" s="20" t="s">
        <v>16</v>
      </c>
      <c r="B1005" s="20" t="s">
        <v>15</v>
      </c>
      <c r="C1005" s="20" t="s">
        <v>254</v>
      </c>
      <c r="D1005" s="20" t="s">
        <v>255</v>
      </c>
      <c r="E1005" s="20" t="s">
        <v>142</v>
      </c>
      <c r="F1005" s="20" t="s">
        <v>251</v>
      </c>
      <c r="G1005" s="20" t="s">
        <v>144</v>
      </c>
      <c r="H1005" s="20" t="s">
        <v>275</v>
      </c>
      <c r="I1005">
        <v>141721</v>
      </c>
      <c r="J1005" s="21">
        <v>2691329.56</v>
      </c>
      <c r="K1005" s="22">
        <v>0.84553191604601496</v>
      </c>
      <c r="L1005" s="21">
        <v>3183001.74</v>
      </c>
      <c r="M1005" s="23">
        <v>1</v>
      </c>
      <c r="N1005" s="21">
        <v>0.44</v>
      </c>
      <c r="O1005">
        <v>141721</v>
      </c>
      <c r="P1005" s="21">
        <v>49693.35</v>
      </c>
      <c r="Q1005" s="21">
        <v>160.6</v>
      </c>
      <c r="R1005" s="21">
        <f t="shared" si="15"/>
        <v>49853.95</v>
      </c>
    </row>
    <row r="1006" spans="1:18" x14ac:dyDescent="0.25">
      <c r="A1006" s="20" t="s">
        <v>16</v>
      </c>
      <c r="B1006" s="20" t="s">
        <v>15</v>
      </c>
      <c r="C1006" s="20" t="s">
        <v>256</v>
      </c>
      <c r="D1006" s="20" t="s">
        <v>150</v>
      </c>
      <c r="E1006" s="20" t="s">
        <v>146</v>
      </c>
      <c r="F1006" s="20" t="s">
        <v>251</v>
      </c>
      <c r="G1006" s="20" t="s">
        <v>144</v>
      </c>
      <c r="H1006" s="20" t="s">
        <v>275</v>
      </c>
      <c r="I1006">
        <v>11327</v>
      </c>
      <c r="J1006" s="21">
        <v>2691329.56</v>
      </c>
      <c r="K1006" s="22">
        <v>0.84553191604601496</v>
      </c>
      <c r="L1006" s="21">
        <v>3183001.74</v>
      </c>
      <c r="M1006" s="23">
        <v>1</v>
      </c>
      <c r="N1006" s="21">
        <v>3</v>
      </c>
      <c r="O1006">
        <v>11327</v>
      </c>
      <c r="P1006" s="21">
        <v>27008.1</v>
      </c>
      <c r="Q1006" s="21">
        <v>28.61</v>
      </c>
      <c r="R1006" s="21">
        <f t="shared" si="15"/>
        <v>27036.71</v>
      </c>
    </row>
    <row r="1007" spans="1:18" x14ac:dyDescent="0.25">
      <c r="A1007" s="20" t="s">
        <v>16</v>
      </c>
      <c r="B1007" s="20" t="s">
        <v>15</v>
      </c>
      <c r="C1007" s="20" t="s">
        <v>257</v>
      </c>
      <c r="D1007" s="20" t="s">
        <v>141</v>
      </c>
      <c r="E1007" s="20" t="s">
        <v>146</v>
      </c>
      <c r="F1007" s="20" t="s">
        <v>251</v>
      </c>
      <c r="G1007" s="20" t="s">
        <v>144</v>
      </c>
      <c r="H1007" s="20" t="s">
        <v>275</v>
      </c>
      <c r="I1007">
        <v>8046</v>
      </c>
      <c r="J1007" s="21">
        <v>2691329.56</v>
      </c>
      <c r="K1007" s="22">
        <v>0.84553191604601496</v>
      </c>
      <c r="L1007" s="21">
        <v>3183001.74</v>
      </c>
      <c r="M1007" s="23">
        <v>1</v>
      </c>
      <c r="N1007" s="21">
        <v>3</v>
      </c>
      <c r="O1007">
        <v>8046</v>
      </c>
      <c r="P1007" s="21">
        <v>19184.88</v>
      </c>
      <c r="Q1007" s="21">
        <v>247.98</v>
      </c>
      <c r="R1007" s="21">
        <f t="shared" si="15"/>
        <v>19432.86</v>
      </c>
    </row>
    <row r="1008" spans="1:18" x14ac:dyDescent="0.25">
      <c r="A1008" s="20" t="s">
        <v>16</v>
      </c>
      <c r="B1008" s="20" t="s">
        <v>15</v>
      </c>
      <c r="C1008" s="20" t="s">
        <v>258</v>
      </c>
      <c r="D1008" s="20" t="s">
        <v>193</v>
      </c>
      <c r="E1008" s="20" t="s">
        <v>146</v>
      </c>
      <c r="F1008" s="20" t="s">
        <v>251</v>
      </c>
      <c r="G1008" s="20" t="s">
        <v>144</v>
      </c>
      <c r="H1008" s="20" t="s">
        <v>275</v>
      </c>
      <c r="I1008">
        <v>0</v>
      </c>
      <c r="J1008" s="21">
        <v>2691329.56</v>
      </c>
      <c r="K1008" s="22">
        <v>0.84553191604601496</v>
      </c>
      <c r="L1008" s="21">
        <v>3183001.74</v>
      </c>
      <c r="M1008" s="23">
        <v>1</v>
      </c>
      <c r="N1008" s="21">
        <v>3</v>
      </c>
      <c r="O1008">
        <v>0</v>
      </c>
      <c r="P1008" s="21">
        <v>0</v>
      </c>
      <c r="Q1008" s="21">
        <v>0</v>
      </c>
      <c r="R1008" s="21">
        <f t="shared" si="15"/>
        <v>0</v>
      </c>
    </row>
    <row r="1009" spans="1:18" x14ac:dyDescent="0.25">
      <c r="A1009" s="20" t="s">
        <v>16</v>
      </c>
      <c r="B1009" s="20" t="s">
        <v>15</v>
      </c>
      <c r="C1009" s="20" t="s">
        <v>259</v>
      </c>
      <c r="D1009" s="20" t="s">
        <v>255</v>
      </c>
      <c r="E1009" s="20" t="s">
        <v>155</v>
      </c>
      <c r="F1009" s="20" t="s">
        <v>251</v>
      </c>
      <c r="G1009" s="20" t="s">
        <v>144</v>
      </c>
      <c r="H1009" s="20" t="s">
        <v>275</v>
      </c>
      <c r="I1009">
        <v>6598</v>
      </c>
      <c r="J1009" s="21">
        <v>2691329.56</v>
      </c>
      <c r="K1009" s="22">
        <v>0.84553191604601496</v>
      </c>
      <c r="L1009" s="21">
        <v>3183001.74</v>
      </c>
      <c r="M1009" s="23">
        <v>1</v>
      </c>
      <c r="N1009" s="21">
        <v>1.52</v>
      </c>
      <c r="O1009">
        <v>6598</v>
      </c>
      <c r="P1009" s="21">
        <v>7971.02</v>
      </c>
      <c r="Q1009" s="21">
        <v>2.42</v>
      </c>
      <c r="R1009" s="21">
        <f t="shared" si="15"/>
        <v>7973.4400000000005</v>
      </c>
    </row>
    <row r="1010" spans="1:18" x14ac:dyDescent="0.25">
      <c r="A1010" s="20" t="s">
        <v>16</v>
      </c>
      <c r="B1010" s="20" t="s">
        <v>15</v>
      </c>
      <c r="C1010" s="20" t="s">
        <v>260</v>
      </c>
      <c r="D1010" s="20" t="s">
        <v>150</v>
      </c>
      <c r="E1010" s="20" t="s">
        <v>155</v>
      </c>
      <c r="F1010" s="20" t="s">
        <v>251</v>
      </c>
      <c r="G1010" s="20" t="s">
        <v>144</v>
      </c>
      <c r="H1010" s="20" t="s">
        <v>275</v>
      </c>
      <c r="I1010">
        <v>9401</v>
      </c>
      <c r="J1010" s="21">
        <v>2691329.56</v>
      </c>
      <c r="K1010" s="22">
        <v>0.84553191604601496</v>
      </c>
      <c r="L1010" s="21">
        <v>3183001.74</v>
      </c>
      <c r="M1010" s="23">
        <v>1</v>
      </c>
      <c r="N1010" s="21">
        <v>1.52</v>
      </c>
      <c r="O1010">
        <v>9401</v>
      </c>
      <c r="P1010" s="21">
        <v>11357.31</v>
      </c>
      <c r="Q1010" s="21">
        <v>2.42</v>
      </c>
      <c r="R1010" s="21">
        <f t="shared" si="15"/>
        <v>11359.73</v>
      </c>
    </row>
    <row r="1011" spans="1:18" x14ac:dyDescent="0.25">
      <c r="A1011" s="20" t="s">
        <v>16</v>
      </c>
      <c r="B1011" s="20" t="s">
        <v>15</v>
      </c>
      <c r="C1011" s="20" t="s">
        <v>261</v>
      </c>
      <c r="D1011" s="20" t="s">
        <v>175</v>
      </c>
      <c r="E1011" s="20" t="s">
        <v>155</v>
      </c>
      <c r="F1011" s="20" t="s">
        <v>251</v>
      </c>
      <c r="G1011" s="20" t="s">
        <v>144</v>
      </c>
      <c r="H1011" s="20" t="s">
        <v>275</v>
      </c>
      <c r="I1011">
        <v>6455</v>
      </c>
      <c r="J1011" s="21">
        <v>2691329.56</v>
      </c>
      <c r="K1011" s="22">
        <v>0.84553191604601496</v>
      </c>
      <c r="L1011" s="21">
        <v>3183001.74</v>
      </c>
      <c r="M1011" s="23">
        <v>1</v>
      </c>
      <c r="N1011" s="21">
        <v>1.52</v>
      </c>
      <c r="O1011">
        <v>6455</v>
      </c>
      <c r="P1011" s="21">
        <v>7798.26</v>
      </c>
      <c r="Q1011" s="21">
        <v>2.42</v>
      </c>
      <c r="R1011" s="21">
        <f t="shared" si="15"/>
        <v>7800.68</v>
      </c>
    </row>
    <row r="1012" spans="1:18" x14ac:dyDescent="0.25">
      <c r="A1012" s="20" t="s">
        <v>71</v>
      </c>
      <c r="B1012" s="20" t="s">
        <v>215</v>
      </c>
      <c r="C1012" s="20" t="s">
        <v>157</v>
      </c>
      <c r="D1012" s="20" t="s">
        <v>158</v>
      </c>
      <c r="E1012" s="20" t="s">
        <v>142</v>
      </c>
      <c r="F1012" s="20" t="s">
        <v>159</v>
      </c>
      <c r="G1012" s="20" t="s">
        <v>144</v>
      </c>
      <c r="H1012" s="20" t="s">
        <v>275</v>
      </c>
      <c r="I1012">
        <v>49590</v>
      </c>
      <c r="J1012" s="21">
        <v>112267.38</v>
      </c>
      <c r="K1012" s="22">
        <v>0.77580544470990898</v>
      </c>
      <c r="L1012" s="21">
        <v>144710.74</v>
      </c>
      <c r="M1012" s="23">
        <v>4.0067975328337497E-3</v>
      </c>
      <c r="N1012" s="21">
        <v>26.16</v>
      </c>
      <c r="O1012">
        <v>198</v>
      </c>
      <c r="P1012" s="21">
        <v>3787.36</v>
      </c>
      <c r="Q1012" s="21">
        <v>0</v>
      </c>
      <c r="R1012" s="21">
        <f t="shared" si="15"/>
        <v>3787.36</v>
      </c>
    </row>
    <row r="1013" spans="1:18" x14ac:dyDescent="0.25">
      <c r="A1013" s="20" t="s">
        <v>71</v>
      </c>
      <c r="B1013" s="20" t="s">
        <v>215</v>
      </c>
      <c r="C1013" s="20" t="s">
        <v>160</v>
      </c>
      <c r="D1013" s="20" t="s">
        <v>150</v>
      </c>
      <c r="E1013" s="20" t="s">
        <v>142</v>
      </c>
      <c r="F1013" s="20" t="s">
        <v>159</v>
      </c>
      <c r="G1013" s="20" t="s">
        <v>183</v>
      </c>
      <c r="H1013" s="20" t="s">
        <v>275</v>
      </c>
      <c r="I1013">
        <v>48195</v>
      </c>
      <c r="J1013" s="21">
        <v>112267.38</v>
      </c>
      <c r="K1013" s="22">
        <v>0.77580544470990898</v>
      </c>
      <c r="L1013" s="21">
        <v>144710.74</v>
      </c>
      <c r="M1013" s="23"/>
      <c r="N1013" s="21">
        <v>24.2</v>
      </c>
      <c r="P1013" s="21">
        <v>0</v>
      </c>
      <c r="Q1013" s="21">
        <v>0</v>
      </c>
      <c r="R1013" s="21">
        <f t="shared" si="15"/>
        <v>0</v>
      </c>
    </row>
    <row r="1014" spans="1:18" x14ac:dyDescent="0.25">
      <c r="A1014" s="20" t="s">
        <v>71</v>
      </c>
      <c r="B1014" s="20" t="s">
        <v>215</v>
      </c>
      <c r="C1014" s="20" t="s">
        <v>161</v>
      </c>
      <c r="D1014" s="20" t="s">
        <v>148</v>
      </c>
      <c r="E1014" s="20" t="s">
        <v>142</v>
      </c>
      <c r="F1014" s="20" t="s">
        <v>162</v>
      </c>
      <c r="G1014" s="20" t="s">
        <v>144</v>
      </c>
      <c r="H1014" s="20" t="s">
        <v>275</v>
      </c>
      <c r="I1014">
        <v>13489</v>
      </c>
      <c r="J1014" s="21">
        <v>112267.38</v>
      </c>
      <c r="K1014" s="22">
        <v>0.77580544470990898</v>
      </c>
      <c r="L1014" s="21">
        <v>144710.74</v>
      </c>
      <c r="M1014" s="23">
        <v>4.0067975328337497E-3</v>
      </c>
      <c r="N1014" s="21">
        <v>26.16</v>
      </c>
      <c r="O1014">
        <v>54</v>
      </c>
      <c r="P1014" s="21">
        <v>1032.92</v>
      </c>
      <c r="Q1014" s="21">
        <v>19.13</v>
      </c>
      <c r="R1014" s="21">
        <f t="shared" si="15"/>
        <v>1052.0500000000002</v>
      </c>
    </row>
    <row r="1015" spans="1:18" x14ac:dyDescent="0.25">
      <c r="A1015" s="20" t="s">
        <v>71</v>
      </c>
      <c r="B1015" s="20" t="s">
        <v>215</v>
      </c>
      <c r="C1015" s="20" t="s">
        <v>163</v>
      </c>
      <c r="D1015" s="20" t="s">
        <v>148</v>
      </c>
      <c r="E1015" s="20" t="s">
        <v>146</v>
      </c>
      <c r="F1015" s="20" t="s">
        <v>162</v>
      </c>
      <c r="G1015" s="20" t="s">
        <v>144</v>
      </c>
      <c r="H1015" s="20" t="s">
        <v>275</v>
      </c>
      <c r="I1015">
        <v>2506</v>
      </c>
      <c r="J1015" s="21">
        <v>112267.38</v>
      </c>
      <c r="K1015" s="22">
        <v>0.77580544470990898</v>
      </c>
      <c r="L1015" s="21">
        <v>144710.74</v>
      </c>
      <c r="M1015" s="23">
        <v>4.0067975328337497E-3</v>
      </c>
      <c r="N1015" s="21">
        <v>107.29</v>
      </c>
      <c r="O1015">
        <v>10</v>
      </c>
      <c r="P1015" s="21">
        <v>782.42</v>
      </c>
      <c r="Q1015" s="21">
        <v>0</v>
      </c>
      <c r="R1015" s="21">
        <f t="shared" si="15"/>
        <v>782.42</v>
      </c>
    </row>
    <row r="1016" spans="1:18" x14ac:dyDescent="0.25">
      <c r="A1016" s="20" t="s">
        <v>71</v>
      </c>
      <c r="B1016" s="20" t="s">
        <v>215</v>
      </c>
      <c r="C1016" s="20" t="s">
        <v>164</v>
      </c>
      <c r="D1016" s="20" t="s">
        <v>150</v>
      </c>
      <c r="E1016" s="20" t="s">
        <v>146</v>
      </c>
      <c r="F1016" s="20" t="s">
        <v>162</v>
      </c>
      <c r="G1016" s="20" t="s">
        <v>183</v>
      </c>
      <c r="H1016" s="20" t="s">
        <v>275</v>
      </c>
      <c r="I1016">
        <v>3580</v>
      </c>
      <c r="J1016" s="21">
        <v>112267.38</v>
      </c>
      <c r="K1016" s="22">
        <v>0.77580544470990898</v>
      </c>
      <c r="L1016" s="21">
        <v>144710.74</v>
      </c>
      <c r="M1016" s="23"/>
      <c r="N1016" s="21">
        <v>67.69</v>
      </c>
      <c r="P1016" s="21">
        <v>0</v>
      </c>
      <c r="Q1016" s="21">
        <v>0</v>
      </c>
      <c r="R1016" s="21">
        <f t="shared" si="15"/>
        <v>0</v>
      </c>
    </row>
    <row r="1017" spans="1:18" x14ac:dyDescent="0.25">
      <c r="A1017" s="20" t="s">
        <v>71</v>
      </c>
      <c r="B1017" s="20" t="s">
        <v>215</v>
      </c>
      <c r="C1017" s="20" t="s">
        <v>165</v>
      </c>
      <c r="D1017" s="20" t="s">
        <v>148</v>
      </c>
      <c r="E1017" s="20" t="s">
        <v>155</v>
      </c>
      <c r="F1017" s="20" t="s">
        <v>159</v>
      </c>
      <c r="G1017" s="20" t="s">
        <v>144</v>
      </c>
      <c r="H1017" s="20" t="s">
        <v>275</v>
      </c>
      <c r="I1017">
        <v>1484</v>
      </c>
      <c r="J1017" s="21">
        <v>112267.38</v>
      </c>
      <c r="K1017" s="22">
        <v>0.77580544470990898</v>
      </c>
      <c r="L1017" s="21">
        <v>144710.74</v>
      </c>
      <c r="M1017" s="23">
        <v>4.0067975328337497E-3</v>
      </c>
      <c r="N1017" s="21">
        <v>58.75</v>
      </c>
      <c r="O1017">
        <v>5</v>
      </c>
      <c r="P1017" s="21">
        <v>214.22</v>
      </c>
      <c r="Q1017" s="21">
        <v>0</v>
      </c>
      <c r="R1017" s="21">
        <f t="shared" si="15"/>
        <v>214.22</v>
      </c>
    </row>
    <row r="1018" spans="1:18" x14ac:dyDescent="0.25">
      <c r="A1018" s="20" t="s">
        <v>71</v>
      </c>
      <c r="B1018" s="20" t="s">
        <v>215</v>
      </c>
      <c r="C1018" s="20" t="s">
        <v>166</v>
      </c>
      <c r="D1018" s="20" t="s">
        <v>150</v>
      </c>
      <c r="E1018" s="20" t="s">
        <v>155</v>
      </c>
      <c r="F1018" s="20" t="s">
        <v>159</v>
      </c>
      <c r="G1018" s="20" t="s">
        <v>183</v>
      </c>
      <c r="H1018" s="20" t="s">
        <v>275</v>
      </c>
      <c r="I1018">
        <v>2050</v>
      </c>
      <c r="J1018" s="21">
        <v>112267.38</v>
      </c>
      <c r="K1018" s="22">
        <v>0.77580544470990898</v>
      </c>
      <c r="L1018" s="21">
        <v>144710.74</v>
      </c>
      <c r="M1018" s="23"/>
      <c r="N1018" s="21">
        <v>58.69</v>
      </c>
      <c r="P1018" s="21">
        <v>0</v>
      </c>
      <c r="Q1018" s="21">
        <v>0</v>
      </c>
      <c r="R1018" s="21">
        <f t="shared" si="15"/>
        <v>0</v>
      </c>
    </row>
    <row r="1019" spans="1:18" x14ac:dyDescent="0.25">
      <c r="A1019" s="20" t="s">
        <v>72</v>
      </c>
      <c r="B1019" s="20" t="s">
        <v>226</v>
      </c>
      <c r="C1019" s="20" t="s">
        <v>157</v>
      </c>
      <c r="D1019" s="20" t="s">
        <v>158</v>
      </c>
      <c r="E1019" s="20" t="s">
        <v>142</v>
      </c>
      <c r="F1019" s="20" t="s">
        <v>159</v>
      </c>
      <c r="G1019" s="20" t="s">
        <v>144</v>
      </c>
      <c r="H1019" s="20" t="s">
        <v>275</v>
      </c>
      <c r="I1019">
        <v>49590</v>
      </c>
      <c r="J1019" s="21">
        <v>2018065.22</v>
      </c>
      <c r="K1019" s="22">
        <v>0.75824711556977098</v>
      </c>
      <c r="L1019" s="21">
        <v>2661487.5</v>
      </c>
      <c r="M1019" s="23">
        <v>7.3692122289388207E-2</v>
      </c>
      <c r="N1019" s="21">
        <v>26.16</v>
      </c>
      <c r="O1019">
        <v>3654</v>
      </c>
      <c r="P1019" s="21">
        <v>68312.22</v>
      </c>
      <c r="Q1019" s="21">
        <v>224.34</v>
      </c>
      <c r="R1019" s="21">
        <f t="shared" si="15"/>
        <v>68536.56</v>
      </c>
    </row>
    <row r="1020" spans="1:18" x14ac:dyDescent="0.25">
      <c r="A1020" s="20" t="s">
        <v>72</v>
      </c>
      <c r="B1020" s="20" t="s">
        <v>226</v>
      </c>
      <c r="C1020" s="20" t="s">
        <v>160</v>
      </c>
      <c r="D1020" s="20" t="s">
        <v>150</v>
      </c>
      <c r="E1020" s="20" t="s">
        <v>142</v>
      </c>
      <c r="F1020" s="20" t="s">
        <v>159</v>
      </c>
      <c r="G1020" s="20" t="s">
        <v>144</v>
      </c>
      <c r="H1020" s="20" t="s">
        <v>275</v>
      </c>
      <c r="I1020">
        <v>48195</v>
      </c>
      <c r="J1020" s="21">
        <v>2018065.22</v>
      </c>
      <c r="K1020" s="22">
        <v>0.75824711556977098</v>
      </c>
      <c r="L1020" s="21">
        <v>2661487.5</v>
      </c>
      <c r="M1020" s="23">
        <v>7.9102187459545906E-2</v>
      </c>
      <c r="N1020" s="21">
        <v>24.2</v>
      </c>
      <c r="O1020">
        <v>3812</v>
      </c>
      <c r="P1020" s="21">
        <v>65926.559999999998</v>
      </c>
      <c r="Q1020" s="21">
        <v>190.24</v>
      </c>
      <c r="R1020" s="21">
        <f t="shared" si="15"/>
        <v>66116.800000000003</v>
      </c>
    </row>
    <row r="1021" spans="1:18" x14ac:dyDescent="0.25">
      <c r="A1021" s="20" t="s">
        <v>72</v>
      </c>
      <c r="B1021" s="20" t="s">
        <v>226</v>
      </c>
      <c r="C1021" s="20" t="s">
        <v>161</v>
      </c>
      <c r="D1021" s="20" t="s">
        <v>148</v>
      </c>
      <c r="E1021" s="20" t="s">
        <v>142</v>
      </c>
      <c r="F1021" s="20" t="s">
        <v>162</v>
      </c>
      <c r="G1021" s="20" t="s">
        <v>144</v>
      </c>
      <c r="H1021" s="20" t="s">
        <v>275</v>
      </c>
      <c r="I1021">
        <v>13489</v>
      </c>
      <c r="J1021" s="21">
        <v>2018065.22</v>
      </c>
      <c r="K1021" s="22">
        <v>0.75824711556977098</v>
      </c>
      <c r="L1021" s="21">
        <v>2661487.5</v>
      </c>
      <c r="M1021" s="23">
        <v>7.3692122289388207E-2</v>
      </c>
      <c r="N1021" s="21">
        <v>26.16</v>
      </c>
      <c r="O1021">
        <v>994</v>
      </c>
      <c r="P1021" s="21">
        <v>18583.02</v>
      </c>
      <c r="Q1021" s="21">
        <v>74.78</v>
      </c>
      <c r="R1021" s="21">
        <f t="shared" si="15"/>
        <v>18657.8</v>
      </c>
    </row>
    <row r="1022" spans="1:18" x14ac:dyDescent="0.25">
      <c r="A1022" s="20" t="s">
        <v>72</v>
      </c>
      <c r="B1022" s="20" t="s">
        <v>226</v>
      </c>
      <c r="C1022" s="20" t="s">
        <v>163</v>
      </c>
      <c r="D1022" s="20" t="s">
        <v>148</v>
      </c>
      <c r="E1022" s="20" t="s">
        <v>146</v>
      </c>
      <c r="F1022" s="20" t="s">
        <v>162</v>
      </c>
      <c r="G1022" s="20" t="s">
        <v>144</v>
      </c>
      <c r="H1022" s="20" t="s">
        <v>275</v>
      </c>
      <c r="I1022">
        <v>2506</v>
      </c>
      <c r="J1022" s="21">
        <v>2018065.22</v>
      </c>
      <c r="K1022" s="22">
        <v>0.75824711556977098</v>
      </c>
      <c r="L1022" s="21">
        <v>2661487.5</v>
      </c>
      <c r="M1022" s="23">
        <v>7.3692122289388207E-2</v>
      </c>
      <c r="N1022" s="21">
        <v>107.29</v>
      </c>
      <c r="O1022">
        <v>184</v>
      </c>
      <c r="P1022" s="21">
        <v>14070.7</v>
      </c>
      <c r="Q1022" s="21">
        <v>0</v>
      </c>
      <c r="R1022" s="21">
        <f t="shared" si="15"/>
        <v>14070.7</v>
      </c>
    </row>
    <row r="1023" spans="1:18" x14ac:dyDescent="0.25">
      <c r="A1023" s="20" t="s">
        <v>72</v>
      </c>
      <c r="B1023" s="20" t="s">
        <v>226</v>
      </c>
      <c r="C1023" s="20" t="s">
        <v>164</v>
      </c>
      <c r="D1023" s="20" t="s">
        <v>150</v>
      </c>
      <c r="E1023" s="20" t="s">
        <v>146</v>
      </c>
      <c r="F1023" s="20" t="s">
        <v>162</v>
      </c>
      <c r="G1023" s="20" t="s">
        <v>144</v>
      </c>
      <c r="H1023" s="20" t="s">
        <v>275</v>
      </c>
      <c r="I1023">
        <v>3580</v>
      </c>
      <c r="J1023" s="21">
        <v>2018065.22</v>
      </c>
      <c r="K1023" s="22">
        <v>0.75824711556977098</v>
      </c>
      <c r="L1023" s="21">
        <v>2661487.5</v>
      </c>
      <c r="M1023" s="23">
        <v>7.9102187459545906E-2</v>
      </c>
      <c r="N1023" s="21">
        <v>67.69</v>
      </c>
      <c r="O1023">
        <v>283</v>
      </c>
      <c r="P1023" s="21">
        <v>13653.68</v>
      </c>
      <c r="Q1023" s="21">
        <v>0</v>
      </c>
      <c r="R1023" s="21">
        <f t="shared" si="15"/>
        <v>13653.68</v>
      </c>
    </row>
    <row r="1024" spans="1:18" x14ac:dyDescent="0.25">
      <c r="A1024" s="20" t="s">
        <v>72</v>
      </c>
      <c r="B1024" s="20" t="s">
        <v>226</v>
      </c>
      <c r="C1024" s="20" t="s">
        <v>165</v>
      </c>
      <c r="D1024" s="20" t="s">
        <v>148</v>
      </c>
      <c r="E1024" s="20" t="s">
        <v>155</v>
      </c>
      <c r="F1024" s="20" t="s">
        <v>159</v>
      </c>
      <c r="G1024" s="20" t="s">
        <v>144</v>
      </c>
      <c r="H1024" s="20" t="s">
        <v>275</v>
      </c>
      <c r="I1024">
        <v>1484</v>
      </c>
      <c r="J1024" s="21">
        <v>2018065.22</v>
      </c>
      <c r="K1024" s="22">
        <v>0.75824711556977098</v>
      </c>
      <c r="L1024" s="21">
        <v>2661487.5</v>
      </c>
      <c r="M1024" s="23">
        <v>7.3692122289388207E-2</v>
      </c>
      <c r="N1024" s="21">
        <v>58.75</v>
      </c>
      <c r="O1024">
        <v>109</v>
      </c>
      <c r="P1024" s="21">
        <v>4564.29</v>
      </c>
      <c r="Q1024" s="21">
        <v>0</v>
      </c>
      <c r="R1024" s="21">
        <f t="shared" si="15"/>
        <v>4564.29</v>
      </c>
    </row>
    <row r="1025" spans="1:18" x14ac:dyDescent="0.25">
      <c r="A1025" s="20" t="s">
        <v>72</v>
      </c>
      <c r="B1025" s="20" t="s">
        <v>226</v>
      </c>
      <c r="C1025" s="20" t="s">
        <v>166</v>
      </c>
      <c r="D1025" s="20" t="s">
        <v>150</v>
      </c>
      <c r="E1025" s="20" t="s">
        <v>155</v>
      </c>
      <c r="F1025" s="20" t="s">
        <v>159</v>
      </c>
      <c r="G1025" s="20" t="s">
        <v>144</v>
      </c>
      <c r="H1025" s="20" t="s">
        <v>275</v>
      </c>
      <c r="I1025">
        <v>2050</v>
      </c>
      <c r="J1025" s="21">
        <v>2018065.22</v>
      </c>
      <c r="K1025" s="22">
        <v>0.75824711556977098</v>
      </c>
      <c r="L1025" s="21">
        <v>2661487.5</v>
      </c>
      <c r="M1025" s="23">
        <v>7.3988579547376504E-2</v>
      </c>
      <c r="N1025" s="21">
        <v>58.69</v>
      </c>
      <c r="O1025">
        <v>151</v>
      </c>
      <c r="P1025" s="21">
        <v>6316.55</v>
      </c>
      <c r="Q1025" s="21">
        <v>0</v>
      </c>
      <c r="R1025" s="21">
        <f t="shared" si="15"/>
        <v>6316.55</v>
      </c>
    </row>
    <row r="1026" spans="1:18" x14ac:dyDescent="0.25">
      <c r="A1026" s="20" t="s">
        <v>73</v>
      </c>
      <c r="B1026" s="20" t="s">
        <v>215</v>
      </c>
      <c r="C1026" s="20" t="s">
        <v>157</v>
      </c>
      <c r="D1026" s="20" t="s">
        <v>158</v>
      </c>
      <c r="E1026" s="20" t="s">
        <v>142</v>
      </c>
      <c r="F1026" s="20" t="s">
        <v>159</v>
      </c>
      <c r="G1026" s="20" t="s">
        <v>144</v>
      </c>
      <c r="H1026" s="20" t="s">
        <v>275</v>
      </c>
      <c r="I1026">
        <v>49590</v>
      </c>
      <c r="J1026" s="21">
        <v>2247096.29</v>
      </c>
      <c r="K1026" s="22">
        <v>0.92129179746782297</v>
      </c>
      <c r="L1026" s="21">
        <v>2439071.2000000002</v>
      </c>
      <c r="M1026" s="23">
        <v>6.7533788207881904E-2</v>
      </c>
      <c r="N1026" s="21">
        <v>26.16</v>
      </c>
      <c r="O1026">
        <v>3349</v>
      </c>
      <c r="P1026" s="21">
        <v>76073.16</v>
      </c>
      <c r="Q1026" s="21">
        <v>249.87</v>
      </c>
      <c r="R1026" s="21">
        <f t="shared" ref="R1026:R1089" si="16">SUM(P1026:Q1026)</f>
        <v>76323.03</v>
      </c>
    </row>
    <row r="1027" spans="1:18" x14ac:dyDescent="0.25">
      <c r="A1027" s="20" t="s">
        <v>73</v>
      </c>
      <c r="B1027" s="20" t="s">
        <v>215</v>
      </c>
      <c r="C1027" s="20" t="s">
        <v>160</v>
      </c>
      <c r="D1027" s="20" t="s">
        <v>150</v>
      </c>
      <c r="E1027" s="20" t="s">
        <v>142</v>
      </c>
      <c r="F1027" s="20" t="s">
        <v>159</v>
      </c>
      <c r="G1027" s="20" t="s">
        <v>144</v>
      </c>
      <c r="H1027" s="20" t="s">
        <v>275</v>
      </c>
      <c r="I1027">
        <v>48195</v>
      </c>
      <c r="J1027" s="21">
        <v>2247096.29</v>
      </c>
      <c r="K1027" s="22">
        <v>0.92129179746782297</v>
      </c>
      <c r="L1027" s="21">
        <v>2439071.2000000002</v>
      </c>
      <c r="M1027" s="23">
        <v>7.2491742790292801E-2</v>
      </c>
      <c r="N1027" s="21">
        <v>24.2</v>
      </c>
      <c r="O1027">
        <v>3493</v>
      </c>
      <c r="P1027" s="21">
        <v>73399.399999999994</v>
      </c>
      <c r="Q1027" s="21">
        <v>189.12</v>
      </c>
      <c r="R1027" s="21">
        <f t="shared" si="16"/>
        <v>73588.51999999999</v>
      </c>
    </row>
    <row r="1028" spans="1:18" x14ac:dyDescent="0.25">
      <c r="A1028" s="20" t="s">
        <v>73</v>
      </c>
      <c r="B1028" s="20" t="s">
        <v>215</v>
      </c>
      <c r="C1028" s="20" t="s">
        <v>161</v>
      </c>
      <c r="D1028" s="20" t="s">
        <v>148</v>
      </c>
      <c r="E1028" s="20" t="s">
        <v>142</v>
      </c>
      <c r="F1028" s="20" t="s">
        <v>162</v>
      </c>
      <c r="G1028" s="20" t="s">
        <v>144</v>
      </c>
      <c r="H1028" s="20" t="s">
        <v>275</v>
      </c>
      <c r="I1028">
        <v>13489</v>
      </c>
      <c r="J1028" s="21">
        <v>2247096.29</v>
      </c>
      <c r="K1028" s="22">
        <v>0.92129179746782297</v>
      </c>
      <c r="L1028" s="21">
        <v>2439071.2000000002</v>
      </c>
      <c r="M1028" s="23">
        <v>6.7533788207881904E-2</v>
      </c>
      <c r="N1028" s="21">
        <v>26.16</v>
      </c>
      <c r="O1028">
        <v>910</v>
      </c>
      <c r="P1028" s="21">
        <v>20670.82</v>
      </c>
      <c r="Q1028" s="21">
        <v>68.150000000000006</v>
      </c>
      <c r="R1028" s="21">
        <f t="shared" si="16"/>
        <v>20738.97</v>
      </c>
    </row>
    <row r="1029" spans="1:18" x14ac:dyDescent="0.25">
      <c r="A1029" s="20" t="s">
        <v>76</v>
      </c>
      <c r="B1029" s="20" t="s">
        <v>226</v>
      </c>
      <c r="C1029" s="20" t="s">
        <v>164</v>
      </c>
      <c r="D1029" s="20" t="s">
        <v>150</v>
      </c>
      <c r="E1029" s="20" t="s">
        <v>146</v>
      </c>
      <c r="F1029" s="20" t="s">
        <v>162</v>
      </c>
      <c r="G1029" s="20" t="s">
        <v>144</v>
      </c>
      <c r="H1029" s="20" t="s">
        <v>275</v>
      </c>
      <c r="I1029">
        <v>3580</v>
      </c>
      <c r="J1029" s="21">
        <v>433676.69</v>
      </c>
      <c r="K1029" s="22">
        <v>0.80957472790377405</v>
      </c>
      <c r="L1029" s="21">
        <v>535684.56999999995</v>
      </c>
      <c r="M1029" s="23">
        <v>1.5921104748876799E-2</v>
      </c>
      <c r="N1029" s="21">
        <v>67.69</v>
      </c>
      <c r="O1029">
        <v>56</v>
      </c>
      <c r="P1029" s="21">
        <v>2884.68</v>
      </c>
      <c r="Q1029" s="21">
        <v>0</v>
      </c>
      <c r="R1029" s="21">
        <f t="shared" si="16"/>
        <v>2884.68</v>
      </c>
    </row>
    <row r="1030" spans="1:18" x14ac:dyDescent="0.25">
      <c r="A1030" s="20" t="s">
        <v>76</v>
      </c>
      <c r="B1030" s="20" t="s">
        <v>226</v>
      </c>
      <c r="C1030" s="20" t="s">
        <v>165</v>
      </c>
      <c r="D1030" s="20" t="s">
        <v>148</v>
      </c>
      <c r="E1030" s="20" t="s">
        <v>155</v>
      </c>
      <c r="F1030" s="20" t="s">
        <v>159</v>
      </c>
      <c r="G1030" s="20" t="s">
        <v>144</v>
      </c>
      <c r="H1030" s="20" t="s">
        <v>275</v>
      </c>
      <c r="I1030">
        <v>1484</v>
      </c>
      <c r="J1030" s="21">
        <v>433676.69</v>
      </c>
      <c r="K1030" s="22">
        <v>0.80957472790377405</v>
      </c>
      <c r="L1030" s="21">
        <v>535684.56999999995</v>
      </c>
      <c r="M1030" s="23">
        <v>1.4832206741898399E-2</v>
      </c>
      <c r="N1030" s="21">
        <v>58.75</v>
      </c>
      <c r="O1030">
        <v>22</v>
      </c>
      <c r="P1030" s="21">
        <v>983.59</v>
      </c>
      <c r="Q1030" s="21">
        <v>0</v>
      </c>
      <c r="R1030" s="21">
        <f t="shared" si="16"/>
        <v>983.59</v>
      </c>
    </row>
    <row r="1031" spans="1:18" x14ac:dyDescent="0.25">
      <c r="A1031" s="20" t="s">
        <v>76</v>
      </c>
      <c r="B1031" s="20" t="s">
        <v>226</v>
      </c>
      <c r="C1031" s="20" t="s">
        <v>166</v>
      </c>
      <c r="D1031" s="20" t="s">
        <v>150</v>
      </c>
      <c r="E1031" s="20" t="s">
        <v>155</v>
      </c>
      <c r="F1031" s="20" t="s">
        <v>159</v>
      </c>
      <c r="G1031" s="20" t="s">
        <v>144</v>
      </c>
      <c r="H1031" s="20" t="s">
        <v>275</v>
      </c>
      <c r="I1031">
        <v>2050</v>
      </c>
      <c r="J1031" s="21">
        <v>433676.69</v>
      </c>
      <c r="K1031" s="22">
        <v>0.80957472790377405</v>
      </c>
      <c r="L1031" s="21">
        <v>535684.56999999995</v>
      </c>
      <c r="M1031" s="23">
        <v>1.4891875471798099E-2</v>
      </c>
      <c r="N1031" s="21">
        <v>58.69</v>
      </c>
      <c r="O1031">
        <v>30</v>
      </c>
      <c r="P1031" s="21">
        <v>1339.89</v>
      </c>
      <c r="Q1031" s="21">
        <v>0</v>
      </c>
      <c r="R1031" s="21">
        <f t="shared" si="16"/>
        <v>1339.89</v>
      </c>
    </row>
    <row r="1032" spans="1:18" x14ac:dyDescent="0.25">
      <c r="A1032" s="20" t="s">
        <v>77</v>
      </c>
      <c r="B1032" s="20" t="s">
        <v>13</v>
      </c>
      <c r="C1032" s="20" t="s">
        <v>140</v>
      </c>
      <c r="D1032" s="20" t="s">
        <v>141</v>
      </c>
      <c r="E1032" s="20" t="s">
        <v>142</v>
      </c>
      <c r="F1032" s="20" t="s">
        <v>143</v>
      </c>
      <c r="G1032" s="20" t="s">
        <v>144</v>
      </c>
      <c r="H1032" s="20" t="s">
        <v>275</v>
      </c>
      <c r="I1032">
        <v>5490</v>
      </c>
      <c r="J1032" s="21">
        <v>480327.17</v>
      </c>
      <c r="K1032" s="22">
        <v>0.72227263409056996</v>
      </c>
      <c r="L1032" s="21">
        <v>665021.97</v>
      </c>
      <c r="M1032" s="23">
        <v>4.40346037434707E-2</v>
      </c>
      <c r="N1032" s="21">
        <v>4.97</v>
      </c>
      <c r="O1032">
        <v>241</v>
      </c>
      <c r="P1032" s="21">
        <v>815.37</v>
      </c>
      <c r="Q1032" s="21">
        <v>3.38</v>
      </c>
      <c r="R1032" s="21">
        <f t="shared" si="16"/>
        <v>818.75</v>
      </c>
    </row>
    <row r="1033" spans="1:18" x14ac:dyDescent="0.25">
      <c r="A1033" s="20" t="s">
        <v>77</v>
      </c>
      <c r="B1033" s="20" t="s">
        <v>13</v>
      </c>
      <c r="C1033" s="20" t="s">
        <v>145</v>
      </c>
      <c r="D1033" s="20" t="s">
        <v>141</v>
      </c>
      <c r="E1033" s="20" t="s">
        <v>146</v>
      </c>
      <c r="F1033" s="20" t="s">
        <v>143</v>
      </c>
      <c r="G1033" s="20" t="s">
        <v>144</v>
      </c>
      <c r="H1033" s="20" t="s">
        <v>275</v>
      </c>
      <c r="I1033">
        <v>3363</v>
      </c>
      <c r="J1033" s="21">
        <v>480327.17</v>
      </c>
      <c r="K1033" s="22">
        <v>0.72227263409056996</v>
      </c>
      <c r="L1033" s="21">
        <v>665021.97</v>
      </c>
      <c r="M1033" s="23">
        <v>4.40346037434707E-2</v>
      </c>
      <c r="N1033" s="21">
        <v>57.63</v>
      </c>
      <c r="O1033">
        <v>148</v>
      </c>
      <c r="P1033" s="21">
        <v>5790.81</v>
      </c>
      <c r="Q1033" s="21">
        <v>0</v>
      </c>
      <c r="R1033" s="21">
        <f t="shared" si="16"/>
        <v>5790.81</v>
      </c>
    </row>
    <row r="1034" spans="1:18" x14ac:dyDescent="0.25">
      <c r="A1034" s="20" t="s">
        <v>77</v>
      </c>
      <c r="B1034" s="20" t="s">
        <v>13</v>
      </c>
      <c r="C1034" s="20" t="s">
        <v>147</v>
      </c>
      <c r="D1034" s="20" t="s">
        <v>148</v>
      </c>
      <c r="E1034" s="20" t="s">
        <v>146</v>
      </c>
      <c r="F1034" s="20" t="s">
        <v>143</v>
      </c>
      <c r="G1034" s="20" t="s">
        <v>144</v>
      </c>
      <c r="H1034" s="20" t="s">
        <v>275</v>
      </c>
      <c r="I1034">
        <v>4437</v>
      </c>
      <c r="J1034" s="21">
        <v>480327.17</v>
      </c>
      <c r="K1034" s="22">
        <v>0.72227263409056996</v>
      </c>
      <c r="L1034" s="21">
        <v>665021.97</v>
      </c>
      <c r="M1034" s="23">
        <v>4.40346037434707E-2</v>
      </c>
      <c r="N1034" s="21">
        <v>57.63</v>
      </c>
      <c r="O1034">
        <v>195</v>
      </c>
      <c r="P1034" s="21">
        <v>7629.78</v>
      </c>
      <c r="Q1034" s="21">
        <v>0</v>
      </c>
      <c r="R1034" s="21">
        <f t="shared" si="16"/>
        <v>7629.78</v>
      </c>
    </row>
    <row r="1035" spans="1:18" x14ac:dyDescent="0.25">
      <c r="A1035" s="20" t="s">
        <v>77</v>
      </c>
      <c r="B1035" s="20" t="s">
        <v>13</v>
      </c>
      <c r="C1035" s="20" t="s">
        <v>149</v>
      </c>
      <c r="D1035" s="20" t="s">
        <v>150</v>
      </c>
      <c r="E1035" s="20" t="s">
        <v>142</v>
      </c>
      <c r="F1035" s="20" t="s">
        <v>151</v>
      </c>
      <c r="G1035" s="20" t="s">
        <v>144</v>
      </c>
      <c r="H1035" s="20" t="s">
        <v>275</v>
      </c>
      <c r="I1035">
        <v>64479</v>
      </c>
      <c r="J1035" s="21">
        <v>480327.17</v>
      </c>
      <c r="K1035" s="22">
        <v>0.72227263409056996</v>
      </c>
      <c r="L1035" s="21">
        <v>665021.97</v>
      </c>
      <c r="M1035" s="23">
        <v>4.40346037434707E-2</v>
      </c>
      <c r="N1035" s="21">
        <v>4.97</v>
      </c>
      <c r="O1035">
        <v>2839</v>
      </c>
      <c r="P1035" s="21">
        <v>9605.15</v>
      </c>
      <c r="Q1035" s="21">
        <v>27.06</v>
      </c>
      <c r="R1035" s="21">
        <f t="shared" si="16"/>
        <v>9632.2099999999991</v>
      </c>
    </row>
    <row r="1036" spans="1:18" x14ac:dyDescent="0.25">
      <c r="A1036" s="20" t="s">
        <v>77</v>
      </c>
      <c r="B1036" s="20" t="s">
        <v>13</v>
      </c>
      <c r="C1036" s="20" t="s">
        <v>152</v>
      </c>
      <c r="D1036" s="20" t="s">
        <v>153</v>
      </c>
      <c r="E1036" s="20" t="s">
        <v>142</v>
      </c>
      <c r="F1036" s="20" t="s">
        <v>151</v>
      </c>
      <c r="G1036" s="20" t="s">
        <v>144</v>
      </c>
      <c r="H1036" s="20" t="s">
        <v>275</v>
      </c>
      <c r="I1036">
        <v>92485</v>
      </c>
      <c r="J1036" s="21">
        <v>480327.17</v>
      </c>
      <c r="K1036" s="22">
        <v>0.72227263409056996</v>
      </c>
      <c r="L1036" s="21">
        <v>665021.97</v>
      </c>
      <c r="M1036" s="23">
        <v>4.40346037434707E-2</v>
      </c>
      <c r="N1036" s="21">
        <v>4.97</v>
      </c>
      <c r="O1036">
        <v>4072</v>
      </c>
      <c r="P1036" s="21">
        <v>13776.75</v>
      </c>
      <c r="Q1036" s="21">
        <v>40.6</v>
      </c>
      <c r="R1036" s="21">
        <f t="shared" si="16"/>
        <v>13817.35</v>
      </c>
    </row>
    <row r="1037" spans="1:18" x14ac:dyDescent="0.25">
      <c r="A1037" s="20" t="s">
        <v>77</v>
      </c>
      <c r="B1037" s="20" t="s">
        <v>13</v>
      </c>
      <c r="C1037" s="20" t="s">
        <v>154</v>
      </c>
      <c r="D1037" s="20" t="s">
        <v>148</v>
      </c>
      <c r="E1037" s="20" t="s">
        <v>155</v>
      </c>
      <c r="F1037" s="20" t="s">
        <v>151</v>
      </c>
      <c r="G1037" s="20" t="s">
        <v>144</v>
      </c>
      <c r="H1037" s="20" t="s">
        <v>275</v>
      </c>
      <c r="I1037">
        <v>1427</v>
      </c>
      <c r="J1037" s="21">
        <v>480327.17</v>
      </c>
      <c r="K1037" s="22">
        <v>0.72227263409056996</v>
      </c>
      <c r="L1037" s="21">
        <v>665021.97</v>
      </c>
      <c r="M1037" s="23">
        <v>4.40346037434707E-2</v>
      </c>
      <c r="N1037" s="21">
        <v>27.46</v>
      </c>
      <c r="O1037">
        <v>62</v>
      </c>
      <c r="P1037" s="21">
        <v>1155.9000000000001</v>
      </c>
      <c r="Q1037" s="21">
        <v>0</v>
      </c>
      <c r="R1037" s="21">
        <f t="shared" si="16"/>
        <v>1155.9000000000001</v>
      </c>
    </row>
    <row r="1038" spans="1:18" x14ac:dyDescent="0.25">
      <c r="A1038" s="20" t="s">
        <v>77</v>
      </c>
      <c r="B1038" s="20" t="s">
        <v>13</v>
      </c>
      <c r="C1038" s="20" t="s">
        <v>156</v>
      </c>
      <c r="D1038" s="20" t="s">
        <v>150</v>
      </c>
      <c r="E1038" s="20" t="s">
        <v>155</v>
      </c>
      <c r="F1038" s="20" t="s">
        <v>151</v>
      </c>
      <c r="G1038" s="20" t="s">
        <v>144</v>
      </c>
      <c r="H1038" s="20" t="s">
        <v>275</v>
      </c>
      <c r="I1038">
        <v>3608</v>
      </c>
      <c r="J1038" s="21">
        <v>480327.17</v>
      </c>
      <c r="K1038" s="22">
        <v>0.72227263409056996</v>
      </c>
      <c r="L1038" s="21">
        <v>665021.97</v>
      </c>
      <c r="M1038" s="23">
        <v>4.40346037434707E-2</v>
      </c>
      <c r="N1038" s="21">
        <v>27.46</v>
      </c>
      <c r="O1038">
        <v>158</v>
      </c>
      <c r="P1038" s="21">
        <v>2945.69</v>
      </c>
      <c r="Q1038" s="21">
        <v>0</v>
      </c>
      <c r="R1038" s="21">
        <f t="shared" si="16"/>
        <v>2945.69</v>
      </c>
    </row>
    <row r="1039" spans="1:18" x14ac:dyDescent="0.25">
      <c r="A1039" s="20" t="s">
        <v>78</v>
      </c>
      <c r="B1039" s="20" t="s">
        <v>1</v>
      </c>
      <c r="C1039" s="20" t="s">
        <v>184</v>
      </c>
      <c r="D1039" s="20" t="s">
        <v>148</v>
      </c>
      <c r="E1039" s="20" t="s">
        <v>142</v>
      </c>
      <c r="F1039" s="20" t="s">
        <v>185</v>
      </c>
      <c r="G1039" s="20" t="s">
        <v>183</v>
      </c>
      <c r="H1039" s="20" t="s">
        <v>275</v>
      </c>
      <c r="I1039">
        <v>174751</v>
      </c>
      <c r="J1039" s="21">
        <v>2132099.73</v>
      </c>
      <c r="K1039" s="22">
        <v>0.87969016830565705</v>
      </c>
      <c r="L1039" s="21">
        <v>2423693.94</v>
      </c>
      <c r="M1039" s="23"/>
      <c r="N1039" s="21">
        <v>0.97</v>
      </c>
      <c r="P1039" s="21">
        <v>0</v>
      </c>
      <c r="Q1039" s="21">
        <v>0</v>
      </c>
      <c r="R1039" s="21">
        <f t="shared" si="16"/>
        <v>0</v>
      </c>
    </row>
    <row r="1040" spans="1:18" x14ac:dyDescent="0.25">
      <c r="A1040" s="20" t="s">
        <v>78</v>
      </c>
      <c r="B1040" s="20" t="s">
        <v>1</v>
      </c>
      <c r="C1040" s="20" t="s">
        <v>186</v>
      </c>
      <c r="D1040" s="20" t="s">
        <v>187</v>
      </c>
      <c r="E1040" s="20" t="s">
        <v>142</v>
      </c>
      <c r="F1040" s="20" t="s">
        <v>185</v>
      </c>
      <c r="G1040" s="20" t="s">
        <v>144</v>
      </c>
      <c r="H1040" s="20" t="s">
        <v>275</v>
      </c>
      <c r="I1040">
        <v>155453</v>
      </c>
      <c r="J1040" s="21">
        <v>2132099.73</v>
      </c>
      <c r="K1040" s="22">
        <v>0.87969016830565705</v>
      </c>
      <c r="L1040" s="21">
        <v>2423693.94</v>
      </c>
      <c r="M1040" s="23">
        <v>0.23065665834610799</v>
      </c>
      <c r="N1040" s="21">
        <v>2.06</v>
      </c>
      <c r="O1040">
        <v>35856</v>
      </c>
      <c r="P1040" s="21">
        <v>61240.7</v>
      </c>
      <c r="Q1040" s="21">
        <v>157.13</v>
      </c>
      <c r="R1040" s="21">
        <f t="shared" si="16"/>
        <v>61397.829999999994</v>
      </c>
    </row>
    <row r="1041" spans="1:18" x14ac:dyDescent="0.25">
      <c r="A1041" s="20" t="s">
        <v>78</v>
      </c>
      <c r="B1041" s="20" t="s">
        <v>1</v>
      </c>
      <c r="C1041" s="20" t="s">
        <v>188</v>
      </c>
      <c r="D1041" s="20" t="s">
        <v>189</v>
      </c>
      <c r="E1041" s="20" t="s">
        <v>142</v>
      </c>
      <c r="F1041" s="20" t="s">
        <v>185</v>
      </c>
      <c r="G1041" s="20" t="s">
        <v>144</v>
      </c>
      <c r="H1041" s="20" t="s">
        <v>275</v>
      </c>
      <c r="I1041">
        <v>87916</v>
      </c>
      <c r="J1041" s="21">
        <v>2132099.73</v>
      </c>
      <c r="K1041" s="22">
        <v>0.87969016830565705</v>
      </c>
      <c r="L1041" s="21">
        <v>2423693.94</v>
      </c>
      <c r="M1041" s="23">
        <v>0.220247718445299</v>
      </c>
      <c r="N1041" s="21">
        <v>2.09</v>
      </c>
      <c r="O1041">
        <v>19363</v>
      </c>
      <c r="P1041" s="21">
        <v>33552.9</v>
      </c>
      <c r="Q1041" s="21">
        <v>157.69</v>
      </c>
      <c r="R1041" s="21">
        <f t="shared" si="16"/>
        <v>33710.590000000004</v>
      </c>
    </row>
    <row r="1042" spans="1:18" x14ac:dyDescent="0.25">
      <c r="A1042" s="20" t="s">
        <v>78</v>
      </c>
      <c r="B1042" s="20" t="s">
        <v>1</v>
      </c>
      <c r="C1042" s="20" t="s">
        <v>190</v>
      </c>
      <c r="D1042" s="20" t="s">
        <v>148</v>
      </c>
      <c r="E1042" s="20" t="s">
        <v>146</v>
      </c>
      <c r="F1042" s="20" t="s">
        <v>191</v>
      </c>
      <c r="G1042" s="20" t="s">
        <v>183</v>
      </c>
      <c r="H1042" s="20" t="s">
        <v>275</v>
      </c>
      <c r="I1042">
        <v>16821</v>
      </c>
      <c r="J1042" s="21">
        <v>2132099.73</v>
      </c>
      <c r="K1042" s="22">
        <v>0.87969016830565705</v>
      </c>
      <c r="L1042" s="21">
        <v>2423693.94</v>
      </c>
      <c r="M1042" s="23"/>
      <c r="N1042" s="21">
        <v>22.13</v>
      </c>
      <c r="P1042" s="21">
        <v>0</v>
      </c>
      <c r="Q1042" s="21">
        <v>0</v>
      </c>
      <c r="R1042" s="21">
        <f t="shared" si="16"/>
        <v>0</v>
      </c>
    </row>
    <row r="1043" spans="1:18" x14ac:dyDescent="0.25">
      <c r="A1043" s="20" t="s">
        <v>78</v>
      </c>
      <c r="B1043" s="20" t="s">
        <v>1</v>
      </c>
      <c r="C1043" s="20" t="s">
        <v>192</v>
      </c>
      <c r="D1043" s="20" t="s">
        <v>193</v>
      </c>
      <c r="E1043" s="20" t="s">
        <v>146</v>
      </c>
      <c r="F1043" s="20" t="s">
        <v>185</v>
      </c>
      <c r="G1043" s="20" t="s">
        <v>183</v>
      </c>
      <c r="H1043" s="20" t="s">
        <v>275</v>
      </c>
      <c r="I1043">
        <v>0</v>
      </c>
      <c r="J1043" s="21">
        <v>2132099.73</v>
      </c>
      <c r="K1043" s="22">
        <v>0.87969016830565705</v>
      </c>
      <c r="L1043" s="21">
        <v>2423693.94</v>
      </c>
      <c r="M1043" s="23"/>
      <c r="N1043" s="21">
        <v>5.93</v>
      </c>
      <c r="P1043" s="21">
        <v>0</v>
      </c>
      <c r="Q1043" s="21">
        <v>0</v>
      </c>
      <c r="R1043" s="21">
        <f t="shared" si="16"/>
        <v>0</v>
      </c>
    </row>
    <row r="1044" spans="1:18" x14ac:dyDescent="0.25">
      <c r="A1044" s="20" t="s">
        <v>78</v>
      </c>
      <c r="B1044" s="20" t="s">
        <v>1</v>
      </c>
      <c r="C1044" s="20" t="s">
        <v>194</v>
      </c>
      <c r="D1044" s="20" t="s">
        <v>189</v>
      </c>
      <c r="E1044" s="20" t="s">
        <v>155</v>
      </c>
      <c r="F1044" s="20" t="s">
        <v>185</v>
      </c>
      <c r="G1044" s="20" t="s">
        <v>144</v>
      </c>
      <c r="H1044" s="20" t="s">
        <v>275</v>
      </c>
      <c r="I1044">
        <v>5704</v>
      </c>
      <c r="J1044" s="21">
        <v>2132099.73</v>
      </c>
      <c r="K1044" s="22">
        <v>0.87969016830565705</v>
      </c>
      <c r="L1044" s="21">
        <v>2423693.94</v>
      </c>
      <c r="M1044" s="23">
        <v>0.220247718445299</v>
      </c>
      <c r="N1044" s="21">
        <v>2.58</v>
      </c>
      <c r="O1044">
        <v>1256</v>
      </c>
      <c r="P1044" s="21">
        <v>2679.58</v>
      </c>
      <c r="Q1044" s="21">
        <v>0</v>
      </c>
      <c r="R1044" s="21">
        <f t="shared" si="16"/>
        <v>2679.58</v>
      </c>
    </row>
    <row r="1045" spans="1:18" x14ac:dyDescent="0.25">
      <c r="A1045" s="20" t="s">
        <v>78</v>
      </c>
      <c r="B1045" s="20" t="s">
        <v>1</v>
      </c>
      <c r="C1045" s="20" t="s">
        <v>195</v>
      </c>
      <c r="D1045" s="20" t="s">
        <v>187</v>
      </c>
      <c r="E1045" s="20" t="s">
        <v>155</v>
      </c>
      <c r="F1045" s="20" t="s">
        <v>185</v>
      </c>
      <c r="G1045" s="20" t="s">
        <v>144</v>
      </c>
      <c r="H1045" s="20" t="s">
        <v>275</v>
      </c>
      <c r="I1045">
        <v>9780</v>
      </c>
      <c r="J1045" s="21">
        <v>2132099.73</v>
      </c>
      <c r="K1045" s="22">
        <v>0.87969016830565705</v>
      </c>
      <c r="L1045" s="21">
        <v>2423693.94</v>
      </c>
      <c r="M1045" s="23">
        <v>0.23065665834610799</v>
      </c>
      <c r="N1045" s="21">
        <v>2.54</v>
      </c>
      <c r="O1045">
        <v>2255</v>
      </c>
      <c r="P1045" s="21">
        <v>4736.29</v>
      </c>
      <c r="Q1045" s="21">
        <v>0</v>
      </c>
      <c r="R1045" s="21">
        <f t="shared" si="16"/>
        <v>4736.29</v>
      </c>
    </row>
    <row r="1046" spans="1:18" x14ac:dyDescent="0.25">
      <c r="A1046" s="20" t="s">
        <v>79</v>
      </c>
      <c r="B1046" s="20" t="s">
        <v>196</v>
      </c>
      <c r="C1046" s="20" t="s">
        <v>197</v>
      </c>
      <c r="D1046" s="20" t="s">
        <v>148</v>
      </c>
      <c r="E1046" s="20" t="s">
        <v>142</v>
      </c>
      <c r="F1046" s="20" t="s">
        <v>198</v>
      </c>
      <c r="G1046" s="20" t="s">
        <v>144</v>
      </c>
      <c r="H1046" s="20" t="s">
        <v>275</v>
      </c>
      <c r="I1046">
        <v>309175</v>
      </c>
      <c r="J1046" s="21">
        <v>165292.44</v>
      </c>
      <c r="K1046" s="22">
        <v>0.248578197013713</v>
      </c>
      <c r="L1046" s="21">
        <v>664951.48</v>
      </c>
      <c r="M1046" s="23">
        <v>3.4230147524769699E-3</v>
      </c>
      <c r="N1046" s="21">
        <v>33.78</v>
      </c>
      <c r="O1046">
        <v>1058</v>
      </c>
      <c r="P1046" s="21">
        <v>8373.17</v>
      </c>
      <c r="Q1046" s="21">
        <v>23.75</v>
      </c>
      <c r="R1046" s="21">
        <f t="shared" si="16"/>
        <v>8396.92</v>
      </c>
    </row>
    <row r="1047" spans="1:18" x14ac:dyDescent="0.25">
      <c r="A1047" s="20" t="s">
        <v>79</v>
      </c>
      <c r="B1047" s="20" t="s">
        <v>196</v>
      </c>
      <c r="C1047" s="20" t="s">
        <v>199</v>
      </c>
      <c r="D1047" s="20" t="s">
        <v>200</v>
      </c>
      <c r="E1047" s="20" t="s">
        <v>142</v>
      </c>
      <c r="F1047" s="20" t="s">
        <v>198</v>
      </c>
      <c r="G1047" s="20" t="s">
        <v>183</v>
      </c>
      <c r="H1047" s="20" t="s">
        <v>275</v>
      </c>
      <c r="I1047">
        <v>222043</v>
      </c>
      <c r="J1047" s="21">
        <v>165292.44</v>
      </c>
      <c r="K1047" s="22">
        <v>0.248578197013713</v>
      </c>
      <c r="L1047" s="21">
        <v>664951.48</v>
      </c>
      <c r="M1047" s="23"/>
      <c r="N1047" s="21">
        <v>10.98</v>
      </c>
      <c r="P1047" s="21">
        <v>0</v>
      </c>
      <c r="Q1047" s="21">
        <v>0</v>
      </c>
      <c r="R1047" s="21">
        <f t="shared" si="16"/>
        <v>0</v>
      </c>
    </row>
    <row r="1048" spans="1:18" x14ac:dyDescent="0.25">
      <c r="A1048" s="20" t="s">
        <v>79</v>
      </c>
      <c r="B1048" s="20" t="s">
        <v>196</v>
      </c>
      <c r="C1048" s="20" t="s">
        <v>201</v>
      </c>
      <c r="D1048" s="20" t="s">
        <v>141</v>
      </c>
      <c r="E1048" s="20" t="s">
        <v>142</v>
      </c>
      <c r="F1048" s="20" t="s">
        <v>202</v>
      </c>
      <c r="G1048" s="20" t="s">
        <v>144</v>
      </c>
      <c r="H1048" s="20" t="s">
        <v>275</v>
      </c>
      <c r="I1048">
        <v>44305</v>
      </c>
      <c r="J1048" s="21">
        <v>165292.44</v>
      </c>
      <c r="K1048" s="22">
        <v>0.248578197013713</v>
      </c>
      <c r="L1048" s="21">
        <v>664951.48</v>
      </c>
      <c r="M1048" s="23">
        <v>3.4225486347941201E-3</v>
      </c>
      <c r="N1048" s="21">
        <v>33.78</v>
      </c>
      <c r="O1048">
        <v>151</v>
      </c>
      <c r="P1048" s="21">
        <v>1195.04</v>
      </c>
      <c r="Q1048" s="21">
        <v>0</v>
      </c>
      <c r="R1048" s="21">
        <f t="shared" si="16"/>
        <v>1195.04</v>
      </c>
    </row>
    <row r="1049" spans="1:18" x14ac:dyDescent="0.25">
      <c r="A1049" s="20" t="s">
        <v>73</v>
      </c>
      <c r="B1049" s="20" t="s">
        <v>215</v>
      </c>
      <c r="C1049" s="20" t="s">
        <v>163</v>
      </c>
      <c r="D1049" s="20" t="s">
        <v>148</v>
      </c>
      <c r="E1049" s="20" t="s">
        <v>146</v>
      </c>
      <c r="F1049" s="20" t="s">
        <v>162</v>
      </c>
      <c r="G1049" s="20" t="s">
        <v>144</v>
      </c>
      <c r="H1049" s="20" t="s">
        <v>275</v>
      </c>
      <c r="I1049">
        <v>2506</v>
      </c>
      <c r="J1049" s="21">
        <v>2247096.29</v>
      </c>
      <c r="K1049" s="22">
        <v>0.92129179746782297</v>
      </c>
      <c r="L1049" s="21">
        <v>2439071.2000000002</v>
      </c>
      <c r="M1049" s="23">
        <v>6.7533788207881904E-2</v>
      </c>
      <c r="N1049" s="21">
        <v>107.29</v>
      </c>
      <c r="O1049">
        <v>169</v>
      </c>
      <c r="P1049" s="21">
        <v>15702.58</v>
      </c>
      <c r="Q1049" s="21">
        <v>0</v>
      </c>
      <c r="R1049" s="21">
        <f t="shared" si="16"/>
        <v>15702.58</v>
      </c>
    </row>
    <row r="1050" spans="1:18" x14ac:dyDescent="0.25">
      <c r="A1050" s="20" t="s">
        <v>73</v>
      </c>
      <c r="B1050" s="20" t="s">
        <v>215</v>
      </c>
      <c r="C1050" s="20" t="s">
        <v>164</v>
      </c>
      <c r="D1050" s="20" t="s">
        <v>150</v>
      </c>
      <c r="E1050" s="20" t="s">
        <v>146</v>
      </c>
      <c r="F1050" s="20" t="s">
        <v>162</v>
      </c>
      <c r="G1050" s="20" t="s">
        <v>144</v>
      </c>
      <c r="H1050" s="20" t="s">
        <v>275</v>
      </c>
      <c r="I1050">
        <v>3580</v>
      </c>
      <c r="J1050" s="21">
        <v>2247096.29</v>
      </c>
      <c r="K1050" s="22">
        <v>0.92129179746782297</v>
      </c>
      <c r="L1050" s="21">
        <v>2439071.2000000002</v>
      </c>
      <c r="M1050" s="23">
        <v>7.2491742790292801E-2</v>
      </c>
      <c r="N1050" s="21">
        <v>67.69</v>
      </c>
      <c r="O1050">
        <v>259</v>
      </c>
      <c r="P1050" s="21">
        <v>15182.71</v>
      </c>
      <c r="Q1050" s="21">
        <v>0</v>
      </c>
      <c r="R1050" s="21">
        <f t="shared" si="16"/>
        <v>15182.71</v>
      </c>
    </row>
    <row r="1051" spans="1:18" x14ac:dyDescent="0.25">
      <c r="A1051" s="20" t="s">
        <v>73</v>
      </c>
      <c r="B1051" s="20" t="s">
        <v>215</v>
      </c>
      <c r="C1051" s="20" t="s">
        <v>165</v>
      </c>
      <c r="D1051" s="20" t="s">
        <v>148</v>
      </c>
      <c r="E1051" s="20" t="s">
        <v>155</v>
      </c>
      <c r="F1051" s="20" t="s">
        <v>159</v>
      </c>
      <c r="G1051" s="20" t="s">
        <v>144</v>
      </c>
      <c r="H1051" s="20" t="s">
        <v>275</v>
      </c>
      <c r="I1051">
        <v>1484</v>
      </c>
      <c r="J1051" s="21">
        <v>2247096.29</v>
      </c>
      <c r="K1051" s="22">
        <v>0.92129179746782297</v>
      </c>
      <c r="L1051" s="21">
        <v>2439071.2000000002</v>
      </c>
      <c r="M1051" s="23">
        <v>6.7533788207881904E-2</v>
      </c>
      <c r="N1051" s="21">
        <v>58.75</v>
      </c>
      <c r="O1051">
        <v>100</v>
      </c>
      <c r="P1051" s="21">
        <v>5087.83</v>
      </c>
      <c r="Q1051" s="21">
        <v>0</v>
      </c>
      <c r="R1051" s="21">
        <f t="shared" si="16"/>
        <v>5087.83</v>
      </c>
    </row>
    <row r="1052" spans="1:18" x14ac:dyDescent="0.25">
      <c r="A1052" s="20" t="s">
        <v>73</v>
      </c>
      <c r="B1052" s="20" t="s">
        <v>215</v>
      </c>
      <c r="C1052" s="20" t="s">
        <v>166</v>
      </c>
      <c r="D1052" s="20" t="s">
        <v>150</v>
      </c>
      <c r="E1052" s="20" t="s">
        <v>155</v>
      </c>
      <c r="F1052" s="20" t="s">
        <v>159</v>
      </c>
      <c r="G1052" s="20" t="s">
        <v>144</v>
      </c>
      <c r="H1052" s="20" t="s">
        <v>275</v>
      </c>
      <c r="I1052">
        <v>2050</v>
      </c>
      <c r="J1052" s="21">
        <v>2247096.29</v>
      </c>
      <c r="K1052" s="22">
        <v>0.92129179746782297</v>
      </c>
      <c r="L1052" s="21">
        <v>2439071.2000000002</v>
      </c>
      <c r="M1052" s="23">
        <v>6.7805471001804493E-2</v>
      </c>
      <c r="N1052" s="21">
        <v>58.69</v>
      </c>
      <c r="O1052">
        <v>139</v>
      </c>
      <c r="P1052" s="21">
        <v>7064.87</v>
      </c>
      <c r="Q1052" s="21">
        <v>50.83</v>
      </c>
      <c r="R1052" s="21">
        <f t="shared" si="16"/>
        <v>7115.7</v>
      </c>
    </row>
    <row r="1053" spans="1:18" x14ac:dyDescent="0.25">
      <c r="A1053" s="20" t="s">
        <v>74</v>
      </c>
      <c r="B1053" s="20" t="s">
        <v>226</v>
      </c>
      <c r="C1053" s="20" t="s">
        <v>157</v>
      </c>
      <c r="D1053" s="20" t="s">
        <v>158</v>
      </c>
      <c r="E1053" s="20" t="s">
        <v>142</v>
      </c>
      <c r="F1053" s="20" t="s">
        <v>159</v>
      </c>
      <c r="G1053" s="20" t="s">
        <v>144</v>
      </c>
      <c r="H1053" s="20" t="s">
        <v>275</v>
      </c>
      <c r="I1053">
        <v>49590</v>
      </c>
      <c r="J1053" s="21">
        <v>271839.84000000003</v>
      </c>
      <c r="K1053" s="22">
        <v>0.84337501605528398</v>
      </c>
      <c r="L1053" s="21">
        <v>322323.8</v>
      </c>
      <c r="M1053" s="23">
        <v>8.9246050888386001E-3</v>
      </c>
      <c r="N1053" s="21">
        <v>26.16</v>
      </c>
      <c r="O1053">
        <v>442</v>
      </c>
      <c r="P1053" s="21">
        <v>9190.99</v>
      </c>
      <c r="Q1053" s="21">
        <v>20.8</v>
      </c>
      <c r="R1053" s="21">
        <f t="shared" si="16"/>
        <v>9211.7899999999991</v>
      </c>
    </row>
    <row r="1054" spans="1:18" x14ac:dyDescent="0.25">
      <c r="A1054" s="20" t="s">
        <v>74</v>
      </c>
      <c r="B1054" s="20" t="s">
        <v>226</v>
      </c>
      <c r="C1054" s="20" t="s">
        <v>160</v>
      </c>
      <c r="D1054" s="20" t="s">
        <v>150</v>
      </c>
      <c r="E1054" s="20" t="s">
        <v>142</v>
      </c>
      <c r="F1054" s="20" t="s">
        <v>159</v>
      </c>
      <c r="G1054" s="20" t="s">
        <v>144</v>
      </c>
      <c r="H1054" s="20" t="s">
        <v>275</v>
      </c>
      <c r="I1054">
        <v>48195</v>
      </c>
      <c r="J1054" s="21">
        <v>271839.84000000003</v>
      </c>
      <c r="K1054" s="22">
        <v>0.84337501605528398</v>
      </c>
      <c r="L1054" s="21">
        <v>322323.8</v>
      </c>
      <c r="M1054" s="23">
        <v>9.5797998864443901E-3</v>
      </c>
      <c r="N1054" s="21">
        <v>24.2</v>
      </c>
      <c r="O1054">
        <v>461</v>
      </c>
      <c r="P1054" s="21">
        <v>8867.85</v>
      </c>
      <c r="Q1054" s="21">
        <v>19.239999999999998</v>
      </c>
      <c r="R1054" s="21">
        <f t="shared" si="16"/>
        <v>8887.09</v>
      </c>
    </row>
    <row r="1055" spans="1:18" x14ac:dyDescent="0.25">
      <c r="A1055" s="20" t="s">
        <v>74</v>
      </c>
      <c r="B1055" s="20" t="s">
        <v>226</v>
      </c>
      <c r="C1055" s="20" t="s">
        <v>161</v>
      </c>
      <c r="D1055" s="20" t="s">
        <v>148</v>
      </c>
      <c r="E1055" s="20" t="s">
        <v>142</v>
      </c>
      <c r="F1055" s="20" t="s">
        <v>162</v>
      </c>
      <c r="G1055" s="20" t="s">
        <v>144</v>
      </c>
      <c r="H1055" s="20" t="s">
        <v>275</v>
      </c>
      <c r="I1055">
        <v>13489</v>
      </c>
      <c r="J1055" s="21">
        <v>271839.84000000003</v>
      </c>
      <c r="K1055" s="22">
        <v>0.84337501605528398</v>
      </c>
      <c r="L1055" s="21">
        <v>322323.8</v>
      </c>
      <c r="M1055" s="23">
        <v>8.9246050888386001E-3</v>
      </c>
      <c r="N1055" s="21">
        <v>26.16</v>
      </c>
      <c r="O1055">
        <v>120</v>
      </c>
      <c r="P1055" s="21">
        <v>2495.29</v>
      </c>
      <c r="Q1055" s="21">
        <v>20.79</v>
      </c>
      <c r="R1055" s="21">
        <f t="shared" si="16"/>
        <v>2516.08</v>
      </c>
    </row>
    <row r="1056" spans="1:18" x14ac:dyDescent="0.25">
      <c r="A1056" s="20" t="s">
        <v>74</v>
      </c>
      <c r="B1056" s="20" t="s">
        <v>226</v>
      </c>
      <c r="C1056" s="20" t="s">
        <v>163</v>
      </c>
      <c r="D1056" s="20" t="s">
        <v>148</v>
      </c>
      <c r="E1056" s="20" t="s">
        <v>146</v>
      </c>
      <c r="F1056" s="20" t="s">
        <v>162</v>
      </c>
      <c r="G1056" s="20" t="s">
        <v>144</v>
      </c>
      <c r="H1056" s="20" t="s">
        <v>275</v>
      </c>
      <c r="I1056">
        <v>2506</v>
      </c>
      <c r="J1056" s="21">
        <v>271839.84000000003</v>
      </c>
      <c r="K1056" s="22">
        <v>0.84337501605528398</v>
      </c>
      <c r="L1056" s="21">
        <v>322323.8</v>
      </c>
      <c r="M1056" s="23">
        <v>8.9246050888386001E-3</v>
      </c>
      <c r="N1056" s="21">
        <v>107.29</v>
      </c>
      <c r="O1056">
        <v>22</v>
      </c>
      <c r="P1056" s="21">
        <v>1871.24</v>
      </c>
      <c r="Q1056" s="21">
        <v>0</v>
      </c>
      <c r="R1056" s="21">
        <f t="shared" si="16"/>
        <v>1871.24</v>
      </c>
    </row>
    <row r="1057" spans="1:18" x14ac:dyDescent="0.25">
      <c r="A1057" s="20" t="s">
        <v>74</v>
      </c>
      <c r="B1057" s="20" t="s">
        <v>226</v>
      </c>
      <c r="C1057" s="20" t="s">
        <v>164</v>
      </c>
      <c r="D1057" s="20" t="s">
        <v>150</v>
      </c>
      <c r="E1057" s="20" t="s">
        <v>146</v>
      </c>
      <c r="F1057" s="20" t="s">
        <v>162</v>
      </c>
      <c r="G1057" s="20" t="s">
        <v>144</v>
      </c>
      <c r="H1057" s="20" t="s">
        <v>275</v>
      </c>
      <c r="I1057">
        <v>3580</v>
      </c>
      <c r="J1057" s="21">
        <v>271839.84000000003</v>
      </c>
      <c r="K1057" s="22">
        <v>0.84337501605528398</v>
      </c>
      <c r="L1057" s="21">
        <v>322323.8</v>
      </c>
      <c r="M1057" s="23">
        <v>9.5797998864443901E-3</v>
      </c>
      <c r="N1057" s="21">
        <v>67.69</v>
      </c>
      <c r="O1057">
        <v>34</v>
      </c>
      <c r="P1057" s="21">
        <v>1824.53</v>
      </c>
      <c r="Q1057" s="21">
        <v>0</v>
      </c>
      <c r="R1057" s="21">
        <f t="shared" si="16"/>
        <v>1824.53</v>
      </c>
    </row>
    <row r="1058" spans="1:18" x14ac:dyDescent="0.25">
      <c r="A1058" s="20" t="s">
        <v>74</v>
      </c>
      <c r="B1058" s="20" t="s">
        <v>226</v>
      </c>
      <c r="C1058" s="20" t="s">
        <v>165</v>
      </c>
      <c r="D1058" s="20" t="s">
        <v>148</v>
      </c>
      <c r="E1058" s="20" t="s">
        <v>155</v>
      </c>
      <c r="F1058" s="20" t="s">
        <v>159</v>
      </c>
      <c r="G1058" s="20" t="s">
        <v>144</v>
      </c>
      <c r="H1058" s="20" t="s">
        <v>275</v>
      </c>
      <c r="I1058">
        <v>1484</v>
      </c>
      <c r="J1058" s="21">
        <v>271839.84000000003</v>
      </c>
      <c r="K1058" s="22">
        <v>0.84337501605528398</v>
      </c>
      <c r="L1058" s="21">
        <v>322323.8</v>
      </c>
      <c r="M1058" s="23">
        <v>8.9246050888386001E-3</v>
      </c>
      <c r="N1058" s="21">
        <v>58.75</v>
      </c>
      <c r="O1058">
        <v>13</v>
      </c>
      <c r="P1058" s="21">
        <v>605.48</v>
      </c>
      <c r="Q1058" s="21">
        <v>0</v>
      </c>
      <c r="R1058" s="21">
        <f t="shared" si="16"/>
        <v>605.48</v>
      </c>
    </row>
    <row r="1059" spans="1:18" x14ac:dyDescent="0.25">
      <c r="A1059" s="20" t="s">
        <v>74</v>
      </c>
      <c r="B1059" s="20" t="s">
        <v>226</v>
      </c>
      <c r="C1059" s="20" t="s">
        <v>166</v>
      </c>
      <c r="D1059" s="20" t="s">
        <v>150</v>
      </c>
      <c r="E1059" s="20" t="s">
        <v>155</v>
      </c>
      <c r="F1059" s="20" t="s">
        <v>159</v>
      </c>
      <c r="G1059" s="20" t="s">
        <v>144</v>
      </c>
      <c r="H1059" s="20" t="s">
        <v>275</v>
      </c>
      <c r="I1059">
        <v>2050</v>
      </c>
      <c r="J1059" s="21">
        <v>271839.84000000003</v>
      </c>
      <c r="K1059" s="22">
        <v>0.84337501605528398</v>
      </c>
      <c r="L1059" s="21">
        <v>322323.8</v>
      </c>
      <c r="M1059" s="23">
        <v>8.9605080303073702E-3</v>
      </c>
      <c r="N1059" s="21">
        <v>58.69</v>
      </c>
      <c r="O1059">
        <v>18</v>
      </c>
      <c r="P1059" s="21">
        <v>837.5</v>
      </c>
      <c r="Q1059" s="21">
        <v>0</v>
      </c>
      <c r="R1059" s="21">
        <f t="shared" si="16"/>
        <v>837.5</v>
      </c>
    </row>
    <row r="1060" spans="1:18" x14ac:dyDescent="0.25">
      <c r="A1060" s="20" t="s">
        <v>75</v>
      </c>
      <c r="B1060" s="20" t="s">
        <v>196</v>
      </c>
      <c r="C1060" s="20" t="s">
        <v>197</v>
      </c>
      <c r="D1060" s="20" t="s">
        <v>148</v>
      </c>
      <c r="E1060" s="20" t="s">
        <v>142</v>
      </c>
      <c r="F1060" s="20" t="s">
        <v>198</v>
      </c>
      <c r="G1060" s="20" t="s">
        <v>144</v>
      </c>
      <c r="H1060" s="20" t="s">
        <v>275</v>
      </c>
      <c r="I1060">
        <v>309175</v>
      </c>
      <c r="J1060" s="21">
        <v>280478.81</v>
      </c>
      <c r="K1060" s="22">
        <v>0.86821322860085104</v>
      </c>
      <c r="L1060" s="21">
        <v>323052.90999999997</v>
      </c>
      <c r="M1060" s="23">
        <v>1.6630008504689899E-3</v>
      </c>
      <c r="N1060" s="21">
        <v>33.78</v>
      </c>
      <c r="O1060">
        <v>514</v>
      </c>
      <c r="P1060" s="21">
        <v>14207.92</v>
      </c>
      <c r="Q1060" s="21">
        <v>55.28</v>
      </c>
      <c r="R1060" s="21">
        <f t="shared" si="16"/>
        <v>14263.2</v>
      </c>
    </row>
    <row r="1061" spans="1:18" x14ac:dyDescent="0.25">
      <c r="A1061" s="20" t="s">
        <v>75</v>
      </c>
      <c r="B1061" s="20" t="s">
        <v>196</v>
      </c>
      <c r="C1061" s="20" t="s">
        <v>199</v>
      </c>
      <c r="D1061" s="20" t="s">
        <v>200</v>
      </c>
      <c r="E1061" s="20" t="s">
        <v>142</v>
      </c>
      <c r="F1061" s="20" t="s">
        <v>198</v>
      </c>
      <c r="G1061" s="20" t="s">
        <v>183</v>
      </c>
      <c r="H1061" s="20" t="s">
        <v>275</v>
      </c>
      <c r="I1061">
        <v>222043</v>
      </c>
      <c r="J1061" s="21">
        <v>280478.81</v>
      </c>
      <c r="K1061" s="22">
        <v>0.86821322860085104</v>
      </c>
      <c r="L1061" s="21">
        <v>323052.90999999997</v>
      </c>
      <c r="M1061" s="23"/>
      <c r="N1061" s="21">
        <v>10.98</v>
      </c>
      <c r="P1061" s="21">
        <v>0</v>
      </c>
      <c r="Q1061" s="21">
        <v>0</v>
      </c>
      <c r="R1061" s="21">
        <f t="shared" si="16"/>
        <v>0</v>
      </c>
    </row>
    <row r="1062" spans="1:18" x14ac:dyDescent="0.25">
      <c r="A1062" s="20" t="s">
        <v>75</v>
      </c>
      <c r="B1062" s="20" t="s">
        <v>196</v>
      </c>
      <c r="C1062" s="20" t="s">
        <v>201</v>
      </c>
      <c r="D1062" s="20" t="s">
        <v>141</v>
      </c>
      <c r="E1062" s="20" t="s">
        <v>142</v>
      </c>
      <c r="F1062" s="20" t="s">
        <v>202</v>
      </c>
      <c r="G1062" s="20" t="s">
        <v>144</v>
      </c>
      <c r="H1062" s="20" t="s">
        <v>275</v>
      </c>
      <c r="I1062">
        <v>44305</v>
      </c>
      <c r="J1062" s="21">
        <v>280478.81</v>
      </c>
      <c r="K1062" s="22">
        <v>0.86821322860085104</v>
      </c>
      <c r="L1062" s="21">
        <v>323052.90999999997</v>
      </c>
      <c r="M1062" s="23">
        <v>1.6627743968428599E-3</v>
      </c>
      <c r="N1062" s="21">
        <v>33.78</v>
      </c>
      <c r="O1062">
        <v>73</v>
      </c>
      <c r="P1062" s="21">
        <v>2017.86</v>
      </c>
      <c r="Q1062" s="21">
        <v>0</v>
      </c>
      <c r="R1062" s="21">
        <f t="shared" si="16"/>
        <v>2017.86</v>
      </c>
    </row>
    <row r="1063" spans="1:18" x14ac:dyDescent="0.25">
      <c r="A1063" s="20" t="s">
        <v>75</v>
      </c>
      <c r="B1063" s="20" t="s">
        <v>196</v>
      </c>
      <c r="C1063" s="20" t="s">
        <v>203</v>
      </c>
      <c r="D1063" s="20" t="s">
        <v>141</v>
      </c>
      <c r="E1063" s="20" t="s">
        <v>146</v>
      </c>
      <c r="F1063" s="20" t="s">
        <v>202</v>
      </c>
      <c r="G1063" s="20" t="s">
        <v>144</v>
      </c>
      <c r="H1063" s="20" t="s">
        <v>275</v>
      </c>
      <c r="I1063">
        <v>18023</v>
      </c>
      <c r="J1063" s="21">
        <v>280478.81</v>
      </c>
      <c r="K1063" s="22">
        <v>0.86821322860085104</v>
      </c>
      <c r="L1063" s="21">
        <v>323052.90999999997</v>
      </c>
      <c r="M1063" s="23">
        <v>1.6627743968428599E-3</v>
      </c>
      <c r="N1063" s="21">
        <v>135.6</v>
      </c>
      <c r="O1063">
        <v>29</v>
      </c>
      <c r="P1063" s="21">
        <v>3209.31</v>
      </c>
      <c r="Q1063" s="21">
        <v>0</v>
      </c>
      <c r="R1063" s="21">
        <f t="shared" si="16"/>
        <v>3209.31</v>
      </c>
    </row>
    <row r="1064" spans="1:18" x14ac:dyDescent="0.25">
      <c r="A1064" s="20" t="s">
        <v>75</v>
      </c>
      <c r="B1064" s="20" t="s">
        <v>196</v>
      </c>
      <c r="C1064" s="20" t="s">
        <v>204</v>
      </c>
      <c r="D1064" s="20" t="s">
        <v>150</v>
      </c>
      <c r="E1064" s="20" t="s">
        <v>146</v>
      </c>
      <c r="F1064" s="20" t="s">
        <v>202</v>
      </c>
      <c r="G1064" s="20" t="s">
        <v>183</v>
      </c>
      <c r="H1064" s="20" t="s">
        <v>275</v>
      </c>
      <c r="I1064">
        <v>15777</v>
      </c>
      <c r="J1064" s="21">
        <v>280478.81</v>
      </c>
      <c r="K1064" s="22">
        <v>0.86821322860085104</v>
      </c>
      <c r="L1064" s="21">
        <v>323052.90999999997</v>
      </c>
      <c r="M1064" s="23"/>
      <c r="N1064" s="21">
        <v>30.27</v>
      </c>
      <c r="P1064" s="21">
        <v>0</v>
      </c>
      <c r="Q1064" s="21">
        <v>0</v>
      </c>
      <c r="R1064" s="21">
        <f t="shared" si="16"/>
        <v>0</v>
      </c>
    </row>
    <row r="1065" spans="1:18" x14ac:dyDescent="0.25">
      <c r="A1065" s="20" t="s">
        <v>75</v>
      </c>
      <c r="B1065" s="20" t="s">
        <v>196</v>
      </c>
      <c r="C1065" s="20" t="s">
        <v>205</v>
      </c>
      <c r="D1065" s="20" t="s">
        <v>148</v>
      </c>
      <c r="E1065" s="20" t="s">
        <v>155</v>
      </c>
      <c r="F1065" s="20" t="s">
        <v>198</v>
      </c>
      <c r="G1065" s="20" t="s">
        <v>144</v>
      </c>
      <c r="H1065" s="20" t="s">
        <v>275</v>
      </c>
      <c r="I1065">
        <v>15530</v>
      </c>
      <c r="J1065" s="21">
        <v>280478.81</v>
      </c>
      <c r="K1065" s="22">
        <v>0.86821322860085104</v>
      </c>
      <c r="L1065" s="21">
        <v>323052.90999999997</v>
      </c>
      <c r="M1065" s="23">
        <v>1.6630008504689899E-3</v>
      </c>
      <c r="N1065" s="21">
        <v>90.79</v>
      </c>
      <c r="O1065">
        <v>25</v>
      </c>
      <c r="P1065" s="21">
        <v>1852.39</v>
      </c>
      <c r="Q1065" s="21">
        <v>0</v>
      </c>
      <c r="R1065" s="21">
        <f t="shared" si="16"/>
        <v>1852.39</v>
      </c>
    </row>
    <row r="1066" spans="1:18" x14ac:dyDescent="0.25">
      <c r="A1066" s="20" t="s">
        <v>75</v>
      </c>
      <c r="B1066" s="20" t="s">
        <v>196</v>
      </c>
      <c r="C1066" s="20" t="s">
        <v>206</v>
      </c>
      <c r="D1066" s="20" t="s">
        <v>189</v>
      </c>
      <c r="E1066" s="20" t="s">
        <v>155</v>
      </c>
      <c r="F1066" s="20" t="s">
        <v>198</v>
      </c>
      <c r="G1066" s="20" t="s">
        <v>144</v>
      </c>
      <c r="H1066" s="20" t="s">
        <v>275</v>
      </c>
      <c r="I1066">
        <v>7128</v>
      </c>
      <c r="J1066" s="21">
        <v>280478.81</v>
      </c>
      <c r="K1066" s="22">
        <v>0.86821322860085104</v>
      </c>
      <c r="L1066" s="21">
        <v>323052.90999999997</v>
      </c>
      <c r="M1066" s="23">
        <v>1.7506745492850699E-3</v>
      </c>
      <c r="N1066" s="21">
        <v>90.77</v>
      </c>
      <c r="O1066">
        <v>12</v>
      </c>
      <c r="P1066" s="21">
        <v>888.95</v>
      </c>
      <c r="Q1066" s="21">
        <v>0</v>
      </c>
      <c r="R1066" s="21">
        <f t="shared" si="16"/>
        <v>888.95</v>
      </c>
    </row>
    <row r="1067" spans="1:18" x14ac:dyDescent="0.25">
      <c r="A1067" s="20" t="s">
        <v>76</v>
      </c>
      <c r="B1067" s="20" t="s">
        <v>226</v>
      </c>
      <c r="C1067" s="20" t="s">
        <v>157</v>
      </c>
      <c r="D1067" s="20" t="s">
        <v>158</v>
      </c>
      <c r="E1067" s="20" t="s">
        <v>142</v>
      </c>
      <c r="F1067" s="20" t="s">
        <v>159</v>
      </c>
      <c r="G1067" s="20" t="s">
        <v>144</v>
      </c>
      <c r="H1067" s="20" t="s">
        <v>275</v>
      </c>
      <c r="I1067">
        <v>49590</v>
      </c>
      <c r="J1067" s="21">
        <v>433676.69</v>
      </c>
      <c r="K1067" s="22">
        <v>0.80957472790377405</v>
      </c>
      <c r="L1067" s="21">
        <v>535684.56999999995</v>
      </c>
      <c r="M1067" s="23">
        <v>1.4832206741898399E-2</v>
      </c>
      <c r="N1067" s="21">
        <v>26.16</v>
      </c>
      <c r="O1067">
        <v>735</v>
      </c>
      <c r="P1067" s="21">
        <v>14671.12</v>
      </c>
      <c r="Q1067" s="21">
        <v>39.92</v>
      </c>
      <c r="R1067" s="21">
        <f t="shared" si="16"/>
        <v>14711.04</v>
      </c>
    </row>
    <row r="1068" spans="1:18" x14ac:dyDescent="0.25">
      <c r="A1068" s="20" t="s">
        <v>76</v>
      </c>
      <c r="B1068" s="20" t="s">
        <v>226</v>
      </c>
      <c r="C1068" s="20" t="s">
        <v>160</v>
      </c>
      <c r="D1068" s="20" t="s">
        <v>150</v>
      </c>
      <c r="E1068" s="20" t="s">
        <v>142</v>
      </c>
      <c r="F1068" s="20" t="s">
        <v>159</v>
      </c>
      <c r="G1068" s="20" t="s">
        <v>144</v>
      </c>
      <c r="H1068" s="20" t="s">
        <v>275</v>
      </c>
      <c r="I1068">
        <v>48195</v>
      </c>
      <c r="J1068" s="21">
        <v>433676.69</v>
      </c>
      <c r="K1068" s="22">
        <v>0.80957472790377405</v>
      </c>
      <c r="L1068" s="21">
        <v>535684.56999999995</v>
      </c>
      <c r="M1068" s="23">
        <v>1.5921104748876799E-2</v>
      </c>
      <c r="N1068" s="21">
        <v>24.2</v>
      </c>
      <c r="O1068">
        <v>767</v>
      </c>
      <c r="P1068" s="21">
        <v>14162.8</v>
      </c>
      <c r="Q1068" s="21">
        <v>36.93</v>
      </c>
      <c r="R1068" s="21">
        <f t="shared" si="16"/>
        <v>14199.73</v>
      </c>
    </row>
    <row r="1069" spans="1:18" x14ac:dyDescent="0.25">
      <c r="A1069" s="20" t="s">
        <v>76</v>
      </c>
      <c r="B1069" s="20" t="s">
        <v>226</v>
      </c>
      <c r="C1069" s="20" t="s">
        <v>161</v>
      </c>
      <c r="D1069" s="20" t="s">
        <v>148</v>
      </c>
      <c r="E1069" s="20" t="s">
        <v>142</v>
      </c>
      <c r="F1069" s="20" t="s">
        <v>162</v>
      </c>
      <c r="G1069" s="20" t="s">
        <v>144</v>
      </c>
      <c r="H1069" s="20" t="s">
        <v>275</v>
      </c>
      <c r="I1069">
        <v>13489</v>
      </c>
      <c r="J1069" s="21">
        <v>433676.69</v>
      </c>
      <c r="K1069" s="22">
        <v>0.80957472790377405</v>
      </c>
      <c r="L1069" s="21">
        <v>535684.56999999995</v>
      </c>
      <c r="M1069" s="23">
        <v>1.4832206741898399E-2</v>
      </c>
      <c r="N1069" s="21">
        <v>26.16</v>
      </c>
      <c r="O1069">
        <v>200</v>
      </c>
      <c r="P1069" s="21">
        <v>3992.14</v>
      </c>
      <c r="Q1069" s="21">
        <v>19.96</v>
      </c>
      <c r="R1069" s="21">
        <f t="shared" si="16"/>
        <v>4012.1</v>
      </c>
    </row>
    <row r="1070" spans="1:18" x14ac:dyDescent="0.25">
      <c r="A1070" s="20" t="s">
        <v>76</v>
      </c>
      <c r="B1070" s="20" t="s">
        <v>226</v>
      </c>
      <c r="C1070" s="20" t="s">
        <v>163</v>
      </c>
      <c r="D1070" s="20" t="s">
        <v>148</v>
      </c>
      <c r="E1070" s="20" t="s">
        <v>146</v>
      </c>
      <c r="F1070" s="20" t="s">
        <v>162</v>
      </c>
      <c r="G1070" s="20" t="s">
        <v>144</v>
      </c>
      <c r="H1070" s="20" t="s">
        <v>275</v>
      </c>
      <c r="I1070">
        <v>2506</v>
      </c>
      <c r="J1070" s="21">
        <v>433676.69</v>
      </c>
      <c r="K1070" s="22">
        <v>0.80957472790377405</v>
      </c>
      <c r="L1070" s="21">
        <v>535684.56999999995</v>
      </c>
      <c r="M1070" s="23">
        <v>1.4832206741898399E-2</v>
      </c>
      <c r="N1070" s="21">
        <v>107.29</v>
      </c>
      <c r="O1070">
        <v>37</v>
      </c>
      <c r="P1070" s="21">
        <v>3020.97</v>
      </c>
      <c r="Q1070" s="21">
        <v>0</v>
      </c>
      <c r="R1070" s="21">
        <f t="shared" si="16"/>
        <v>3020.97</v>
      </c>
    </row>
    <row r="1071" spans="1:18" x14ac:dyDescent="0.25">
      <c r="A1071" s="20" t="s">
        <v>33</v>
      </c>
      <c r="B1071" s="20" t="s">
        <v>13</v>
      </c>
      <c r="C1071" s="20" t="s">
        <v>140</v>
      </c>
      <c r="D1071" s="20" t="s">
        <v>141</v>
      </c>
      <c r="E1071" s="20" t="s">
        <v>142</v>
      </c>
      <c r="F1071" s="20" t="s">
        <v>143</v>
      </c>
      <c r="G1071" s="20" t="s">
        <v>144</v>
      </c>
      <c r="H1071" s="20" t="s">
        <v>275</v>
      </c>
      <c r="I1071">
        <v>5490</v>
      </c>
      <c r="J1071" s="21">
        <v>4424884.4400000004</v>
      </c>
      <c r="K1071" s="22">
        <v>0.75540122782485897</v>
      </c>
      <c r="L1071" s="21">
        <v>5857661.1699999999</v>
      </c>
      <c r="M1071" s="23">
        <v>0.38786656700148497</v>
      </c>
      <c r="N1071" s="21">
        <v>4.97</v>
      </c>
      <c r="O1071">
        <v>2129</v>
      </c>
      <c r="P1071" s="21">
        <v>7533.4</v>
      </c>
      <c r="Q1071" s="21">
        <v>31.85</v>
      </c>
      <c r="R1071" s="21">
        <f t="shared" si="16"/>
        <v>7565.25</v>
      </c>
    </row>
    <row r="1072" spans="1:18" x14ac:dyDescent="0.25">
      <c r="A1072" s="20" t="s">
        <v>33</v>
      </c>
      <c r="B1072" s="20" t="s">
        <v>13</v>
      </c>
      <c r="C1072" s="20" t="s">
        <v>145</v>
      </c>
      <c r="D1072" s="20" t="s">
        <v>141</v>
      </c>
      <c r="E1072" s="20" t="s">
        <v>146</v>
      </c>
      <c r="F1072" s="20" t="s">
        <v>143</v>
      </c>
      <c r="G1072" s="20" t="s">
        <v>144</v>
      </c>
      <c r="H1072" s="20" t="s">
        <v>275</v>
      </c>
      <c r="I1072">
        <v>3363</v>
      </c>
      <c r="J1072" s="21">
        <v>4424884.4400000004</v>
      </c>
      <c r="K1072" s="22">
        <v>0.75540122782485897</v>
      </c>
      <c r="L1072" s="21">
        <v>5857661.1699999999</v>
      </c>
      <c r="M1072" s="23">
        <v>0.38786656700148497</v>
      </c>
      <c r="N1072" s="21">
        <v>57.63</v>
      </c>
      <c r="O1072">
        <v>1304</v>
      </c>
      <c r="P1072" s="21">
        <v>53361.96</v>
      </c>
      <c r="Q1072" s="21">
        <v>0</v>
      </c>
      <c r="R1072" s="21">
        <f t="shared" si="16"/>
        <v>53361.96</v>
      </c>
    </row>
    <row r="1073" spans="1:18" x14ac:dyDescent="0.25">
      <c r="A1073" s="20" t="s">
        <v>33</v>
      </c>
      <c r="B1073" s="20" t="s">
        <v>13</v>
      </c>
      <c r="C1073" s="20" t="s">
        <v>147</v>
      </c>
      <c r="D1073" s="20" t="s">
        <v>148</v>
      </c>
      <c r="E1073" s="20" t="s">
        <v>146</v>
      </c>
      <c r="F1073" s="20" t="s">
        <v>143</v>
      </c>
      <c r="G1073" s="20" t="s">
        <v>144</v>
      </c>
      <c r="H1073" s="20" t="s">
        <v>275</v>
      </c>
      <c r="I1073">
        <v>4437</v>
      </c>
      <c r="J1073" s="21">
        <v>4424884.4400000004</v>
      </c>
      <c r="K1073" s="22">
        <v>0.75540122782485897</v>
      </c>
      <c r="L1073" s="21">
        <v>5857661.1699999999</v>
      </c>
      <c r="M1073" s="23">
        <v>0.38786656700148497</v>
      </c>
      <c r="N1073" s="21">
        <v>57.63</v>
      </c>
      <c r="O1073">
        <v>1720</v>
      </c>
      <c r="P1073" s="21">
        <v>70385.399999999994</v>
      </c>
      <c r="Q1073" s="21">
        <v>-40.93</v>
      </c>
      <c r="R1073" s="21">
        <f t="shared" si="16"/>
        <v>70344.47</v>
      </c>
    </row>
    <row r="1074" spans="1:18" x14ac:dyDescent="0.25">
      <c r="A1074" s="20" t="s">
        <v>33</v>
      </c>
      <c r="B1074" s="20" t="s">
        <v>13</v>
      </c>
      <c r="C1074" s="20" t="s">
        <v>149</v>
      </c>
      <c r="D1074" s="20" t="s">
        <v>150</v>
      </c>
      <c r="E1074" s="20" t="s">
        <v>142</v>
      </c>
      <c r="F1074" s="20" t="s">
        <v>151</v>
      </c>
      <c r="G1074" s="20" t="s">
        <v>144</v>
      </c>
      <c r="H1074" s="20" t="s">
        <v>275</v>
      </c>
      <c r="I1074">
        <v>64479</v>
      </c>
      <c r="J1074" s="21">
        <v>4424884.4400000004</v>
      </c>
      <c r="K1074" s="22">
        <v>0.75540122782485897</v>
      </c>
      <c r="L1074" s="21">
        <v>5857661.1699999999</v>
      </c>
      <c r="M1074" s="23">
        <v>0.38786656700148497</v>
      </c>
      <c r="N1074" s="21">
        <v>4.97</v>
      </c>
      <c r="O1074">
        <v>25009</v>
      </c>
      <c r="P1074" s="21">
        <v>88493.58</v>
      </c>
      <c r="Q1074" s="21">
        <v>237.08</v>
      </c>
      <c r="R1074" s="21">
        <f t="shared" si="16"/>
        <v>88730.66</v>
      </c>
    </row>
    <row r="1075" spans="1:18" x14ac:dyDescent="0.25">
      <c r="A1075" s="20" t="s">
        <v>33</v>
      </c>
      <c r="B1075" s="20" t="s">
        <v>13</v>
      </c>
      <c r="C1075" s="20" t="s">
        <v>152</v>
      </c>
      <c r="D1075" s="20" t="s">
        <v>153</v>
      </c>
      <c r="E1075" s="20" t="s">
        <v>142</v>
      </c>
      <c r="F1075" s="20" t="s">
        <v>151</v>
      </c>
      <c r="G1075" s="20" t="s">
        <v>144</v>
      </c>
      <c r="H1075" s="20" t="s">
        <v>275</v>
      </c>
      <c r="I1075">
        <v>92485</v>
      </c>
      <c r="J1075" s="21">
        <v>4424884.4400000004</v>
      </c>
      <c r="K1075" s="22">
        <v>0.75540122782485897</v>
      </c>
      <c r="L1075" s="21">
        <v>5857661.1699999999</v>
      </c>
      <c r="M1075" s="23">
        <v>0.38786656700148497</v>
      </c>
      <c r="N1075" s="21">
        <v>4.97</v>
      </c>
      <c r="O1075">
        <v>35871</v>
      </c>
      <c r="P1075" s="21">
        <v>126928.43</v>
      </c>
      <c r="Q1075" s="21">
        <v>385.69</v>
      </c>
      <c r="R1075" s="21">
        <f t="shared" si="16"/>
        <v>127314.12</v>
      </c>
    </row>
    <row r="1076" spans="1:18" x14ac:dyDescent="0.25">
      <c r="A1076" s="20" t="s">
        <v>33</v>
      </c>
      <c r="B1076" s="20" t="s">
        <v>13</v>
      </c>
      <c r="C1076" s="20" t="s">
        <v>154</v>
      </c>
      <c r="D1076" s="20" t="s">
        <v>148</v>
      </c>
      <c r="E1076" s="20" t="s">
        <v>155</v>
      </c>
      <c r="F1076" s="20" t="s">
        <v>151</v>
      </c>
      <c r="G1076" s="20" t="s">
        <v>144</v>
      </c>
      <c r="H1076" s="20" t="s">
        <v>275</v>
      </c>
      <c r="I1076">
        <v>1427</v>
      </c>
      <c r="J1076" s="21">
        <v>4424884.4400000004</v>
      </c>
      <c r="K1076" s="22">
        <v>0.75540122782485897</v>
      </c>
      <c r="L1076" s="21">
        <v>5857661.1699999999</v>
      </c>
      <c r="M1076" s="23">
        <v>0.38786656700148497</v>
      </c>
      <c r="N1076" s="21">
        <v>27.46</v>
      </c>
      <c r="O1076">
        <v>553</v>
      </c>
      <c r="P1076" s="21">
        <v>10782.79</v>
      </c>
      <c r="Q1076" s="21">
        <v>0</v>
      </c>
      <c r="R1076" s="21">
        <f t="shared" si="16"/>
        <v>10782.79</v>
      </c>
    </row>
    <row r="1077" spans="1:18" x14ac:dyDescent="0.25">
      <c r="A1077" s="20" t="s">
        <v>33</v>
      </c>
      <c r="B1077" s="20" t="s">
        <v>13</v>
      </c>
      <c r="C1077" s="20" t="s">
        <v>156</v>
      </c>
      <c r="D1077" s="20" t="s">
        <v>150</v>
      </c>
      <c r="E1077" s="20" t="s">
        <v>155</v>
      </c>
      <c r="F1077" s="20" t="s">
        <v>151</v>
      </c>
      <c r="G1077" s="20" t="s">
        <v>144</v>
      </c>
      <c r="H1077" s="20" t="s">
        <v>275</v>
      </c>
      <c r="I1077">
        <v>3608</v>
      </c>
      <c r="J1077" s="21">
        <v>4424884.4400000004</v>
      </c>
      <c r="K1077" s="22">
        <v>0.75540122782485897</v>
      </c>
      <c r="L1077" s="21">
        <v>5857661.1699999999</v>
      </c>
      <c r="M1077" s="23">
        <v>0.38786656700148497</v>
      </c>
      <c r="N1077" s="21">
        <v>27.46</v>
      </c>
      <c r="O1077">
        <v>1399</v>
      </c>
      <c r="P1077" s="21">
        <v>27278.71</v>
      </c>
      <c r="Q1077" s="21">
        <v>0</v>
      </c>
      <c r="R1077" s="21">
        <f t="shared" si="16"/>
        <v>27278.71</v>
      </c>
    </row>
    <row r="1078" spans="1:18" x14ac:dyDescent="0.25">
      <c r="A1078" s="20" t="s">
        <v>34</v>
      </c>
      <c r="B1078" s="20" t="s">
        <v>14</v>
      </c>
      <c r="C1078" s="20" t="s">
        <v>157</v>
      </c>
      <c r="D1078" s="20" t="s">
        <v>158</v>
      </c>
      <c r="E1078" s="20" t="s">
        <v>142</v>
      </c>
      <c r="F1078" s="20" t="s">
        <v>159</v>
      </c>
      <c r="G1078" s="20" t="s">
        <v>144</v>
      </c>
      <c r="H1078" s="20" t="s">
        <v>275</v>
      </c>
      <c r="I1078">
        <v>49590</v>
      </c>
      <c r="J1078" s="21">
        <v>1893088.01</v>
      </c>
      <c r="K1078" s="22">
        <v>0.82702938847514895</v>
      </c>
      <c r="L1078" s="21">
        <v>2289021.4500000002</v>
      </c>
      <c r="M1078" s="23">
        <v>6.3379162448229706E-2</v>
      </c>
      <c r="N1078" s="21">
        <v>26.16</v>
      </c>
      <c r="O1078">
        <v>3142</v>
      </c>
      <c r="P1078" s="21">
        <v>64068.75</v>
      </c>
      <c r="Q1078" s="21">
        <v>203.92</v>
      </c>
      <c r="R1078" s="21">
        <f t="shared" si="16"/>
        <v>64272.67</v>
      </c>
    </row>
    <row r="1079" spans="1:18" x14ac:dyDescent="0.25">
      <c r="A1079" s="20" t="s">
        <v>34</v>
      </c>
      <c r="B1079" s="20" t="s">
        <v>14</v>
      </c>
      <c r="C1079" s="20" t="s">
        <v>160</v>
      </c>
      <c r="D1079" s="20" t="s">
        <v>150</v>
      </c>
      <c r="E1079" s="20" t="s">
        <v>142</v>
      </c>
      <c r="F1079" s="20" t="s">
        <v>159</v>
      </c>
      <c r="G1079" s="20" t="s">
        <v>144</v>
      </c>
      <c r="H1079" s="20" t="s">
        <v>275</v>
      </c>
      <c r="I1079">
        <v>48195</v>
      </c>
      <c r="J1079" s="21">
        <v>1893088.01</v>
      </c>
      <c r="K1079" s="22">
        <v>0.82702938847514895</v>
      </c>
      <c r="L1079" s="21">
        <v>2289021.4500000002</v>
      </c>
      <c r="M1079" s="23">
        <v>6.8032107547685794E-2</v>
      </c>
      <c r="N1079" s="21">
        <v>24.2</v>
      </c>
      <c r="O1079">
        <v>3278</v>
      </c>
      <c r="P1079" s="21">
        <v>61833.9</v>
      </c>
      <c r="Q1079" s="21">
        <v>169.77</v>
      </c>
      <c r="R1079" s="21">
        <f t="shared" si="16"/>
        <v>62003.67</v>
      </c>
    </row>
    <row r="1080" spans="1:18" x14ac:dyDescent="0.25">
      <c r="A1080" s="20" t="s">
        <v>34</v>
      </c>
      <c r="B1080" s="20" t="s">
        <v>14</v>
      </c>
      <c r="C1080" s="20" t="s">
        <v>161</v>
      </c>
      <c r="D1080" s="20" t="s">
        <v>148</v>
      </c>
      <c r="E1080" s="20" t="s">
        <v>142</v>
      </c>
      <c r="F1080" s="20" t="s">
        <v>162</v>
      </c>
      <c r="G1080" s="20" t="s">
        <v>144</v>
      </c>
      <c r="H1080" s="20" t="s">
        <v>275</v>
      </c>
      <c r="I1080">
        <v>13489</v>
      </c>
      <c r="J1080" s="21">
        <v>1893088.01</v>
      </c>
      <c r="K1080" s="22">
        <v>0.82702938847514895</v>
      </c>
      <c r="L1080" s="21">
        <v>2289021.4500000002</v>
      </c>
      <c r="M1080" s="23">
        <v>6.3379162448229706E-2</v>
      </c>
      <c r="N1080" s="21">
        <v>26.16</v>
      </c>
      <c r="O1080">
        <v>854</v>
      </c>
      <c r="P1080" s="21">
        <v>17413.97</v>
      </c>
      <c r="Q1080" s="21">
        <v>40.78</v>
      </c>
      <c r="R1080" s="21">
        <f t="shared" si="16"/>
        <v>17454.75</v>
      </c>
    </row>
    <row r="1081" spans="1:18" x14ac:dyDescent="0.25">
      <c r="A1081" s="20" t="s">
        <v>34</v>
      </c>
      <c r="B1081" s="20" t="s">
        <v>14</v>
      </c>
      <c r="C1081" s="20" t="s">
        <v>163</v>
      </c>
      <c r="D1081" s="20" t="s">
        <v>148</v>
      </c>
      <c r="E1081" s="20" t="s">
        <v>146</v>
      </c>
      <c r="F1081" s="20" t="s">
        <v>162</v>
      </c>
      <c r="G1081" s="20" t="s">
        <v>144</v>
      </c>
      <c r="H1081" s="20" t="s">
        <v>275</v>
      </c>
      <c r="I1081">
        <v>2506</v>
      </c>
      <c r="J1081" s="21">
        <v>1893088.01</v>
      </c>
      <c r="K1081" s="22">
        <v>0.82702938847514895</v>
      </c>
      <c r="L1081" s="21">
        <v>2289021.4500000002</v>
      </c>
      <c r="M1081" s="23">
        <v>6.3379162448229706E-2</v>
      </c>
      <c r="N1081" s="21">
        <v>107.29</v>
      </c>
      <c r="O1081">
        <v>158</v>
      </c>
      <c r="P1081" s="21">
        <v>13178.47</v>
      </c>
      <c r="Q1081" s="21">
        <v>0</v>
      </c>
      <c r="R1081" s="21">
        <f t="shared" si="16"/>
        <v>13178.47</v>
      </c>
    </row>
    <row r="1082" spans="1:18" x14ac:dyDescent="0.25">
      <c r="A1082" s="20" t="s">
        <v>34</v>
      </c>
      <c r="B1082" s="20" t="s">
        <v>14</v>
      </c>
      <c r="C1082" s="20" t="s">
        <v>164</v>
      </c>
      <c r="D1082" s="20" t="s">
        <v>150</v>
      </c>
      <c r="E1082" s="20" t="s">
        <v>146</v>
      </c>
      <c r="F1082" s="20" t="s">
        <v>162</v>
      </c>
      <c r="G1082" s="20" t="s">
        <v>144</v>
      </c>
      <c r="H1082" s="20" t="s">
        <v>275</v>
      </c>
      <c r="I1082">
        <v>3580</v>
      </c>
      <c r="J1082" s="21">
        <v>1893088.01</v>
      </c>
      <c r="K1082" s="22">
        <v>0.82702938847514895</v>
      </c>
      <c r="L1082" s="21">
        <v>2289021.4500000002</v>
      </c>
      <c r="M1082" s="23">
        <v>6.8032107547685794E-2</v>
      </c>
      <c r="N1082" s="21">
        <v>67.69</v>
      </c>
      <c r="O1082">
        <v>243</v>
      </c>
      <c r="P1082" s="21">
        <v>12787.32</v>
      </c>
      <c r="Q1082" s="21">
        <v>0</v>
      </c>
      <c r="R1082" s="21">
        <f t="shared" si="16"/>
        <v>12787.32</v>
      </c>
    </row>
    <row r="1083" spans="1:18" x14ac:dyDescent="0.25">
      <c r="A1083" s="20" t="s">
        <v>50</v>
      </c>
      <c r="B1083" s="20" t="s">
        <v>13</v>
      </c>
      <c r="C1083" s="20" t="s">
        <v>149</v>
      </c>
      <c r="D1083" s="20" t="s">
        <v>150</v>
      </c>
      <c r="E1083" s="20" t="s">
        <v>142</v>
      </c>
      <c r="F1083" s="20" t="s">
        <v>151</v>
      </c>
      <c r="G1083" s="20" t="s">
        <v>144</v>
      </c>
      <c r="H1083" s="20" t="s">
        <v>275</v>
      </c>
      <c r="I1083">
        <v>64479</v>
      </c>
      <c r="J1083" s="21">
        <v>544255.6</v>
      </c>
      <c r="K1083" s="22">
        <v>0.76131262906948904</v>
      </c>
      <c r="L1083" s="21">
        <v>714891.07</v>
      </c>
      <c r="M1083" s="23">
        <v>4.7336699247989902E-2</v>
      </c>
      <c r="N1083" s="21">
        <v>4.97</v>
      </c>
      <c r="O1083">
        <v>3052</v>
      </c>
      <c r="P1083" s="21">
        <v>10883.92</v>
      </c>
      <c r="Q1083" s="21">
        <v>28.53</v>
      </c>
      <c r="R1083" s="21">
        <f t="shared" si="16"/>
        <v>10912.45</v>
      </c>
    </row>
    <row r="1084" spans="1:18" x14ac:dyDescent="0.25">
      <c r="A1084" s="20" t="s">
        <v>50</v>
      </c>
      <c r="B1084" s="20" t="s">
        <v>13</v>
      </c>
      <c r="C1084" s="20" t="s">
        <v>152</v>
      </c>
      <c r="D1084" s="20" t="s">
        <v>153</v>
      </c>
      <c r="E1084" s="20" t="s">
        <v>142</v>
      </c>
      <c r="F1084" s="20" t="s">
        <v>151</v>
      </c>
      <c r="G1084" s="20" t="s">
        <v>144</v>
      </c>
      <c r="H1084" s="20" t="s">
        <v>275</v>
      </c>
      <c r="I1084">
        <v>92485</v>
      </c>
      <c r="J1084" s="21">
        <v>544255.6</v>
      </c>
      <c r="K1084" s="22">
        <v>0.76131262906948904</v>
      </c>
      <c r="L1084" s="21">
        <v>714891.07</v>
      </c>
      <c r="M1084" s="23">
        <v>4.7336699247989902E-2</v>
      </c>
      <c r="N1084" s="21">
        <v>4.97</v>
      </c>
      <c r="O1084">
        <v>4377</v>
      </c>
      <c r="P1084" s="21">
        <v>15609.08</v>
      </c>
      <c r="Q1084" s="21">
        <v>46.36</v>
      </c>
      <c r="R1084" s="21">
        <f t="shared" si="16"/>
        <v>15655.44</v>
      </c>
    </row>
    <row r="1085" spans="1:18" x14ac:dyDescent="0.25">
      <c r="A1085" s="20" t="s">
        <v>50</v>
      </c>
      <c r="B1085" s="20" t="s">
        <v>13</v>
      </c>
      <c r="C1085" s="20" t="s">
        <v>154</v>
      </c>
      <c r="D1085" s="20" t="s">
        <v>148</v>
      </c>
      <c r="E1085" s="20" t="s">
        <v>155</v>
      </c>
      <c r="F1085" s="20" t="s">
        <v>151</v>
      </c>
      <c r="G1085" s="20" t="s">
        <v>144</v>
      </c>
      <c r="H1085" s="20" t="s">
        <v>275</v>
      </c>
      <c r="I1085">
        <v>1427</v>
      </c>
      <c r="J1085" s="21">
        <v>544255.6</v>
      </c>
      <c r="K1085" s="22">
        <v>0.76131262906948904</v>
      </c>
      <c r="L1085" s="21">
        <v>714891.07</v>
      </c>
      <c r="M1085" s="23">
        <v>4.7336699247989902E-2</v>
      </c>
      <c r="N1085" s="21">
        <v>27.46</v>
      </c>
      <c r="O1085">
        <v>67</v>
      </c>
      <c r="P1085" s="21">
        <v>1316.64</v>
      </c>
      <c r="Q1085" s="21">
        <v>0</v>
      </c>
      <c r="R1085" s="21">
        <f t="shared" si="16"/>
        <v>1316.64</v>
      </c>
    </row>
    <row r="1086" spans="1:18" x14ac:dyDescent="0.25">
      <c r="A1086" s="20" t="s">
        <v>50</v>
      </c>
      <c r="B1086" s="20" t="s">
        <v>13</v>
      </c>
      <c r="C1086" s="20" t="s">
        <v>156</v>
      </c>
      <c r="D1086" s="20" t="s">
        <v>150</v>
      </c>
      <c r="E1086" s="20" t="s">
        <v>155</v>
      </c>
      <c r="F1086" s="20" t="s">
        <v>151</v>
      </c>
      <c r="G1086" s="20" t="s">
        <v>144</v>
      </c>
      <c r="H1086" s="20" t="s">
        <v>275</v>
      </c>
      <c r="I1086">
        <v>3608</v>
      </c>
      <c r="J1086" s="21">
        <v>544255.6</v>
      </c>
      <c r="K1086" s="22">
        <v>0.76131262906948904</v>
      </c>
      <c r="L1086" s="21">
        <v>714891.07</v>
      </c>
      <c r="M1086" s="23">
        <v>4.7336699247989902E-2</v>
      </c>
      <c r="N1086" s="21">
        <v>27.46</v>
      </c>
      <c r="O1086">
        <v>170</v>
      </c>
      <c r="P1086" s="21">
        <v>3340.72</v>
      </c>
      <c r="Q1086" s="21">
        <v>0</v>
      </c>
      <c r="R1086" s="21">
        <f t="shared" si="16"/>
        <v>3340.72</v>
      </c>
    </row>
    <row r="1087" spans="1:18" x14ac:dyDescent="0.25">
      <c r="A1087" s="20" t="s">
        <v>51</v>
      </c>
      <c r="B1087" s="20" t="s">
        <v>1</v>
      </c>
      <c r="C1087" s="20" t="s">
        <v>184</v>
      </c>
      <c r="D1087" s="20" t="s">
        <v>148</v>
      </c>
      <c r="E1087" s="20" t="s">
        <v>142</v>
      </c>
      <c r="F1087" s="20" t="s">
        <v>185</v>
      </c>
      <c r="G1087" s="20" t="s">
        <v>183</v>
      </c>
      <c r="H1087" s="20" t="s">
        <v>275</v>
      </c>
      <c r="I1087">
        <v>174751</v>
      </c>
      <c r="J1087" s="21">
        <v>12670.5</v>
      </c>
      <c r="K1087" s="22">
        <v>0.84708879038889695</v>
      </c>
      <c r="L1087" s="21">
        <v>14957.7</v>
      </c>
      <c r="M1087" s="23"/>
      <c r="N1087" s="21">
        <v>0.97</v>
      </c>
      <c r="P1087" s="21">
        <v>0</v>
      </c>
      <c r="Q1087" s="21">
        <v>0</v>
      </c>
      <c r="R1087" s="21">
        <f t="shared" si="16"/>
        <v>0</v>
      </c>
    </row>
    <row r="1088" spans="1:18" x14ac:dyDescent="0.25">
      <c r="A1088" s="20" t="s">
        <v>51</v>
      </c>
      <c r="B1088" s="20" t="s">
        <v>1</v>
      </c>
      <c r="C1088" s="20" t="s">
        <v>186</v>
      </c>
      <c r="D1088" s="20" t="s">
        <v>187</v>
      </c>
      <c r="E1088" s="20" t="s">
        <v>142</v>
      </c>
      <c r="F1088" s="20" t="s">
        <v>185</v>
      </c>
      <c r="G1088" s="20" t="s">
        <v>144</v>
      </c>
      <c r="H1088" s="20" t="s">
        <v>275</v>
      </c>
      <c r="I1088">
        <v>155453</v>
      </c>
      <c r="J1088" s="21">
        <v>12670.5</v>
      </c>
      <c r="K1088" s="22">
        <v>0.84708879038889695</v>
      </c>
      <c r="L1088" s="21">
        <v>14957.7</v>
      </c>
      <c r="M1088" s="23">
        <v>1.42348546638012E-3</v>
      </c>
      <c r="N1088" s="21">
        <v>2.06</v>
      </c>
      <c r="O1088">
        <v>221</v>
      </c>
      <c r="P1088" s="21">
        <v>363.47</v>
      </c>
      <c r="Q1088" s="21">
        <v>1.64</v>
      </c>
      <c r="R1088" s="21">
        <f t="shared" si="16"/>
        <v>365.11</v>
      </c>
    </row>
    <row r="1089" spans="1:18" x14ac:dyDescent="0.25">
      <c r="A1089" s="20" t="s">
        <v>51</v>
      </c>
      <c r="B1089" s="20" t="s">
        <v>1</v>
      </c>
      <c r="C1089" s="20" t="s">
        <v>188</v>
      </c>
      <c r="D1089" s="20" t="s">
        <v>189</v>
      </c>
      <c r="E1089" s="20" t="s">
        <v>142</v>
      </c>
      <c r="F1089" s="20" t="s">
        <v>185</v>
      </c>
      <c r="G1089" s="20" t="s">
        <v>144</v>
      </c>
      <c r="H1089" s="20" t="s">
        <v>275</v>
      </c>
      <c r="I1089">
        <v>87916</v>
      </c>
      <c r="J1089" s="21">
        <v>12670.5</v>
      </c>
      <c r="K1089" s="22">
        <v>0.84708879038889695</v>
      </c>
      <c r="L1089" s="21">
        <v>14957.7</v>
      </c>
      <c r="M1089" s="23">
        <v>1.35924723985127E-3</v>
      </c>
      <c r="N1089" s="21">
        <v>2.09</v>
      </c>
      <c r="O1089">
        <v>119</v>
      </c>
      <c r="P1089" s="21">
        <v>198.57</v>
      </c>
      <c r="Q1089" s="21">
        <v>1.67</v>
      </c>
      <c r="R1089" s="21">
        <f t="shared" si="16"/>
        <v>200.23999999999998</v>
      </c>
    </row>
    <row r="1090" spans="1:18" x14ac:dyDescent="0.25">
      <c r="A1090" s="20" t="s">
        <v>51</v>
      </c>
      <c r="B1090" s="20" t="s">
        <v>1</v>
      </c>
      <c r="C1090" s="20" t="s">
        <v>190</v>
      </c>
      <c r="D1090" s="20" t="s">
        <v>148</v>
      </c>
      <c r="E1090" s="20" t="s">
        <v>146</v>
      </c>
      <c r="F1090" s="20" t="s">
        <v>191</v>
      </c>
      <c r="G1090" s="20" t="s">
        <v>183</v>
      </c>
      <c r="H1090" s="20" t="s">
        <v>275</v>
      </c>
      <c r="I1090">
        <v>16821</v>
      </c>
      <c r="J1090" s="21">
        <v>12670.5</v>
      </c>
      <c r="K1090" s="22">
        <v>0.84708879038889695</v>
      </c>
      <c r="L1090" s="21">
        <v>14957.7</v>
      </c>
      <c r="M1090" s="23"/>
      <c r="N1090" s="21">
        <v>22.13</v>
      </c>
      <c r="P1090" s="21">
        <v>0</v>
      </c>
      <c r="Q1090" s="21">
        <v>0</v>
      </c>
      <c r="R1090" s="21">
        <f t="shared" ref="R1090:R1153" si="17">SUM(P1090:Q1090)</f>
        <v>0</v>
      </c>
    </row>
    <row r="1091" spans="1:18" x14ac:dyDescent="0.25">
      <c r="A1091" s="20" t="s">
        <v>51</v>
      </c>
      <c r="B1091" s="20" t="s">
        <v>1</v>
      </c>
      <c r="C1091" s="20" t="s">
        <v>192</v>
      </c>
      <c r="D1091" s="20" t="s">
        <v>193</v>
      </c>
      <c r="E1091" s="20" t="s">
        <v>146</v>
      </c>
      <c r="F1091" s="20" t="s">
        <v>185</v>
      </c>
      <c r="G1091" s="20" t="s">
        <v>183</v>
      </c>
      <c r="H1091" s="20" t="s">
        <v>275</v>
      </c>
      <c r="I1091">
        <v>0</v>
      </c>
      <c r="J1091" s="21">
        <v>12670.5</v>
      </c>
      <c r="K1091" s="22">
        <v>0.84708879038889695</v>
      </c>
      <c r="L1091" s="21">
        <v>14957.7</v>
      </c>
      <c r="M1091" s="23"/>
      <c r="N1091" s="21">
        <v>5.93</v>
      </c>
      <c r="P1091" s="21">
        <v>0</v>
      </c>
      <c r="Q1091" s="21">
        <v>0</v>
      </c>
      <c r="R1091" s="21">
        <f t="shared" si="17"/>
        <v>0</v>
      </c>
    </row>
    <row r="1092" spans="1:18" x14ac:dyDescent="0.25">
      <c r="A1092" s="20" t="s">
        <v>51</v>
      </c>
      <c r="B1092" s="20" t="s">
        <v>1</v>
      </c>
      <c r="C1092" s="20" t="s">
        <v>194</v>
      </c>
      <c r="D1092" s="20" t="s">
        <v>189</v>
      </c>
      <c r="E1092" s="20" t="s">
        <v>155</v>
      </c>
      <c r="F1092" s="20" t="s">
        <v>185</v>
      </c>
      <c r="G1092" s="20" t="s">
        <v>144</v>
      </c>
      <c r="H1092" s="20" t="s">
        <v>275</v>
      </c>
      <c r="I1092">
        <v>5704</v>
      </c>
      <c r="J1092" s="21">
        <v>12670.5</v>
      </c>
      <c r="K1092" s="22">
        <v>0.84708879038889695</v>
      </c>
      <c r="L1092" s="21">
        <v>14957.7</v>
      </c>
      <c r="M1092" s="23">
        <v>1.35924723985127E-3</v>
      </c>
      <c r="N1092" s="21">
        <v>2.58</v>
      </c>
      <c r="O1092">
        <v>7</v>
      </c>
      <c r="P1092" s="21">
        <v>14.38</v>
      </c>
      <c r="Q1092" s="21">
        <v>0</v>
      </c>
      <c r="R1092" s="21">
        <f t="shared" si="17"/>
        <v>14.38</v>
      </c>
    </row>
    <row r="1093" spans="1:18" x14ac:dyDescent="0.25">
      <c r="A1093" s="20" t="s">
        <v>51</v>
      </c>
      <c r="B1093" s="20" t="s">
        <v>1</v>
      </c>
      <c r="C1093" s="20" t="s">
        <v>195</v>
      </c>
      <c r="D1093" s="20" t="s">
        <v>187</v>
      </c>
      <c r="E1093" s="20" t="s">
        <v>155</v>
      </c>
      <c r="F1093" s="20" t="s">
        <v>185</v>
      </c>
      <c r="G1093" s="20" t="s">
        <v>144</v>
      </c>
      <c r="H1093" s="20" t="s">
        <v>275</v>
      </c>
      <c r="I1093">
        <v>9780</v>
      </c>
      <c r="J1093" s="21">
        <v>12670.5</v>
      </c>
      <c r="K1093" s="22">
        <v>0.84708879038889695</v>
      </c>
      <c r="L1093" s="21">
        <v>14957.7</v>
      </c>
      <c r="M1093" s="23">
        <v>1.42348546638012E-3</v>
      </c>
      <c r="N1093" s="21">
        <v>2.54</v>
      </c>
      <c r="O1093">
        <v>13</v>
      </c>
      <c r="P1093" s="21">
        <v>26.29</v>
      </c>
      <c r="Q1093" s="21">
        <v>0</v>
      </c>
      <c r="R1093" s="21">
        <f t="shared" si="17"/>
        <v>26.29</v>
      </c>
    </row>
    <row r="1094" spans="1:18" x14ac:dyDescent="0.25">
      <c r="A1094" s="20" t="s">
        <v>52</v>
      </c>
      <c r="B1094" s="20" t="s">
        <v>227</v>
      </c>
      <c r="C1094" s="20" t="s">
        <v>197</v>
      </c>
      <c r="D1094" s="20" t="s">
        <v>148</v>
      </c>
      <c r="E1094" s="20" t="s">
        <v>142</v>
      </c>
      <c r="F1094" s="20" t="s">
        <v>198</v>
      </c>
      <c r="G1094" s="20" t="s">
        <v>144</v>
      </c>
      <c r="H1094" s="20" t="s">
        <v>275</v>
      </c>
      <c r="I1094">
        <v>309175</v>
      </c>
      <c r="J1094" s="21">
        <v>19030695.649999999</v>
      </c>
      <c r="K1094" s="22">
        <v>0.675631025505807</v>
      </c>
      <c r="L1094" s="21">
        <v>28167290.920000002</v>
      </c>
      <c r="M1094" s="23">
        <v>0.14499862810512201</v>
      </c>
      <c r="N1094" s="21">
        <v>33.78</v>
      </c>
      <c r="O1094">
        <v>44829</v>
      </c>
      <c r="P1094" s="21">
        <v>964294.39</v>
      </c>
      <c r="Q1094" s="21">
        <v>2710.32</v>
      </c>
      <c r="R1094" s="21">
        <f t="shared" si="17"/>
        <v>967004.71</v>
      </c>
    </row>
    <row r="1095" spans="1:18" x14ac:dyDescent="0.25">
      <c r="A1095" s="20" t="s">
        <v>52</v>
      </c>
      <c r="B1095" s="20" t="s">
        <v>227</v>
      </c>
      <c r="C1095" s="20" t="s">
        <v>199</v>
      </c>
      <c r="D1095" s="20" t="s">
        <v>200</v>
      </c>
      <c r="E1095" s="20" t="s">
        <v>142</v>
      </c>
      <c r="F1095" s="20" t="s">
        <v>198</v>
      </c>
      <c r="G1095" s="20" t="s">
        <v>144</v>
      </c>
      <c r="H1095" s="20" t="s">
        <v>275</v>
      </c>
      <c r="I1095">
        <v>222043</v>
      </c>
      <c r="J1095" s="21">
        <v>19030695.649999999</v>
      </c>
      <c r="K1095" s="22">
        <v>0.675631025505807</v>
      </c>
      <c r="L1095" s="21">
        <v>28167290.920000002</v>
      </c>
      <c r="M1095" s="23">
        <v>0.33743830128767299</v>
      </c>
      <c r="N1095" s="21">
        <v>10.98</v>
      </c>
      <c r="O1095">
        <v>74925</v>
      </c>
      <c r="P1095" s="21">
        <v>523865.79</v>
      </c>
      <c r="Q1095" s="21">
        <v>1761.96</v>
      </c>
      <c r="R1095" s="21">
        <f t="shared" si="17"/>
        <v>525627.75</v>
      </c>
    </row>
    <row r="1096" spans="1:18" x14ac:dyDescent="0.25">
      <c r="A1096" s="20" t="s">
        <v>52</v>
      </c>
      <c r="B1096" s="20" t="s">
        <v>227</v>
      </c>
      <c r="C1096" s="20" t="s">
        <v>201</v>
      </c>
      <c r="D1096" s="20" t="s">
        <v>141</v>
      </c>
      <c r="E1096" s="20" t="s">
        <v>142</v>
      </c>
      <c r="F1096" s="20" t="s">
        <v>202</v>
      </c>
      <c r="G1096" s="20" t="s">
        <v>144</v>
      </c>
      <c r="H1096" s="20" t="s">
        <v>275</v>
      </c>
      <c r="I1096">
        <v>44305</v>
      </c>
      <c r="J1096" s="21">
        <v>19030695.649999999</v>
      </c>
      <c r="K1096" s="22">
        <v>0.675631025505807</v>
      </c>
      <c r="L1096" s="21">
        <v>28167290.920000002</v>
      </c>
      <c r="M1096" s="23">
        <v>0.14497888339776999</v>
      </c>
      <c r="N1096" s="21">
        <v>33.78</v>
      </c>
      <c r="O1096">
        <v>6423</v>
      </c>
      <c r="P1096" s="21">
        <v>138161.97</v>
      </c>
      <c r="Q1096" s="21">
        <v>494.74</v>
      </c>
      <c r="R1096" s="21">
        <f t="shared" si="17"/>
        <v>138656.71</v>
      </c>
    </row>
    <row r="1097" spans="1:18" x14ac:dyDescent="0.25">
      <c r="A1097" s="20" t="s">
        <v>52</v>
      </c>
      <c r="B1097" s="20" t="s">
        <v>227</v>
      </c>
      <c r="C1097" s="20" t="s">
        <v>203</v>
      </c>
      <c r="D1097" s="20" t="s">
        <v>141</v>
      </c>
      <c r="E1097" s="20" t="s">
        <v>146</v>
      </c>
      <c r="F1097" s="20" t="s">
        <v>202</v>
      </c>
      <c r="G1097" s="20" t="s">
        <v>144</v>
      </c>
      <c r="H1097" s="20" t="s">
        <v>275</v>
      </c>
      <c r="I1097">
        <v>18023</v>
      </c>
      <c r="J1097" s="21">
        <v>19030695.649999999</v>
      </c>
      <c r="K1097" s="22">
        <v>0.675631025505807</v>
      </c>
      <c r="L1097" s="21">
        <v>28167290.920000002</v>
      </c>
      <c r="M1097" s="23">
        <v>0.14497888339776999</v>
      </c>
      <c r="N1097" s="21">
        <v>135.6</v>
      </c>
      <c r="O1097">
        <v>2612</v>
      </c>
      <c r="P1097" s="21">
        <v>224941.87</v>
      </c>
      <c r="Q1097" s="21">
        <v>-172.24</v>
      </c>
      <c r="R1097" s="21">
        <f t="shared" si="17"/>
        <v>224769.63</v>
      </c>
    </row>
    <row r="1098" spans="1:18" x14ac:dyDescent="0.25">
      <c r="A1098" s="20" t="s">
        <v>52</v>
      </c>
      <c r="B1098" s="20" t="s">
        <v>227</v>
      </c>
      <c r="C1098" s="20" t="s">
        <v>204</v>
      </c>
      <c r="D1098" s="20" t="s">
        <v>150</v>
      </c>
      <c r="E1098" s="20" t="s">
        <v>146</v>
      </c>
      <c r="F1098" s="20" t="s">
        <v>202</v>
      </c>
      <c r="G1098" s="20" t="s">
        <v>183</v>
      </c>
      <c r="H1098" s="20" t="s">
        <v>275</v>
      </c>
      <c r="I1098">
        <v>15777</v>
      </c>
      <c r="J1098" s="21">
        <v>19030695.649999999</v>
      </c>
      <c r="K1098" s="22">
        <v>0.675631025505807</v>
      </c>
      <c r="L1098" s="21">
        <v>28167290.920000002</v>
      </c>
      <c r="M1098" s="23"/>
      <c r="N1098" s="21">
        <v>30.27</v>
      </c>
      <c r="P1098" s="21">
        <v>0</v>
      </c>
      <c r="Q1098" s="21">
        <v>0</v>
      </c>
      <c r="R1098" s="21">
        <f t="shared" si="17"/>
        <v>0</v>
      </c>
    </row>
    <row r="1099" spans="1:18" x14ac:dyDescent="0.25">
      <c r="A1099" s="20" t="s">
        <v>52</v>
      </c>
      <c r="B1099" s="20" t="s">
        <v>227</v>
      </c>
      <c r="C1099" s="20" t="s">
        <v>205</v>
      </c>
      <c r="D1099" s="20" t="s">
        <v>148</v>
      </c>
      <c r="E1099" s="20" t="s">
        <v>155</v>
      </c>
      <c r="F1099" s="20" t="s">
        <v>198</v>
      </c>
      <c r="G1099" s="20" t="s">
        <v>144</v>
      </c>
      <c r="H1099" s="20" t="s">
        <v>275</v>
      </c>
      <c r="I1099">
        <v>15530</v>
      </c>
      <c r="J1099" s="21">
        <v>19030695.649999999</v>
      </c>
      <c r="K1099" s="22">
        <v>0.675631025505807</v>
      </c>
      <c r="L1099" s="21">
        <v>28167290.920000002</v>
      </c>
      <c r="M1099" s="23">
        <v>0.14499862810512201</v>
      </c>
      <c r="N1099" s="21">
        <v>90.79</v>
      </c>
      <c r="O1099">
        <v>2251</v>
      </c>
      <c r="P1099" s="21">
        <v>129792.9</v>
      </c>
      <c r="Q1099" s="21">
        <v>57.66</v>
      </c>
      <c r="R1099" s="21">
        <f t="shared" si="17"/>
        <v>129850.56</v>
      </c>
    </row>
    <row r="1100" spans="1:18" x14ac:dyDescent="0.25">
      <c r="A1100" s="20" t="s">
        <v>52</v>
      </c>
      <c r="B1100" s="20" t="s">
        <v>227</v>
      </c>
      <c r="C1100" s="20" t="s">
        <v>206</v>
      </c>
      <c r="D1100" s="20" t="s">
        <v>189</v>
      </c>
      <c r="E1100" s="20" t="s">
        <v>155</v>
      </c>
      <c r="F1100" s="20" t="s">
        <v>198</v>
      </c>
      <c r="G1100" s="20" t="s">
        <v>144</v>
      </c>
      <c r="H1100" s="20" t="s">
        <v>275</v>
      </c>
      <c r="I1100">
        <v>7128</v>
      </c>
      <c r="J1100" s="21">
        <v>19030695.649999999</v>
      </c>
      <c r="K1100" s="22">
        <v>0.675631025505807</v>
      </c>
      <c r="L1100" s="21">
        <v>28167290.920000002</v>
      </c>
      <c r="M1100" s="23">
        <v>0.152642981411164</v>
      </c>
      <c r="N1100" s="21">
        <v>90.77</v>
      </c>
      <c r="O1100">
        <v>1088</v>
      </c>
      <c r="P1100" s="21">
        <v>62720.38</v>
      </c>
      <c r="Q1100" s="21">
        <v>57.65</v>
      </c>
      <c r="R1100" s="21">
        <f t="shared" si="17"/>
        <v>62778.03</v>
      </c>
    </row>
    <row r="1101" spans="1:18" x14ac:dyDescent="0.25">
      <c r="A1101" s="20" t="s">
        <v>53</v>
      </c>
      <c r="B1101" s="20" t="s">
        <v>228</v>
      </c>
      <c r="C1101" s="20" t="s">
        <v>229</v>
      </c>
      <c r="D1101" s="20" t="s">
        <v>150</v>
      </c>
      <c r="E1101" s="20" t="s">
        <v>142</v>
      </c>
      <c r="F1101" s="20" t="s">
        <v>230</v>
      </c>
      <c r="G1101" s="20" t="s">
        <v>144</v>
      </c>
      <c r="H1101" s="20" t="s">
        <v>275</v>
      </c>
      <c r="I1101">
        <v>171278</v>
      </c>
      <c r="J1101" s="21">
        <v>1748.71</v>
      </c>
      <c r="K1101" s="22">
        <v>0.84147843744887296</v>
      </c>
      <c r="L1101" s="21">
        <v>2078.14</v>
      </c>
      <c r="M1101" s="23">
        <v>3.0555739965696703E-5</v>
      </c>
      <c r="N1101" s="21">
        <v>12.15</v>
      </c>
      <c r="O1101">
        <v>5</v>
      </c>
      <c r="P1101" s="21">
        <v>48.18</v>
      </c>
      <c r="Q1101" s="21">
        <v>0</v>
      </c>
      <c r="R1101" s="21">
        <f t="shared" si="17"/>
        <v>48.18</v>
      </c>
    </row>
    <row r="1102" spans="1:18" x14ac:dyDescent="0.25">
      <c r="A1102" s="20" t="s">
        <v>53</v>
      </c>
      <c r="B1102" s="20" t="s">
        <v>228</v>
      </c>
      <c r="C1102" s="20" t="s">
        <v>231</v>
      </c>
      <c r="D1102" s="20" t="s">
        <v>232</v>
      </c>
      <c r="E1102" s="20" t="s">
        <v>142</v>
      </c>
      <c r="F1102" s="20" t="s">
        <v>230</v>
      </c>
      <c r="G1102" s="20" t="s">
        <v>144</v>
      </c>
      <c r="H1102" s="20" t="s">
        <v>275</v>
      </c>
      <c r="I1102">
        <v>159880</v>
      </c>
      <c r="J1102" s="21">
        <v>1748.71</v>
      </c>
      <c r="K1102" s="22">
        <v>0.84147843744887296</v>
      </c>
      <c r="L1102" s="21">
        <v>2078.14</v>
      </c>
      <c r="M1102" s="23">
        <v>3.0555739965696703E-5</v>
      </c>
      <c r="N1102" s="21">
        <v>12.15</v>
      </c>
      <c r="O1102">
        <v>4</v>
      </c>
      <c r="P1102" s="21">
        <v>38.54</v>
      </c>
      <c r="Q1102" s="21">
        <v>0</v>
      </c>
      <c r="R1102" s="21">
        <f t="shared" si="17"/>
        <v>38.54</v>
      </c>
    </row>
    <row r="1103" spans="1:18" x14ac:dyDescent="0.25">
      <c r="A1103" s="20" t="s">
        <v>53</v>
      </c>
      <c r="B1103" s="20" t="s">
        <v>228</v>
      </c>
      <c r="C1103" s="20" t="s">
        <v>233</v>
      </c>
      <c r="D1103" s="20" t="s">
        <v>189</v>
      </c>
      <c r="E1103" s="20" t="s">
        <v>142</v>
      </c>
      <c r="F1103" s="20" t="s">
        <v>230</v>
      </c>
      <c r="G1103" s="20" t="s">
        <v>144</v>
      </c>
      <c r="H1103" s="20" t="s">
        <v>275</v>
      </c>
      <c r="I1103">
        <v>35547</v>
      </c>
      <c r="J1103" s="21">
        <v>1748.71</v>
      </c>
      <c r="K1103" s="22">
        <v>0.84147843744887296</v>
      </c>
      <c r="L1103" s="21">
        <v>2078.14</v>
      </c>
      <c r="M1103" s="23">
        <v>3.0555739965696703E-5</v>
      </c>
      <c r="N1103" s="21">
        <v>12.15</v>
      </c>
      <c r="O1103">
        <v>1</v>
      </c>
      <c r="P1103" s="21">
        <v>9.64</v>
      </c>
      <c r="Q1103" s="21">
        <v>0</v>
      </c>
      <c r="R1103" s="21">
        <f t="shared" si="17"/>
        <v>9.64</v>
      </c>
    </row>
    <row r="1104" spans="1:18" x14ac:dyDescent="0.25">
      <c r="A1104" s="20" t="s">
        <v>53</v>
      </c>
      <c r="B1104" s="20" t="s">
        <v>228</v>
      </c>
      <c r="C1104" s="20" t="s">
        <v>234</v>
      </c>
      <c r="D1104" s="20" t="s">
        <v>148</v>
      </c>
      <c r="E1104" s="20" t="s">
        <v>142</v>
      </c>
      <c r="F1104" s="20" t="s">
        <v>235</v>
      </c>
      <c r="G1104" s="20" t="s">
        <v>183</v>
      </c>
      <c r="H1104" s="20" t="s">
        <v>275</v>
      </c>
      <c r="I1104">
        <v>15305</v>
      </c>
      <c r="J1104" s="21">
        <v>1748.71</v>
      </c>
      <c r="K1104" s="22">
        <v>0.84147843744887296</v>
      </c>
      <c r="L1104" s="21">
        <v>2078.14</v>
      </c>
      <c r="M1104" s="23"/>
      <c r="N1104" s="21">
        <v>11.3</v>
      </c>
      <c r="P1104" s="21">
        <v>0</v>
      </c>
      <c r="Q1104" s="21">
        <v>0</v>
      </c>
      <c r="R1104" s="21">
        <f t="shared" si="17"/>
        <v>0</v>
      </c>
    </row>
    <row r="1105" spans="1:18" x14ac:dyDescent="0.25">
      <c r="A1105" s="20" t="s">
        <v>53</v>
      </c>
      <c r="B1105" s="20" t="s">
        <v>228</v>
      </c>
      <c r="C1105" s="20" t="s">
        <v>236</v>
      </c>
      <c r="D1105" s="20" t="s">
        <v>148</v>
      </c>
      <c r="E1105" s="20" t="s">
        <v>146</v>
      </c>
      <c r="F1105" s="20" t="s">
        <v>230</v>
      </c>
      <c r="G1105" s="20" t="s">
        <v>183</v>
      </c>
      <c r="H1105" s="20" t="s">
        <v>275</v>
      </c>
      <c r="I1105">
        <v>4895</v>
      </c>
      <c r="J1105" s="21">
        <v>1748.71</v>
      </c>
      <c r="K1105" s="22">
        <v>0.84147843744887296</v>
      </c>
      <c r="L1105" s="21">
        <v>2078.14</v>
      </c>
      <c r="M1105" s="23"/>
      <c r="N1105" s="21">
        <v>49.27</v>
      </c>
      <c r="P1105" s="21">
        <v>0</v>
      </c>
      <c r="Q1105" s="21">
        <v>0</v>
      </c>
      <c r="R1105" s="21">
        <f t="shared" si="17"/>
        <v>0</v>
      </c>
    </row>
    <row r="1106" spans="1:18" x14ac:dyDescent="0.25">
      <c r="A1106" s="20" t="s">
        <v>53</v>
      </c>
      <c r="B1106" s="20" t="s">
        <v>228</v>
      </c>
      <c r="C1106" s="20" t="s">
        <v>237</v>
      </c>
      <c r="D1106" s="20" t="s">
        <v>141</v>
      </c>
      <c r="E1106" s="20" t="s">
        <v>146</v>
      </c>
      <c r="F1106" s="20" t="s">
        <v>235</v>
      </c>
      <c r="G1106" s="20" t="s">
        <v>144</v>
      </c>
      <c r="H1106" s="20" t="s">
        <v>275</v>
      </c>
      <c r="I1106">
        <v>3112</v>
      </c>
      <c r="J1106" s="21">
        <v>1748.71</v>
      </c>
      <c r="K1106" s="22">
        <v>0.84147843744887296</v>
      </c>
      <c r="L1106" s="21">
        <v>2078.14</v>
      </c>
      <c r="M1106" s="23">
        <v>3.0555739965696703E-5</v>
      </c>
      <c r="N1106" s="21">
        <v>50</v>
      </c>
      <c r="O1106">
        <v>0</v>
      </c>
      <c r="P1106" s="21">
        <v>0</v>
      </c>
      <c r="Q1106" s="21">
        <v>0</v>
      </c>
      <c r="R1106" s="21">
        <f t="shared" si="17"/>
        <v>0</v>
      </c>
    </row>
    <row r="1107" spans="1:18" x14ac:dyDescent="0.25">
      <c r="A1107" s="20" t="s">
        <v>53</v>
      </c>
      <c r="B1107" s="20" t="s">
        <v>228</v>
      </c>
      <c r="C1107" s="20" t="s">
        <v>238</v>
      </c>
      <c r="D1107" s="20" t="s">
        <v>150</v>
      </c>
      <c r="E1107" s="20" t="s">
        <v>146</v>
      </c>
      <c r="F1107" s="20" t="s">
        <v>235</v>
      </c>
      <c r="G1107" s="20" t="s">
        <v>144</v>
      </c>
      <c r="H1107" s="20" t="s">
        <v>275</v>
      </c>
      <c r="I1107">
        <v>16684</v>
      </c>
      <c r="J1107" s="21">
        <v>1748.71</v>
      </c>
      <c r="K1107" s="22">
        <v>0.84147843744887296</v>
      </c>
      <c r="L1107" s="21">
        <v>2078.14</v>
      </c>
      <c r="M1107" s="23">
        <v>3.0555739965696703E-5</v>
      </c>
      <c r="N1107" s="21">
        <v>50</v>
      </c>
      <c r="O1107">
        <v>0</v>
      </c>
      <c r="P1107" s="21">
        <v>0</v>
      </c>
      <c r="Q1107" s="21">
        <v>0</v>
      </c>
      <c r="R1107" s="21">
        <f t="shared" si="17"/>
        <v>0</v>
      </c>
    </row>
    <row r="1108" spans="1:18" x14ac:dyDescent="0.25">
      <c r="A1108" s="20" t="s">
        <v>53</v>
      </c>
      <c r="B1108" s="20" t="s">
        <v>228</v>
      </c>
      <c r="C1108" s="20" t="s">
        <v>239</v>
      </c>
      <c r="D1108" s="20" t="s">
        <v>232</v>
      </c>
      <c r="E1108" s="20" t="s">
        <v>155</v>
      </c>
      <c r="F1108" s="20" t="s">
        <v>230</v>
      </c>
      <c r="G1108" s="20" t="s">
        <v>144</v>
      </c>
      <c r="H1108" s="20" t="s">
        <v>275</v>
      </c>
      <c r="I1108">
        <v>7802</v>
      </c>
      <c r="J1108" s="21">
        <v>1748.71</v>
      </c>
      <c r="K1108" s="22">
        <v>0.84147843744887296</v>
      </c>
      <c r="L1108" s="21">
        <v>2078.14</v>
      </c>
      <c r="M1108" s="23">
        <v>3.0555739965696703E-5</v>
      </c>
      <c r="N1108" s="21">
        <v>51.02</v>
      </c>
      <c r="O1108">
        <v>0</v>
      </c>
      <c r="P1108" s="21">
        <v>0</v>
      </c>
      <c r="Q1108" s="21">
        <v>0</v>
      </c>
      <c r="R1108" s="21">
        <f t="shared" si="17"/>
        <v>0</v>
      </c>
    </row>
    <row r="1109" spans="1:18" x14ac:dyDescent="0.25">
      <c r="A1109" s="20" t="s">
        <v>53</v>
      </c>
      <c r="B1109" s="20" t="s">
        <v>228</v>
      </c>
      <c r="C1109" s="20" t="s">
        <v>240</v>
      </c>
      <c r="D1109" s="20" t="s">
        <v>150</v>
      </c>
      <c r="E1109" s="20" t="s">
        <v>155</v>
      </c>
      <c r="F1109" s="20" t="s">
        <v>230</v>
      </c>
      <c r="G1109" s="20" t="s">
        <v>144</v>
      </c>
      <c r="H1109" s="20" t="s">
        <v>275</v>
      </c>
      <c r="I1109">
        <v>7091</v>
      </c>
      <c r="J1109" s="21">
        <v>1748.71</v>
      </c>
      <c r="K1109" s="22">
        <v>0.84147843744887296</v>
      </c>
      <c r="L1109" s="21">
        <v>2078.14</v>
      </c>
      <c r="M1109" s="23">
        <v>3.0555739965696703E-5</v>
      </c>
      <c r="N1109" s="21">
        <v>51.02</v>
      </c>
      <c r="O1109">
        <v>0</v>
      </c>
      <c r="P1109" s="21">
        <v>0</v>
      </c>
      <c r="Q1109" s="21">
        <v>0</v>
      </c>
      <c r="R1109" s="21">
        <f t="shared" si="17"/>
        <v>0</v>
      </c>
    </row>
    <row r="1110" spans="1:18" x14ac:dyDescent="0.25">
      <c r="A1110" s="20" t="s">
        <v>54</v>
      </c>
      <c r="B1110" s="20" t="s">
        <v>196</v>
      </c>
      <c r="C1110" s="20" t="s">
        <v>197</v>
      </c>
      <c r="D1110" s="20" t="s">
        <v>148</v>
      </c>
      <c r="E1110" s="20" t="s">
        <v>142</v>
      </c>
      <c r="F1110" s="20" t="s">
        <v>198</v>
      </c>
      <c r="G1110" s="20" t="s">
        <v>144</v>
      </c>
      <c r="H1110" s="20" t="s">
        <v>275</v>
      </c>
      <c r="I1110">
        <v>309175</v>
      </c>
      <c r="J1110" s="21">
        <v>8212212.3200000003</v>
      </c>
      <c r="K1110" s="22">
        <v>0.86308948725433599</v>
      </c>
      <c r="L1110" s="21">
        <v>9514902.5</v>
      </c>
      <c r="M1110" s="23">
        <v>4.8980493472817001E-2</v>
      </c>
      <c r="N1110" s="21">
        <v>33.78</v>
      </c>
      <c r="O1110">
        <v>15143</v>
      </c>
      <c r="P1110" s="21">
        <v>416110.58</v>
      </c>
      <c r="Q1110" s="21">
        <v>1181.5899999999999</v>
      </c>
      <c r="R1110" s="21">
        <f t="shared" si="17"/>
        <v>417292.17000000004</v>
      </c>
    </row>
    <row r="1111" spans="1:18" x14ac:dyDescent="0.25">
      <c r="A1111" s="20" t="s">
        <v>54</v>
      </c>
      <c r="B1111" s="20" t="s">
        <v>196</v>
      </c>
      <c r="C1111" s="20" t="s">
        <v>199</v>
      </c>
      <c r="D1111" s="20" t="s">
        <v>200</v>
      </c>
      <c r="E1111" s="20" t="s">
        <v>142</v>
      </c>
      <c r="F1111" s="20" t="s">
        <v>198</v>
      </c>
      <c r="G1111" s="20" t="s">
        <v>183</v>
      </c>
      <c r="H1111" s="20" t="s">
        <v>275</v>
      </c>
      <c r="I1111">
        <v>222043</v>
      </c>
      <c r="J1111" s="21">
        <v>8212212.3200000003</v>
      </c>
      <c r="K1111" s="22">
        <v>0.86308948725433599</v>
      </c>
      <c r="L1111" s="21">
        <v>9514902.5</v>
      </c>
      <c r="M1111" s="23"/>
      <c r="N1111" s="21">
        <v>10.98</v>
      </c>
      <c r="P1111" s="21">
        <v>0</v>
      </c>
      <c r="Q1111" s="21">
        <v>0</v>
      </c>
      <c r="R1111" s="21">
        <f t="shared" si="17"/>
        <v>0</v>
      </c>
    </row>
    <row r="1112" spans="1:18" x14ac:dyDescent="0.25">
      <c r="A1112" s="20" t="s">
        <v>54</v>
      </c>
      <c r="B1112" s="20" t="s">
        <v>196</v>
      </c>
      <c r="C1112" s="20" t="s">
        <v>201</v>
      </c>
      <c r="D1112" s="20" t="s">
        <v>141</v>
      </c>
      <c r="E1112" s="20" t="s">
        <v>142</v>
      </c>
      <c r="F1112" s="20" t="s">
        <v>202</v>
      </c>
      <c r="G1112" s="20" t="s">
        <v>144</v>
      </c>
      <c r="H1112" s="20" t="s">
        <v>275</v>
      </c>
      <c r="I1112">
        <v>44305</v>
      </c>
      <c r="J1112" s="21">
        <v>8212212.3200000003</v>
      </c>
      <c r="K1112" s="22">
        <v>0.86308948725433599</v>
      </c>
      <c r="L1112" s="21">
        <v>9514902.5</v>
      </c>
      <c r="M1112" s="23">
        <v>4.89738237165427E-2</v>
      </c>
      <c r="N1112" s="21">
        <v>33.78</v>
      </c>
      <c r="O1112">
        <v>2169</v>
      </c>
      <c r="P1112" s="21">
        <v>59601.39</v>
      </c>
      <c r="Q1112" s="21">
        <v>192.35</v>
      </c>
      <c r="R1112" s="21">
        <f t="shared" si="17"/>
        <v>59793.74</v>
      </c>
    </row>
    <row r="1113" spans="1:18" x14ac:dyDescent="0.25">
      <c r="A1113" s="20" t="s">
        <v>54</v>
      </c>
      <c r="B1113" s="20" t="s">
        <v>196</v>
      </c>
      <c r="C1113" s="20" t="s">
        <v>203</v>
      </c>
      <c r="D1113" s="20" t="s">
        <v>141</v>
      </c>
      <c r="E1113" s="20" t="s">
        <v>146</v>
      </c>
      <c r="F1113" s="20" t="s">
        <v>202</v>
      </c>
      <c r="G1113" s="20" t="s">
        <v>144</v>
      </c>
      <c r="H1113" s="20" t="s">
        <v>275</v>
      </c>
      <c r="I1113">
        <v>18023</v>
      </c>
      <c r="J1113" s="21">
        <v>8212212.3200000003</v>
      </c>
      <c r="K1113" s="22">
        <v>0.86308948725433599</v>
      </c>
      <c r="L1113" s="21">
        <v>9514902.5</v>
      </c>
      <c r="M1113" s="23">
        <v>4.89738237165427E-2</v>
      </c>
      <c r="N1113" s="21">
        <v>135.6</v>
      </c>
      <c r="O1113">
        <v>882</v>
      </c>
      <c r="P1113" s="21">
        <v>97031.32</v>
      </c>
      <c r="Q1113" s="21">
        <v>-110.02</v>
      </c>
      <c r="R1113" s="21">
        <f t="shared" si="17"/>
        <v>96921.3</v>
      </c>
    </row>
    <row r="1114" spans="1:18" x14ac:dyDescent="0.25">
      <c r="A1114" s="20" t="s">
        <v>54</v>
      </c>
      <c r="B1114" s="20" t="s">
        <v>196</v>
      </c>
      <c r="C1114" s="20" t="s">
        <v>204</v>
      </c>
      <c r="D1114" s="20" t="s">
        <v>150</v>
      </c>
      <c r="E1114" s="20" t="s">
        <v>146</v>
      </c>
      <c r="F1114" s="20" t="s">
        <v>202</v>
      </c>
      <c r="G1114" s="20" t="s">
        <v>183</v>
      </c>
      <c r="H1114" s="20" t="s">
        <v>275</v>
      </c>
      <c r="I1114">
        <v>15777</v>
      </c>
      <c r="J1114" s="21">
        <v>8212212.3200000003</v>
      </c>
      <c r="K1114" s="22">
        <v>0.86308948725433599</v>
      </c>
      <c r="L1114" s="21">
        <v>9514902.5</v>
      </c>
      <c r="M1114" s="23"/>
      <c r="N1114" s="21">
        <v>30.27</v>
      </c>
      <c r="P1114" s="21">
        <v>0</v>
      </c>
      <c r="Q1114" s="21">
        <v>0</v>
      </c>
      <c r="R1114" s="21">
        <f t="shared" si="17"/>
        <v>0</v>
      </c>
    </row>
    <row r="1115" spans="1:18" x14ac:dyDescent="0.25">
      <c r="A1115" s="20" t="s">
        <v>54</v>
      </c>
      <c r="B1115" s="20" t="s">
        <v>196</v>
      </c>
      <c r="C1115" s="20" t="s">
        <v>205</v>
      </c>
      <c r="D1115" s="20" t="s">
        <v>148</v>
      </c>
      <c r="E1115" s="20" t="s">
        <v>155</v>
      </c>
      <c r="F1115" s="20" t="s">
        <v>198</v>
      </c>
      <c r="G1115" s="20" t="s">
        <v>144</v>
      </c>
      <c r="H1115" s="20" t="s">
        <v>275</v>
      </c>
      <c r="I1115">
        <v>15530</v>
      </c>
      <c r="J1115" s="21">
        <v>8212212.3200000003</v>
      </c>
      <c r="K1115" s="22">
        <v>0.86308948725433599</v>
      </c>
      <c r="L1115" s="21">
        <v>9514902.5</v>
      </c>
      <c r="M1115" s="23">
        <v>4.8980493472817001E-2</v>
      </c>
      <c r="N1115" s="21">
        <v>90.79</v>
      </c>
      <c r="O1115">
        <v>760</v>
      </c>
      <c r="P1115" s="21">
        <v>55980.31</v>
      </c>
      <c r="Q1115" s="21">
        <v>0</v>
      </c>
      <c r="R1115" s="21">
        <f t="shared" si="17"/>
        <v>55980.31</v>
      </c>
    </row>
    <row r="1116" spans="1:18" x14ac:dyDescent="0.25">
      <c r="A1116" s="20" t="s">
        <v>54</v>
      </c>
      <c r="B1116" s="20" t="s">
        <v>196</v>
      </c>
      <c r="C1116" s="20" t="s">
        <v>206</v>
      </c>
      <c r="D1116" s="20" t="s">
        <v>189</v>
      </c>
      <c r="E1116" s="20" t="s">
        <v>155</v>
      </c>
      <c r="F1116" s="20" t="s">
        <v>198</v>
      </c>
      <c r="G1116" s="20" t="s">
        <v>144</v>
      </c>
      <c r="H1116" s="20" t="s">
        <v>275</v>
      </c>
      <c r="I1116">
        <v>7128</v>
      </c>
      <c r="J1116" s="21">
        <v>8212212.3200000003</v>
      </c>
      <c r="K1116" s="22">
        <v>0.86308948725433599</v>
      </c>
      <c r="L1116" s="21">
        <v>9514902.5</v>
      </c>
      <c r="M1116" s="23">
        <v>5.15627537473008E-2</v>
      </c>
      <c r="N1116" s="21">
        <v>90.77</v>
      </c>
      <c r="O1116">
        <v>367</v>
      </c>
      <c r="P1116" s="21">
        <v>27026.639999999999</v>
      </c>
      <c r="Q1116" s="21">
        <v>0</v>
      </c>
      <c r="R1116" s="21">
        <f t="shared" si="17"/>
        <v>27026.639999999999</v>
      </c>
    </row>
    <row r="1117" spans="1:18" x14ac:dyDescent="0.25">
      <c r="A1117" s="20" t="s">
        <v>55</v>
      </c>
      <c r="B1117" s="20" t="s">
        <v>13</v>
      </c>
      <c r="C1117" s="20" t="s">
        <v>140</v>
      </c>
      <c r="D1117" s="20" t="s">
        <v>141</v>
      </c>
      <c r="E1117" s="20" t="s">
        <v>142</v>
      </c>
      <c r="F1117" s="20" t="s">
        <v>143</v>
      </c>
      <c r="G1117" s="20" t="s">
        <v>144</v>
      </c>
      <c r="H1117" s="20" t="s">
        <v>275</v>
      </c>
      <c r="I1117">
        <v>5490</v>
      </c>
      <c r="J1117" s="21">
        <v>203303.94</v>
      </c>
      <c r="K1117" s="22">
        <v>0.85071051990921098</v>
      </c>
      <c r="L1117" s="21">
        <v>238981.34</v>
      </c>
      <c r="M1117" s="23">
        <v>1.5824211956461599E-2</v>
      </c>
      <c r="N1117" s="21">
        <v>4.97</v>
      </c>
      <c r="O1117">
        <v>86</v>
      </c>
      <c r="P1117" s="21">
        <v>342.7</v>
      </c>
      <c r="Q1117" s="21">
        <v>0</v>
      </c>
      <c r="R1117" s="21">
        <f t="shared" si="17"/>
        <v>342.7</v>
      </c>
    </row>
    <row r="1118" spans="1:18" x14ac:dyDescent="0.25">
      <c r="A1118" s="20" t="s">
        <v>55</v>
      </c>
      <c r="B1118" s="20" t="s">
        <v>13</v>
      </c>
      <c r="C1118" s="20" t="s">
        <v>145</v>
      </c>
      <c r="D1118" s="20" t="s">
        <v>141</v>
      </c>
      <c r="E1118" s="20" t="s">
        <v>146</v>
      </c>
      <c r="F1118" s="20" t="s">
        <v>143</v>
      </c>
      <c r="G1118" s="20" t="s">
        <v>144</v>
      </c>
      <c r="H1118" s="20" t="s">
        <v>275</v>
      </c>
      <c r="I1118">
        <v>3363</v>
      </c>
      <c r="J1118" s="21">
        <v>203303.94</v>
      </c>
      <c r="K1118" s="22">
        <v>0.85071051990921098</v>
      </c>
      <c r="L1118" s="21">
        <v>238981.34</v>
      </c>
      <c r="M1118" s="23">
        <v>1.5824211956461599E-2</v>
      </c>
      <c r="N1118" s="21">
        <v>57.63</v>
      </c>
      <c r="O1118">
        <v>53</v>
      </c>
      <c r="P1118" s="21">
        <v>2442.5</v>
      </c>
      <c r="Q1118" s="21">
        <v>0</v>
      </c>
      <c r="R1118" s="21">
        <f t="shared" si="17"/>
        <v>2442.5</v>
      </c>
    </row>
    <row r="1119" spans="1:18" x14ac:dyDescent="0.25">
      <c r="A1119" s="20" t="s">
        <v>55</v>
      </c>
      <c r="B1119" s="20" t="s">
        <v>13</v>
      </c>
      <c r="C1119" s="20" t="s">
        <v>147</v>
      </c>
      <c r="D1119" s="20" t="s">
        <v>148</v>
      </c>
      <c r="E1119" s="20" t="s">
        <v>146</v>
      </c>
      <c r="F1119" s="20" t="s">
        <v>143</v>
      </c>
      <c r="G1119" s="20" t="s">
        <v>144</v>
      </c>
      <c r="H1119" s="20" t="s">
        <v>275</v>
      </c>
      <c r="I1119">
        <v>4437</v>
      </c>
      <c r="J1119" s="21">
        <v>203303.94</v>
      </c>
      <c r="K1119" s="22">
        <v>0.85071051990921098</v>
      </c>
      <c r="L1119" s="21">
        <v>238981.34</v>
      </c>
      <c r="M1119" s="23">
        <v>1.5824211956461599E-2</v>
      </c>
      <c r="N1119" s="21">
        <v>57.63</v>
      </c>
      <c r="O1119">
        <v>70</v>
      </c>
      <c r="P1119" s="21">
        <v>3225.94</v>
      </c>
      <c r="Q1119" s="21">
        <v>0</v>
      </c>
      <c r="R1119" s="21">
        <f t="shared" si="17"/>
        <v>3225.94</v>
      </c>
    </row>
    <row r="1120" spans="1:18" x14ac:dyDescent="0.25">
      <c r="A1120" s="20" t="s">
        <v>55</v>
      </c>
      <c r="B1120" s="20" t="s">
        <v>13</v>
      </c>
      <c r="C1120" s="20" t="s">
        <v>149</v>
      </c>
      <c r="D1120" s="20" t="s">
        <v>150</v>
      </c>
      <c r="E1120" s="20" t="s">
        <v>142</v>
      </c>
      <c r="F1120" s="20" t="s">
        <v>151</v>
      </c>
      <c r="G1120" s="20" t="s">
        <v>144</v>
      </c>
      <c r="H1120" s="20" t="s">
        <v>275</v>
      </c>
      <c r="I1120">
        <v>64479</v>
      </c>
      <c r="J1120" s="21">
        <v>203303.94</v>
      </c>
      <c r="K1120" s="22">
        <v>0.85071051990921098</v>
      </c>
      <c r="L1120" s="21">
        <v>238981.34</v>
      </c>
      <c r="M1120" s="23">
        <v>1.5824211956461599E-2</v>
      </c>
      <c r="N1120" s="21">
        <v>4.97</v>
      </c>
      <c r="O1120">
        <v>1020</v>
      </c>
      <c r="P1120" s="21">
        <v>4064.62</v>
      </c>
      <c r="Q1120" s="21">
        <v>11.96</v>
      </c>
      <c r="R1120" s="21">
        <f t="shared" si="17"/>
        <v>4076.58</v>
      </c>
    </row>
    <row r="1121" spans="1:18" x14ac:dyDescent="0.25">
      <c r="A1121" s="20" t="s">
        <v>55</v>
      </c>
      <c r="B1121" s="20" t="s">
        <v>13</v>
      </c>
      <c r="C1121" s="20" t="s">
        <v>152</v>
      </c>
      <c r="D1121" s="20" t="s">
        <v>153</v>
      </c>
      <c r="E1121" s="20" t="s">
        <v>142</v>
      </c>
      <c r="F1121" s="20" t="s">
        <v>151</v>
      </c>
      <c r="G1121" s="20" t="s">
        <v>144</v>
      </c>
      <c r="H1121" s="20" t="s">
        <v>275</v>
      </c>
      <c r="I1121">
        <v>92485</v>
      </c>
      <c r="J1121" s="21">
        <v>203303.94</v>
      </c>
      <c r="K1121" s="22">
        <v>0.85071051990921098</v>
      </c>
      <c r="L1121" s="21">
        <v>238981.34</v>
      </c>
      <c r="M1121" s="23">
        <v>1.5824211956461599E-2</v>
      </c>
      <c r="N1121" s="21">
        <v>4.97</v>
      </c>
      <c r="O1121">
        <v>1463</v>
      </c>
      <c r="P1121" s="21">
        <v>5829.94</v>
      </c>
      <c r="Q1121" s="21">
        <v>15.94</v>
      </c>
      <c r="R1121" s="21">
        <f t="shared" si="17"/>
        <v>5845.8799999999992</v>
      </c>
    </row>
    <row r="1122" spans="1:18" x14ac:dyDescent="0.25">
      <c r="A1122" s="20" t="s">
        <v>55</v>
      </c>
      <c r="B1122" s="20" t="s">
        <v>13</v>
      </c>
      <c r="C1122" s="20" t="s">
        <v>154</v>
      </c>
      <c r="D1122" s="20" t="s">
        <v>148</v>
      </c>
      <c r="E1122" s="20" t="s">
        <v>155</v>
      </c>
      <c r="F1122" s="20" t="s">
        <v>151</v>
      </c>
      <c r="G1122" s="20" t="s">
        <v>144</v>
      </c>
      <c r="H1122" s="20" t="s">
        <v>275</v>
      </c>
      <c r="I1122">
        <v>1427</v>
      </c>
      <c r="J1122" s="21">
        <v>203303.94</v>
      </c>
      <c r="K1122" s="22">
        <v>0.85071051990921098</v>
      </c>
      <c r="L1122" s="21">
        <v>238981.34</v>
      </c>
      <c r="M1122" s="23">
        <v>1.5824211956461599E-2</v>
      </c>
      <c r="N1122" s="21">
        <v>27.46</v>
      </c>
      <c r="O1122">
        <v>22</v>
      </c>
      <c r="P1122" s="21">
        <v>483.1</v>
      </c>
      <c r="Q1122" s="21">
        <v>0</v>
      </c>
      <c r="R1122" s="21">
        <f t="shared" si="17"/>
        <v>483.1</v>
      </c>
    </row>
    <row r="1123" spans="1:18" x14ac:dyDescent="0.25">
      <c r="A1123" s="20" t="s">
        <v>55</v>
      </c>
      <c r="B1123" s="20" t="s">
        <v>13</v>
      </c>
      <c r="C1123" s="20" t="s">
        <v>156</v>
      </c>
      <c r="D1123" s="20" t="s">
        <v>150</v>
      </c>
      <c r="E1123" s="20" t="s">
        <v>155</v>
      </c>
      <c r="F1123" s="20" t="s">
        <v>151</v>
      </c>
      <c r="G1123" s="20" t="s">
        <v>144</v>
      </c>
      <c r="H1123" s="20" t="s">
        <v>275</v>
      </c>
      <c r="I1123">
        <v>3608</v>
      </c>
      <c r="J1123" s="21">
        <v>203303.94</v>
      </c>
      <c r="K1123" s="22">
        <v>0.85071051990921098</v>
      </c>
      <c r="L1123" s="21">
        <v>238981.34</v>
      </c>
      <c r="M1123" s="23">
        <v>1.5824211956461599E-2</v>
      </c>
      <c r="N1123" s="21">
        <v>27.46</v>
      </c>
      <c r="O1123">
        <v>57</v>
      </c>
      <c r="P1123" s="21">
        <v>1251.6600000000001</v>
      </c>
      <c r="Q1123" s="21">
        <v>0</v>
      </c>
      <c r="R1123" s="21">
        <f t="shared" si="17"/>
        <v>1251.6600000000001</v>
      </c>
    </row>
    <row r="1124" spans="1:18" x14ac:dyDescent="0.25">
      <c r="A1124" s="20" t="s">
        <v>56</v>
      </c>
      <c r="B1124" s="20" t="s">
        <v>196</v>
      </c>
      <c r="C1124" s="20" t="s">
        <v>184</v>
      </c>
      <c r="D1124" s="20" t="s">
        <v>148</v>
      </c>
      <c r="E1124" s="20" t="s">
        <v>142</v>
      </c>
      <c r="F1124" s="20" t="s">
        <v>185</v>
      </c>
      <c r="G1124" s="20" t="s">
        <v>144</v>
      </c>
      <c r="H1124" s="20" t="s">
        <v>275</v>
      </c>
      <c r="I1124">
        <v>174751</v>
      </c>
      <c r="J1124" s="21">
        <v>311003.2</v>
      </c>
      <c r="K1124" s="22">
        <v>0.77271632809575397</v>
      </c>
      <c r="L1124" s="21">
        <v>402480.43</v>
      </c>
      <c r="M1124" s="23">
        <v>4.8249150974450698E-2</v>
      </c>
      <c r="N1124" s="21">
        <v>0.97</v>
      </c>
      <c r="O1124">
        <v>8431</v>
      </c>
      <c r="P1124" s="21">
        <v>5955.97</v>
      </c>
      <c r="Q1124" s="21">
        <v>16.96</v>
      </c>
      <c r="R1124" s="21">
        <f t="shared" si="17"/>
        <v>5972.93</v>
      </c>
    </row>
    <row r="1125" spans="1:18" x14ac:dyDescent="0.25">
      <c r="A1125" s="20" t="s">
        <v>56</v>
      </c>
      <c r="B1125" s="20" t="s">
        <v>196</v>
      </c>
      <c r="C1125" s="20" t="s">
        <v>186</v>
      </c>
      <c r="D1125" s="20" t="s">
        <v>187</v>
      </c>
      <c r="E1125" s="20" t="s">
        <v>142</v>
      </c>
      <c r="F1125" s="20" t="s">
        <v>185</v>
      </c>
      <c r="G1125" s="20" t="s">
        <v>183</v>
      </c>
      <c r="H1125" s="20" t="s">
        <v>275</v>
      </c>
      <c r="I1125">
        <v>155453</v>
      </c>
      <c r="J1125" s="21">
        <v>311003.2</v>
      </c>
      <c r="K1125" s="22">
        <v>0.77271632809575397</v>
      </c>
      <c r="L1125" s="21">
        <v>402480.43</v>
      </c>
      <c r="M1125" s="23"/>
      <c r="N1125" s="21">
        <v>2.06</v>
      </c>
      <c r="P1125" s="21">
        <v>0</v>
      </c>
      <c r="Q1125" s="21">
        <v>0</v>
      </c>
      <c r="R1125" s="21">
        <f t="shared" si="17"/>
        <v>0</v>
      </c>
    </row>
    <row r="1126" spans="1:18" x14ac:dyDescent="0.25">
      <c r="A1126" s="20" t="s">
        <v>56</v>
      </c>
      <c r="B1126" s="20" t="s">
        <v>196</v>
      </c>
      <c r="C1126" s="20" t="s">
        <v>188</v>
      </c>
      <c r="D1126" s="20" t="s">
        <v>189</v>
      </c>
      <c r="E1126" s="20" t="s">
        <v>142</v>
      </c>
      <c r="F1126" s="20" t="s">
        <v>185</v>
      </c>
      <c r="G1126" s="20" t="s">
        <v>144</v>
      </c>
      <c r="H1126" s="20" t="s">
        <v>275</v>
      </c>
      <c r="I1126">
        <v>87916</v>
      </c>
      <c r="J1126" s="21">
        <v>311003.2</v>
      </c>
      <c r="K1126" s="22">
        <v>0.77271632809575397</v>
      </c>
      <c r="L1126" s="21">
        <v>402480.43</v>
      </c>
      <c r="M1126" s="23">
        <v>3.6574500997590097E-2</v>
      </c>
      <c r="N1126" s="21">
        <v>2.09</v>
      </c>
      <c r="O1126">
        <v>3215</v>
      </c>
      <c r="P1126" s="21">
        <v>4893.6000000000004</v>
      </c>
      <c r="Q1126" s="21">
        <v>22.83</v>
      </c>
      <c r="R1126" s="21">
        <f t="shared" si="17"/>
        <v>4916.43</v>
      </c>
    </row>
    <row r="1127" spans="1:18" x14ac:dyDescent="0.25">
      <c r="A1127" s="20" t="s">
        <v>56</v>
      </c>
      <c r="B1127" s="20" t="s">
        <v>196</v>
      </c>
      <c r="C1127" s="20" t="s">
        <v>190</v>
      </c>
      <c r="D1127" s="20" t="s">
        <v>148</v>
      </c>
      <c r="E1127" s="20" t="s">
        <v>146</v>
      </c>
      <c r="F1127" s="20" t="s">
        <v>191</v>
      </c>
      <c r="G1127" s="20" t="s">
        <v>144</v>
      </c>
      <c r="H1127" s="20" t="s">
        <v>275</v>
      </c>
      <c r="I1127">
        <v>16821</v>
      </c>
      <c r="J1127" s="21">
        <v>311003.2</v>
      </c>
      <c r="K1127" s="22">
        <v>0.77271632809575397</v>
      </c>
      <c r="L1127" s="21">
        <v>402480.43</v>
      </c>
      <c r="M1127" s="23">
        <v>4.8249150974450698E-2</v>
      </c>
      <c r="N1127" s="21">
        <v>22.13</v>
      </c>
      <c r="O1127">
        <v>811</v>
      </c>
      <c r="P1127" s="21">
        <v>13036.18</v>
      </c>
      <c r="Q1127" s="21">
        <v>0</v>
      </c>
      <c r="R1127" s="21">
        <f t="shared" si="17"/>
        <v>13036.18</v>
      </c>
    </row>
    <row r="1128" spans="1:18" x14ac:dyDescent="0.25">
      <c r="A1128" s="20" t="s">
        <v>56</v>
      </c>
      <c r="B1128" s="20" t="s">
        <v>196</v>
      </c>
      <c r="C1128" s="20" t="s">
        <v>192</v>
      </c>
      <c r="D1128" s="20" t="s">
        <v>193</v>
      </c>
      <c r="E1128" s="20" t="s">
        <v>146</v>
      </c>
      <c r="F1128" s="20" t="s">
        <v>185</v>
      </c>
      <c r="G1128" s="20" t="s">
        <v>183</v>
      </c>
      <c r="H1128" s="20" t="s">
        <v>275</v>
      </c>
      <c r="I1128">
        <v>0</v>
      </c>
      <c r="J1128" s="21">
        <v>311003.2</v>
      </c>
      <c r="K1128" s="22">
        <v>0.77271632809575397</v>
      </c>
      <c r="L1128" s="21">
        <v>402480.43</v>
      </c>
      <c r="M1128" s="23"/>
      <c r="N1128" s="21">
        <v>5.93</v>
      </c>
      <c r="P1128" s="21">
        <v>0</v>
      </c>
      <c r="Q1128" s="21">
        <v>0</v>
      </c>
      <c r="R1128" s="21">
        <f t="shared" si="17"/>
        <v>0</v>
      </c>
    </row>
    <row r="1129" spans="1:18" x14ac:dyDescent="0.25">
      <c r="A1129" s="20" t="s">
        <v>56</v>
      </c>
      <c r="B1129" s="20" t="s">
        <v>196</v>
      </c>
      <c r="C1129" s="20" t="s">
        <v>194</v>
      </c>
      <c r="D1129" s="20" t="s">
        <v>189</v>
      </c>
      <c r="E1129" s="20" t="s">
        <v>155</v>
      </c>
      <c r="F1129" s="20" t="s">
        <v>185</v>
      </c>
      <c r="G1129" s="20" t="s">
        <v>144</v>
      </c>
      <c r="H1129" s="20" t="s">
        <v>275</v>
      </c>
      <c r="I1129">
        <v>5704</v>
      </c>
      <c r="J1129" s="21">
        <v>311003.2</v>
      </c>
      <c r="K1129" s="22">
        <v>0.77271632809575397</v>
      </c>
      <c r="L1129" s="21">
        <v>402480.43</v>
      </c>
      <c r="M1129" s="23">
        <v>3.6574500997590097E-2</v>
      </c>
      <c r="N1129" s="21">
        <v>2.58</v>
      </c>
      <c r="O1129">
        <v>208</v>
      </c>
      <c r="P1129" s="21">
        <v>389.79</v>
      </c>
      <c r="Q1129" s="21">
        <v>0</v>
      </c>
      <c r="R1129" s="21">
        <f t="shared" si="17"/>
        <v>389.79</v>
      </c>
    </row>
    <row r="1130" spans="1:18" x14ac:dyDescent="0.25">
      <c r="A1130" s="20" t="s">
        <v>56</v>
      </c>
      <c r="B1130" s="20" t="s">
        <v>196</v>
      </c>
      <c r="C1130" s="20" t="s">
        <v>195</v>
      </c>
      <c r="D1130" s="20" t="s">
        <v>187</v>
      </c>
      <c r="E1130" s="20" t="s">
        <v>155</v>
      </c>
      <c r="F1130" s="20" t="s">
        <v>185</v>
      </c>
      <c r="G1130" s="20" t="s">
        <v>183</v>
      </c>
      <c r="H1130" s="20" t="s">
        <v>275</v>
      </c>
      <c r="I1130">
        <v>9780</v>
      </c>
      <c r="J1130" s="21">
        <v>311003.2</v>
      </c>
      <c r="K1130" s="22">
        <v>0.77271632809575397</v>
      </c>
      <c r="L1130" s="21">
        <v>402480.43</v>
      </c>
      <c r="M1130" s="23"/>
      <c r="N1130" s="21">
        <v>2.54</v>
      </c>
      <c r="P1130" s="21">
        <v>0</v>
      </c>
      <c r="Q1130" s="21">
        <v>0</v>
      </c>
      <c r="R1130" s="21">
        <f t="shared" si="17"/>
        <v>0</v>
      </c>
    </row>
    <row r="1131" spans="1:18" x14ac:dyDescent="0.25">
      <c r="A1131" s="20" t="s">
        <v>57</v>
      </c>
      <c r="B1131" s="20" t="s">
        <v>196</v>
      </c>
      <c r="C1131" s="20" t="s">
        <v>197</v>
      </c>
      <c r="D1131" s="20" t="s">
        <v>148</v>
      </c>
      <c r="E1131" s="20" t="s">
        <v>142</v>
      </c>
      <c r="F1131" s="20" t="s">
        <v>198</v>
      </c>
      <c r="G1131" s="20" t="s">
        <v>144</v>
      </c>
      <c r="H1131" s="20" t="s">
        <v>275</v>
      </c>
      <c r="I1131">
        <v>309175</v>
      </c>
      <c r="J1131" s="21">
        <v>216550.38</v>
      </c>
      <c r="K1131" s="22">
        <v>0.82214912555453701</v>
      </c>
      <c r="L1131" s="21">
        <v>263395.5</v>
      </c>
      <c r="M1131" s="23">
        <v>1.35589845177282E-3</v>
      </c>
      <c r="N1131" s="21">
        <v>33.78</v>
      </c>
      <c r="O1131">
        <v>419</v>
      </c>
      <c r="P1131" s="21">
        <v>10967.45</v>
      </c>
      <c r="Q1131" s="21">
        <v>26.18</v>
      </c>
      <c r="R1131" s="21">
        <f t="shared" si="17"/>
        <v>10993.630000000001</v>
      </c>
    </row>
    <row r="1132" spans="1:18" x14ac:dyDescent="0.25">
      <c r="A1132" s="20" t="s">
        <v>57</v>
      </c>
      <c r="B1132" s="20" t="s">
        <v>196</v>
      </c>
      <c r="C1132" s="20" t="s">
        <v>199</v>
      </c>
      <c r="D1132" s="20" t="s">
        <v>200</v>
      </c>
      <c r="E1132" s="20" t="s">
        <v>142</v>
      </c>
      <c r="F1132" s="20" t="s">
        <v>198</v>
      </c>
      <c r="G1132" s="20" t="s">
        <v>183</v>
      </c>
      <c r="H1132" s="20" t="s">
        <v>275</v>
      </c>
      <c r="I1132">
        <v>222043</v>
      </c>
      <c r="J1132" s="21">
        <v>216550.38</v>
      </c>
      <c r="K1132" s="22">
        <v>0.82214912555453701</v>
      </c>
      <c r="L1132" s="21">
        <v>263395.5</v>
      </c>
      <c r="M1132" s="23"/>
      <c r="N1132" s="21">
        <v>10.98</v>
      </c>
      <c r="P1132" s="21">
        <v>0</v>
      </c>
      <c r="Q1132" s="21">
        <v>0</v>
      </c>
      <c r="R1132" s="21">
        <f t="shared" si="17"/>
        <v>0</v>
      </c>
    </row>
    <row r="1133" spans="1:18" x14ac:dyDescent="0.25">
      <c r="A1133" s="20" t="s">
        <v>57</v>
      </c>
      <c r="B1133" s="20" t="s">
        <v>196</v>
      </c>
      <c r="C1133" s="20" t="s">
        <v>201</v>
      </c>
      <c r="D1133" s="20" t="s">
        <v>141</v>
      </c>
      <c r="E1133" s="20" t="s">
        <v>142</v>
      </c>
      <c r="F1133" s="20" t="s">
        <v>202</v>
      </c>
      <c r="G1133" s="20" t="s">
        <v>144</v>
      </c>
      <c r="H1133" s="20" t="s">
        <v>275</v>
      </c>
      <c r="I1133">
        <v>44305</v>
      </c>
      <c r="J1133" s="21">
        <v>216550.38</v>
      </c>
      <c r="K1133" s="22">
        <v>0.82214912555453701</v>
      </c>
      <c r="L1133" s="21">
        <v>263395.5</v>
      </c>
      <c r="M1133" s="23">
        <v>1.3557138167974499E-3</v>
      </c>
      <c r="N1133" s="21">
        <v>33.78</v>
      </c>
      <c r="O1133">
        <v>60</v>
      </c>
      <c r="P1133" s="21">
        <v>1570.52</v>
      </c>
      <c r="Q1133" s="21">
        <v>26.18</v>
      </c>
      <c r="R1133" s="21">
        <f t="shared" si="17"/>
        <v>1596.7</v>
      </c>
    </row>
    <row r="1134" spans="1:18" x14ac:dyDescent="0.25">
      <c r="A1134" s="20" t="s">
        <v>57</v>
      </c>
      <c r="B1134" s="20" t="s">
        <v>196</v>
      </c>
      <c r="C1134" s="20" t="s">
        <v>203</v>
      </c>
      <c r="D1134" s="20" t="s">
        <v>141</v>
      </c>
      <c r="E1134" s="20" t="s">
        <v>146</v>
      </c>
      <c r="F1134" s="20" t="s">
        <v>202</v>
      </c>
      <c r="G1134" s="20" t="s">
        <v>144</v>
      </c>
      <c r="H1134" s="20" t="s">
        <v>275</v>
      </c>
      <c r="I1134">
        <v>18023</v>
      </c>
      <c r="J1134" s="21">
        <v>216550.38</v>
      </c>
      <c r="K1134" s="22">
        <v>0.82214912555453701</v>
      </c>
      <c r="L1134" s="21">
        <v>263395.5</v>
      </c>
      <c r="M1134" s="23">
        <v>1.3557138167974499E-3</v>
      </c>
      <c r="N1134" s="21">
        <v>135.6</v>
      </c>
      <c r="O1134">
        <v>24</v>
      </c>
      <c r="P1134" s="21">
        <v>2515.0700000000002</v>
      </c>
      <c r="Q1134" s="21">
        <v>0</v>
      </c>
      <c r="R1134" s="21">
        <f t="shared" si="17"/>
        <v>2515.0700000000002</v>
      </c>
    </row>
    <row r="1135" spans="1:18" x14ac:dyDescent="0.25">
      <c r="A1135" s="20" t="s">
        <v>57</v>
      </c>
      <c r="B1135" s="20" t="s">
        <v>196</v>
      </c>
      <c r="C1135" s="20" t="s">
        <v>204</v>
      </c>
      <c r="D1135" s="20" t="s">
        <v>150</v>
      </c>
      <c r="E1135" s="20" t="s">
        <v>146</v>
      </c>
      <c r="F1135" s="20" t="s">
        <v>202</v>
      </c>
      <c r="G1135" s="20" t="s">
        <v>183</v>
      </c>
      <c r="H1135" s="20" t="s">
        <v>275</v>
      </c>
      <c r="I1135">
        <v>15777</v>
      </c>
      <c r="J1135" s="21">
        <v>216550.38</v>
      </c>
      <c r="K1135" s="22">
        <v>0.82214912555453701</v>
      </c>
      <c r="L1135" s="21">
        <v>263395.5</v>
      </c>
      <c r="M1135" s="23"/>
      <c r="N1135" s="21">
        <v>30.27</v>
      </c>
      <c r="P1135" s="21">
        <v>0</v>
      </c>
      <c r="Q1135" s="21">
        <v>0</v>
      </c>
      <c r="R1135" s="21">
        <f t="shared" si="17"/>
        <v>0</v>
      </c>
    </row>
    <row r="1136" spans="1:18" x14ac:dyDescent="0.25">
      <c r="A1136" s="20" t="s">
        <v>57</v>
      </c>
      <c r="B1136" s="20" t="s">
        <v>196</v>
      </c>
      <c r="C1136" s="20" t="s">
        <v>205</v>
      </c>
      <c r="D1136" s="20" t="s">
        <v>148</v>
      </c>
      <c r="E1136" s="20" t="s">
        <v>155</v>
      </c>
      <c r="F1136" s="20" t="s">
        <v>198</v>
      </c>
      <c r="G1136" s="20" t="s">
        <v>144</v>
      </c>
      <c r="H1136" s="20" t="s">
        <v>275</v>
      </c>
      <c r="I1136">
        <v>15530</v>
      </c>
      <c r="J1136" s="21">
        <v>216550.38</v>
      </c>
      <c r="K1136" s="22">
        <v>0.82214912555453701</v>
      </c>
      <c r="L1136" s="21">
        <v>263395.5</v>
      </c>
      <c r="M1136" s="23">
        <v>1.35589845177282E-3</v>
      </c>
      <c r="N1136" s="21">
        <v>90.79</v>
      </c>
      <c r="O1136">
        <v>21</v>
      </c>
      <c r="P1136" s="21">
        <v>1473.45</v>
      </c>
      <c r="Q1136" s="21">
        <v>0</v>
      </c>
      <c r="R1136" s="21">
        <f t="shared" si="17"/>
        <v>1473.45</v>
      </c>
    </row>
    <row r="1137" spans="1:18" x14ac:dyDescent="0.25">
      <c r="A1137" s="20" t="s">
        <v>57</v>
      </c>
      <c r="B1137" s="20" t="s">
        <v>196</v>
      </c>
      <c r="C1137" s="20" t="s">
        <v>206</v>
      </c>
      <c r="D1137" s="20" t="s">
        <v>189</v>
      </c>
      <c r="E1137" s="20" t="s">
        <v>155</v>
      </c>
      <c r="F1137" s="20" t="s">
        <v>198</v>
      </c>
      <c r="G1137" s="20" t="s">
        <v>144</v>
      </c>
      <c r="H1137" s="20" t="s">
        <v>275</v>
      </c>
      <c r="I1137">
        <v>7128</v>
      </c>
      <c r="J1137" s="21">
        <v>216550.38</v>
      </c>
      <c r="K1137" s="22">
        <v>0.82214912555453701</v>
      </c>
      <c r="L1137" s="21">
        <v>263395.5</v>
      </c>
      <c r="M1137" s="23">
        <v>1.4273816578411801E-3</v>
      </c>
      <c r="N1137" s="21">
        <v>90.77</v>
      </c>
      <c r="O1137">
        <v>10</v>
      </c>
      <c r="P1137" s="21">
        <v>701.49</v>
      </c>
      <c r="Q1137" s="21">
        <v>0</v>
      </c>
      <c r="R1137" s="21">
        <f t="shared" si="17"/>
        <v>701.49</v>
      </c>
    </row>
    <row r="1138" spans="1:18" x14ac:dyDescent="0.25">
      <c r="A1138" s="20" t="s">
        <v>58</v>
      </c>
      <c r="B1138" s="20" t="s">
        <v>226</v>
      </c>
      <c r="C1138" s="20" t="s">
        <v>157</v>
      </c>
      <c r="D1138" s="20" t="s">
        <v>158</v>
      </c>
      <c r="E1138" s="20" t="s">
        <v>142</v>
      </c>
      <c r="F1138" s="20" t="s">
        <v>159</v>
      </c>
      <c r="G1138" s="20" t="s">
        <v>144</v>
      </c>
      <c r="H1138" s="20" t="s">
        <v>275</v>
      </c>
      <c r="I1138">
        <v>49590</v>
      </c>
      <c r="J1138" s="21">
        <v>1058562.75</v>
      </c>
      <c r="K1138" s="22">
        <v>0.71462500964197095</v>
      </c>
      <c r="L1138" s="21">
        <v>1481284.22</v>
      </c>
      <c r="M1138" s="23">
        <v>4.1014274117605699E-2</v>
      </c>
      <c r="N1138" s="21">
        <v>26.16</v>
      </c>
      <c r="O1138">
        <v>2033</v>
      </c>
      <c r="P1138" s="21">
        <v>35820.75</v>
      </c>
      <c r="Q1138" s="21">
        <v>105.72</v>
      </c>
      <c r="R1138" s="21">
        <f t="shared" si="17"/>
        <v>35926.47</v>
      </c>
    </row>
    <row r="1139" spans="1:18" x14ac:dyDescent="0.25">
      <c r="A1139" s="20" t="s">
        <v>58</v>
      </c>
      <c r="B1139" s="20" t="s">
        <v>226</v>
      </c>
      <c r="C1139" s="20" t="s">
        <v>160</v>
      </c>
      <c r="D1139" s="20" t="s">
        <v>150</v>
      </c>
      <c r="E1139" s="20" t="s">
        <v>142</v>
      </c>
      <c r="F1139" s="20" t="s">
        <v>159</v>
      </c>
      <c r="G1139" s="20" t="s">
        <v>144</v>
      </c>
      <c r="H1139" s="20" t="s">
        <v>275</v>
      </c>
      <c r="I1139">
        <v>48195</v>
      </c>
      <c r="J1139" s="21">
        <v>1058562.75</v>
      </c>
      <c r="K1139" s="22">
        <v>0.71462500964197095</v>
      </c>
      <c r="L1139" s="21">
        <v>1481284.22</v>
      </c>
      <c r="M1139" s="23">
        <v>4.4025313683159199E-2</v>
      </c>
      <c r="N1139" s="21">
        <v>24.2</v>
      </c>
      <c r="O1139">
        <v>2121</v>
      </c>
      <c r="P1139" s="21">
        <v>34571.29</v>
      </c>
      <c r="Q1139" s="21">
        <v>97.8</v>
      </c>
      <c r="R1139" s="21">
        <f t="shared" si="17"/>
        <v>34669.090000000004</v>
      </c>
    </row>
    <row r="1140" spans="1:18" x14ac:dyDescent="0.25">
      <c r="A1140" s="20" t="s">
        <v>58</v>
      </c>
      <c r="B1140" s="20" t="s">
        <v>226</v>
      </c>
      <c r="C1140" s="20" t="s">
        <v>161</v>
      </c>
      <c r="D1140" s="20" t="s">
        <v>148</v>
      </c>
      <c r="E1140" s="20" t="s">
        <v>142</v>
      </c>
      <c r="F1140" s="20" t="s">
        <v>162</v>
      </c>
      <c r="G1140" s="20" t="s">
        <v>144</v>
      </c>
      <c r="H1140" s="20" t="s">
        <v>275</v>
      </c>
      <c r="I1140">
        <v>13489</v>
      </c>
      <c r="J1140" s="21">
        <v>1058562.75</v>
      </c>
      <c r="K1140" s="22">
        <v>0.71462500964197095</v>
      </c>
      <c r="L1140" s="21">
        <v>1481284.22</v>
      </c>
      <c r="M1140" s="23">
        <v>4.1014274117605699E-2</v>
      </c>
      <c r="N1140" s="21">
        <v>26.16</v>
      </c>
      <c r="O1140">
        <v>553</v>
      </c>
      <c r="P1140" s="21">
        <v>9743.67</v>
      </c>
      <c r="Q1140" s="21">
        <v>35.24</v>
      </c>
      <c r="R1140" s="21">
        <f t="shared" si="17"/>
        <v>9778.91</v>
      </c>
    </row>
    <row r="1141" spans="1:18" x14ac:dyDescent="0.25">
      <c r="A1141" s="20" t="s">
        <v>58</v>
      </c>
      <c r="B1141" s="20" t="s">
        <v>226</v>
      </c>
      <c r="C1141" s="20" t="s">
        <v>163</v>
      </c>
      <c r="D1141" s="20" t="s">
        <v>148</v>
      </c>
      <c r="E1141" s="20" t="s">
        <v>146</v>
      </c>
      <c r="F1141" s="20" t="s">
        <v>162</v>
      </c>
      <c r="G1141" s="20" t="s">
        <v>144</v>
      </c>
      <c r="H1141" s="20" t="s">
        <v>275</v>
      </c>
      <c r="I1141">
        <v>2506</v>
      </c>
      <c r="J1141" s="21">
        <v>1058562.75</v>
      </c>
      <c r="K1141" s="22">
        <v>0.71462500964197095</v>
      </c>
      <c r="L1141" s="21">
        <v>1481284.22</v>
      </c>
      <c r="M1141" s="23">
        <v>4.1014274117605699E-2</v>
      </c>
      <c r="N1141" s="21">
        <v>107.29</v>
      </c>
      <c r="O1141">
        <v>102</v>
      </c>
      <c r="P1141" s="21">
        <v>7351.32</v>
      </c>
      <c r="Q1141" s="21">
        <v>0</v>
      </c>
      <c r="R1141" s="21">
        <f t="shared" si="17"/>
        <v>7351.32</v>
      </c>
    </row>
    <row r="1142" spans="1:18" x14ac:dyDescent="0.25">
      <c r="A1142" s="20" t="s">
        <v>58</v>
      </c>
      <c r="B1142" s="20" t="s">
        <v>226</v>
      </c>
      <c r="C1142" s="20" t="s">
        <v>164</v>
      </c>
      <c r="D1142" s="20" t="s">
        <v>150</v>
      </c>
      <c r="E1142" s="20" t="s">
        <v>146</v>
      </c>
      <c r="F1142" s="20" t="s">
        <v>162</v>
      </c>
      <c r="G1142" s="20" t="s">
        <v>144</v>
      </c>
      <c r="H1142" s="20" t="s">
        <v>275</v>
      </c>
      <c r="I1142">
        <v>3580</v>
      </c>
      <c r="J1142" s="21">
        <v>1058562.75</v>
      </c>
      <c r="K1142" s="22">
        <v>0.71462500964197095</v>
      </c>
      <c r="L1142" s="21">
        <v>1481284.22</v>
      </c>
      <c r="M1142" s="23">
        <v>4.4025313683159199E-2</v>
      </c>
      <c r="N1142" s="21">
        <v>67.69</v>
      </c>
      <c r="O1142">
        <v>157</v>
      </c>
      <c r="P1142" s="21">
        <v>7138.88</v>
      </c>
      <c r="Q1142" s="21">
        <v>0</v>
      </c>
      <c r="R1142" s="21">
        <f t="shared" si="17"/>
        <v>7138.88</v>
      </c>
    </row>
    <row r="1143" spans="1:18" x14ac:dyDescent="0.25">
      <c r="A1143" s="20" t="s">
        <v>58</v>
      </c>
      <c r="B1143" s="20" t="s">
        <v>226</v>
      </c>
      <c r="C1143" s="20" t="s">
        <v>165</v>
      </c>
      <c r="D1143" s="20" t="s">
        <v>148</v>
      </c>
      <c r="E1143" s="20" t="s">
        <v>155</v>
      </c>
      <c r="F1143" s="20" t="s">
        <v>159</v>
      </c>
      <c r="G1143" s="20" t="s">
        <v>144</v>
      </c>
      <c r="H1143" s="20" t="s">
        <v>275</v>
      </c>
      <c r="I1143">
        <v>1484</v>
      </c>
      <c r="J1143" s="21">
        <v>1058562.75</v>
      </c>
      <c r="K1143" s="22">
        <v>0.71462500964197095</v>
      </c>
      <c r="L1143" s="21">
        <v>1481284.22</v>
      </c>
      <c r="M1143" s="23">
        <v>4.1014274117605699E-2</v>
      </c>
      <c r="N1143" s="21">
        <v>58.75</v>
      </c>
      <c r="O1143">
        <v>60</v>
      </c>
      <c r="P1143" s="21">
        <v>2367.91</v>
      </c>
      <c r="Q1143" s="21">
        <v>0</v>
      </c>
      <c r="R1143" s="21">
        <f t="shared" si="17"/>
        <v>2367.91</v>
      </c>
    </row>
    <row r="1144" spans="1:18" x14ac:dyDescent="0.25">
      <c r="A1144" s="20" t="s">
        <v>58</v>
      </c>
      <c r="B1144" s="20" t="s">
        <v>226</v>
      </c>
      <c r="C1144" s="20" t="s">
        <v>166</v>
      </c>
      <c r="D1144" s="20" t="s">
        <v>150</v>
      </c>
      <c r="E1144" s="20" t="s">
        <v>155</v>
      </c>
      <c r="F1144" s="20" t="s">
        <v>159</v>
      </c>
      <c r="G1144" s="20" t="s">
        <v>144</v>
      </c>
      <c r="H1144" s="20" t="s">
        <v>275</v>
      </c>
      <c r="I1144">
        <v>2050</v>
      </c>
      <c r="J1144" s="21">
        <v>1058562.75</v>
      </c>
      <c r="K1144" s="22">
        <v>0.71462500964197095</v>
      </c>
      <c r="L1144" s="21">
        <v>1481284.22</v>
      </c>
      <c r="M1144" s="23">
        <v>4.1179271119531298E-2</v>
      </c>
      <c r="N1144" s="21">
        <v>58.69</v>
      </c>
      <c r="O1144">
        <v>84</v>
      </c>
      <c r="P1144" s="21">
        <v>3311.69</v>
      </c>
      <c r="Q1144" s="21">
        <v>0</v>
      </c>
      <c r="R1144" s="21">
        <f t="shared" si="17"/>
        <v>3311.69</v>
      </c>
    </row>
    <row r="1145" spans="1:18" x14ac:dyDescent="0.25">
      <c r="A1145" s="20" t="s">
        <v>59</v>
      </c>
      <c r="B1145" s="20" t="s">
        <v>14</v>
      </c>
      <c r="C1145" s="20" t="s">
        <v>157</v>
      </c>
      <c r="D1145" s="20" t="s">
        <v>158</v>
      </c>
      <c r="E1145" s="20" t="s">
        <v>142</v>
      </c>
      <c r="F1145" s="20" t="s">
        <v>159</v>
      </c>
      <c r="G1145" s="20" t="s">
        <v>144</v>
      </c>
      <c r="H1145" s="20" t="s">
        <v>275</v>
      </c>
      <c r="I1145">
        <v>49590</v>
      </c>
      <c r="J1145" s="21">
        <v>42618.96</v>
      </c>
      <c r="K1145" s="22">
        <v>0.85065712970662199</v>
      </c>
      <c r="L1145" s="21">
        <v>50101.22</v>
      </c>
      <c r="M1145" s="23">
        <v>1.38721870047766E-3</v>
      </c>
      <c r="N1145" s="21">
        <v>26.16</v>
      </c>
      <c r="O1145">
        <v>68</v>
      </c>
      <c r="P1145" s="21">
        <v>1426.21</v>
      </c>
      <c r="Q1145" s="21">
        <v>0</v>
      </c>
      <c r="R1145" s="21">
        <f t="shared" si="17"/>
        <v>1426.21</v>
      </c>
    </row>
    <row r="1146" spans="1:18" x14ac:dyDescent="0.25">
      <c r="A1146" s="20" t="s">
        <v>59</v>
      </c>
      <c r="B1146" s="20" t="s">
        <v>14</v>
      </c>
      <c r="C1146" s="20" t="s">
        <v>160</v>
      </c>
      <c r="D1146" s="20" t="s">
        <v>150</v>
      </c>
      <c r="E1146" s="20" t="s">
        <v>142</v>
      </c>
      <c r="F1146" s="20" t="s">
        <v>159</v>
      </c>
      <c r="G1146" s="20" t="s">
        <v>144</v>
      </c>
      <c r="H1146" s="20" t="s">
        <v>275</v>
      </c>
      <c r="I1146">
        <v>48195</v>
      </c>
      <c r="J1146" s="21">
        <v>42618.96</v>
      </c>
      <c r="K1146" s="22">
        <v>0.85065712970662199</v>
      </c>
      <c r="L1146" s="21">
        <v>50101.22</v>
      </c>
      <c r="M1146" s="23">
        <v>1.4890605709746701E-3</v>
      </c>
      <c r="N1146" s="21">
        <v>24.2</v>
      </c>
      <c r="O1146">
        <v>71</v>
      </c>
      <c r="P1146" s="21">
        <v>1377.56</v>
      </c>
      <c r="Q1146" s="21">
        <v>0</v>
      </c>
      <c r="R1146" s="21">
        <f t="shared" si="17"/>
        <v>1377.56</v>
      </c>
    </row>
    <row r="1147" spans="1:18" x14ac:dyDescent="0.25">
      <c r="A1147" s="20" t="s">
        <v>59</v>
      </c>
      <c r="B1147" s="20" t="s">
        <v>14</v>
      </c>
      <c r="C1147" s="20" t="s">
        <v>161</v>
      </c>
      <c r="D1147" s="20" t="s">
        <v>148</v>
      </c>
      <c r="E1147" s="20" t="s">
        <v>142</v>
      </c>
      <c r="F1147" s="20" t="s">
        <v>162</v>
      </c>
      <c r="G1147" s="20" t="s">
        <v>144</v>
      </c>
      <c r="H1147" s="20" t="s">
        <v>275</v>
      </c>
      <c r="I1147">
        <v>13489</v>
      </c>
      <c r="J1147" s="21">
        <v>42618.96</v>
      </c>
      <c r="K1147" s="22">
        <v>0.85065712970662199</v>
      </c>
      <c r="L1147" s="21">
        <v>50101.22</v>
      </c>
      <c r="M1147" s="23">
        <v>1.38721870047766E-3</v>
      </c>
      <c r="N1147" s="21">
        <v>26.16</v>
      </c>
      <c r="O1147">
        <v>18</v>
      </c>
      <c r="P1147" s="21">
        <v>377.53</v>
      </c>
      <c r="Q1147" s="21">
        <v>0</v>
      </c>
      <c r="R1147" s="21">
        <f t="shared" si="17"/>
        <v>377.53</v>
      </c>
    </row>
    <row r="1148" spans="1:18" x14ac:dyDescent="0.25">
      <c r="A1148" s="20" t="s">
        <v>59</v>
      </c>
      <c r="B1148" s="20" t="s">
        <v>14</v>
      </c>
      <c r="C1148" s="20" t="s">
        <v>163</v>
      </c>
      <c r="D1148" s="20" t="s">
        <v>148</v>
      </c>
      <c r="E1148" s="20" t="s">
        <v>146</v>
      </c>
      <c r="F1148" s="20" t="s">
        <v>162</v>
      </c>
      <c r="G1148" s="20" t="s">
        <v>144</v>
      </c>
      <c r="H1148" s="20" t="s">
        <v>275</v>
      </c>
      <c r="I1148">
        <v>2506</v>
      </c>
      <c r="J1148" s="21">
        <v>42618.96</v>
      </c>
      <c r="K1148" s="22">
        <v>0.85065712970662199</v>
      </c>
      <c r="L1148" s="21">
        <v>50101.22</v>
      </c>
      <c r="M1148" s="23">
        <v>1.38721870047766E-3</v>
      </c>
      <c r="N1148" s="21">
        <v>107.29</v>
      </c>
      <c r="O1148">
        <v>3</v>
      </c>
      <c r="P1148" s="21">
        <v>257.37</v>
      </c>
      <c r="Q1148" s="21">
        <v>0</v>
      </c>
      <c r="R1148" s="21">
        <f t="shared" si="17"/>
        <v>257.37</v>
      </c>
    </row>
    <row r="1149" spans="1:18" x14ac:dyDescent="0.25">
      <c r="A1149" s="20" t="s">
        <v>59</v>
      </c>
      <c r="B1149" s="20" t="s">
        <v>14</v>
      </c>
      <c r="C1149" s="20" t="s">
        <v>164</v>
      </c>
      <c r="D1149" s="20" t="s">
        <v>150</v>
      </c>
      <c r="E1149" s="20" t="s">
        <v>146</v>
      </c>
      <c r="F1149" s="20" t="s">
        <v>162</v>
      </c>
      <c r="G1149" s="20" t="s">
        <v>144</v>
      </c>
      <c r="H1149" s="20" t="s">
        <v>275</v>
      </c>
      <c r="I1149">
        <v>3580</v>
      </c>
      <c r="J1149" s="21">
        <v>42618.96</v>
      </c>
      <c r="K1149" s="22">
        <v>0.85065712970662199</v>
      </c>
      <c r="L1149" s="21">
        <v>50101.22</v>
      </c>
      <c r="M1149" s="23">
        <v>1.4890605709746701E-3</v>
      </c>
      <c r="N1149" s="21">
        <v>67.69</v>
      </c>
      <c r="O1149">
        <v>5</v>
      </c>
      <c r="P1149" s="21">
        <v>270.63</v>
      </c>
      <c r="Q1149" s="21">
        <v>0</v>
      </c>
      <c r="R1149" s="21">
        <f t="shared" si="17"/>
        <v>270.63</v>
      </c>
    </row>
    <row r="1150" spans="1:18" x14ac:dyDescent="0.25">
      <c r="A1150" s="20" t="s">
        <v>59</v>
      </c>
      <c r="B1150" s="20" t="s">
        <v>14</v>
      </c>
      <c r="C1150" s="20" t="s">
        <v>165</v>
      </c>
      <c r="D1150" s="20" t="s">
        <v>148</v>
      </c>
      <c r="E1150" s="20" t="s">
        <v>155</v>
      </c>
      <c r="F1150" s="20" t="s">
        <v>159</v>
      </c>
      <c r="G1150" s="20" t="s">
        <v>144</v>
      </c>
      <c r="H1150" s="20" t="s">
        <v>275</v>
      </c>
      <c r="I1150">
        <v>1484</v>
      </c>
      <c r="J1150" s="21">
        <v>42618.96</v>
      </c>
      <c r="K1150" s="22">
        <v>0.85065712970662199</v>
      </c>
      <c r="L1150" s="21">
        <v>50101.22</v>
      </c>
      <c r="M1150" s="23">
        <v>1.38721870047766E-3</v>
      </c>
      <c r="N1150" s="21">
        <v>58.75</v>
      </c>
      <c r="O1150">
        <v>2</v>
      </c>
      <c r="P1150" s="21">
        <v>93.96</v>
      </c>
      <c r="Q1150" s="21">
        <v>0</v>
      </c>
      <c r="R1150" s="21">
        <f t="shared" si="17"/>
        <v>93.96</v>
      </c>
    </row>
    <row r="1151" spans="1:18" x14ac:dyDescent="0.25">
      <c r="A1151" s="20" t="s">
        <v>59</v>
      </c>
      <c r="B1151" s="20" t="s">
        <v>14</v>
      </c>
      <c r="C1151" s="20" t="s">
        <v>166</v>
      </c>
      <c r="D1151" s="20" t="s">
        <v>150</v>
      </c>
      <c r="E1151" s="20" t="s">
        <v>155</v>
      </c>
      <c r="F1151" s="20" t="s">
        <v>159</v>
      </c>
      <c r="G1151" s="20" t="s">
        <v>144</v>
      </c>
      <c r="H1151" s="20" t="s">
        <v>275</v>
      </c>
      <c r="I1151">
        <v>2050</v>
      </c>
      <c r="J1151" s="21">
        <v>42618.96</v>
      </c>
      <c r="K1151" s="22">
        <v>0.85065712970662199</v>
      </c>
      <c r="L1151" s="21">
        <v>50101.22</v>
      </c>
      <c r="M1151" s="23">
        <v>1.3927993655392401E-3</v>
      </c>
      <c r="N1151" s="21">
        <v>58.69</v>
      </c>
      <c r="O1151">
        <v>2</v>
      </c>
      <c r="P1151" s="21">
        <v>93.86</v>
      </c>
      <c r="Q1151" s="21">
        <v>0</v>
      </c>
      <c r="R1151" s="21">
        <f t="shared" si="17"/>
        <v>93.86</v>
      </c>
    </row>
    <row r="1152" spans="1:18" x14ac:dyDescent="0.25">
      <c r="A1152" s="20" t="s">
        <v>60</v>
      </c>
      <c r="B1152" s="20" t="s">
        <v>196</v>
      </c>
      <c r="C1152" s="20" t="s">
        <v>184</v>
      </c>
      <c r="D1152" s="20" t="s">
        <v>148</v>
      </c>
      <c r="E1152" s="20" t="s">
        <v>142</v>
      </c>
      <c r="F1152" s="20" t="s">
        <v>185</v>
      </c>
      <c r="G1152" s="20" t="s">
        <v>144</v>
      </c>
      <c r="H1152" s="20" t="s">
        <v>275</v>
      </c>
      <c r="I1152">
        <v>174751</v>
      </c>
      <c r="J1152" s="21">
        <v>92725.03</v>
      </c>
      <c r="K1152" s="22">
        <v>0.73499063992001801</v>
      </c>
      <c r="L1152" s="21">
        <v>126158.11</v>
      </c>
      <c r="M1152" s="23">
        <v>1.51237706043033E-2</v>
      </c>
      <c r="N1152" s="21">
        <v>0.97</v>
      </c>
      <c r="O1152">
        <v>2642</v>
      </c>
      <c r="P1152" s="21">
        <v>1775.28</v>
      </c>
      <c r="Q1152" s="21">
        <v>4.7</v>
      </c>
      <c r="R1152" s="21">
        <f t="shared" si="17"/>
        <v>1779.98</v>
      </c>
    </row>
    <row r="1153" spans="1:18" x14ac:dyDescent="0.25">
      <c r="A1153" s="20" t="s">
        <v>60</v>
      </c>
      <c r="B1153" s="20" t="s">
        <v>196</v>
      </c>
      <c r="C1153" s="20" t="s">
        <v>186</v>
      </c>
      <c r="D1153" s="20" t="s">
        <v>187</v>
      </c>
      <c r="E1153" s="20" t="s">
        <v>142</v>
      </c>
      <c r="F1153" s="20" t="s">
        <v>185</v>
      </c>
      <c r="G1153" s="20" t="s">
        <v>183</v>
      </c>
      <c r="H1153" s="20" t="s">
        <v>275</v>
      </c>
      <c r="I1153">
        <v>155453</v>
      </c>
      <c r="J1153" s="21">
        <v>92725.03</v>
      </c>
      <c r="K1153" s="22">
        <v>0.73499063992001801</v>
      </c>
      <c r="L1153" s="21">
        <v>126158.11</v>
      </c>
      <c r="M1153" s="23"/>
      <c r="N1153" s="21">
        <v>2.06</v>
      </c>
      <c r="P1153" s="21">
        <v>0</v>
      </c>
      <c r="Q1153" s="21">
        <v>0</v>
      </c>
      <c r="R1153" s="21">
        <f t="shared" si="17"/>
        <v>0</v>
      </c>
    </row>
    <row r="1154" spans="1:18" x14ac:dyDescent="0.25">
      <c r="A1154" s="20" t="s">
        <v>60</v>
      </c>
      <c r="B1154" s="20" t="s">
        <v>196</v>
      </c>
      <c r="C1154" s="20" t="s">
        <v>188</v>
      </c>
      <c r="D1154" s="20" t="s">
        <v>189</v>
      </c>
      <c r="E1154" s="20" t="s">
        <v>142</v>
      </c>
      <c r="F1154" s="20" t="s">
        <v>185</v>
      </c>
      <c r="G1154" s="20" t="s">
        <v>144</v>
      </c>
      <c r="H1154" s="20" t="s">
        <v>275</v>
      </c>
      <c r="I1154">
        <v>87916</v>
      </c>
      <c r="J1154" s="21">
        <v>92725.03</v>
      </c>
      <c r="K1154" s="22">
        <v>0.73499063992001801</v>
      </c>
      <c r="L1154" s="21">
        <v>126158.11</v>
      </c>
      <c r="M1154" s="23">
        <v>1.1464333607597001E-2</v>
      </c>
      <c r="N1154" s="21">
        <v>2.09</v>
      </c>
      <c r="O1154">
        <v>1007</v>
      </c>
      <c r="P1154" s="21">
        <v>1457.94</v>
      </c>
      <c r="Q1154" s="21">
        <v>5.79</v>
      </c>
      <c r="R1154" s="21">
        <f t="shared" ref="R1154:R1217" si="18">SUM(P1154:Q1154)</f>
        <v>1463.73</v>
      </c>
    </row>
    <row r="1155" spans="1:18" x14ac:dyDescent="0.25">
      <c r="A1155" s="20" t="s">
        <v>60</v>
      </c>
      <c r="B1155" s="20" t="s">
        <v>196</v>
      </c>
      <c r="C1155" s="20" t="s">
        <v>190</v>
      </c>
      <c r="D1155" s="20" t="s">
        <v>148</v>
      </c>
      <c r="E1155" s="20" t="s">
        <v>146</v>
      </c>
      <c r="F1155" s="20" t="s">
        <v>191</v>
      </c>
      <c r="G1155" s="20" t="s">
        <v>144</v>
      </c>
      <c r="H1155" s="20" t="s">
        <v>275</v>
      </c>
      <c r="I1155">
        <v>16821</v>
      </c>
      <c r="J1155" s="21">
        <v>92725.03</v>
      </c>
      <c r="K1155" s="22">
        <v>0.73499063992001801</v>
      </c>
      <c r="L1155" s="21">
        <v>126158.11</v>
      </c>
      <c r="M1155" s="23">
        <v>1.51237706043033E-2</v>
      </c>
      <c r="N1155" s="21">
        <v>22.13</v>
      </c>
      <c r="O1155">
        <v>254</v>
      </c>
      <c r="P1155" s="21">
        <v>3883.51</v>
      </c>
      <c r="Q1155" s="21">
        <v>0</v>
      </c>
      <c r="R1155" s="21">
        <f t="shared" si="18"/>
        <v>3883.51</v>
      </c>
    </row>
    <row r="1156" spans="1:18" x14ac:dyDescent="0.25">
      <c r="A1156" s="20" t="s">
        <v>60</v>
      </c>
      <c r="B1156" s="20" t="s">
        <v>196</v>
      </c>
      <c r="C1156" s="20" t="s">
        <v>192</v>
      </c>
      <c r="D1156" s="20" t="s">
        <v>193</v>
      </c>
      <c r="E1156" s="20" t="s">
        <v>146</v>
      </c>
      <c r="F1156" s="20" t="s">
        <v>185</v>
      </c>
      <c r="G1156" s="20" t="s">
        <v>183</v>
      </c>
      <c r="H1156" s="20" t="s">
        <v>275</v>
      </c>
      <c r="I1156">
        <v>0</v>
      </c>
      <c r="J1156" s="21">
        <v>92725.03</v>
      </c>
      <c r="K1156" s="22">
        <v>0.73499063992001801</v>
      </c>
      <c r="L1156" s="21">
        <v>126158.11</v>
      </c>
      <c r="M1156" s="23"/>
      <c r="N1156" s="21">
        <v>5.93</v>
      </c>
      <c r="P1156" s="21">
        <v>0</v>
      </c>
      <c r="Q1156" s="21">
        <v>0</v>
      </c>
      <c r="R1156" s="21">
        <f t="shared" si="18"/>
        <v>0</v>
      </c>
    </row>
    <row r="1157" spans="1:18" x14ac:dyDescent="0.25">
      <c r="A1157" s="20" t="s">
        <v>60</v>
      </c>
      <c r="B1157" s="20" t="s">
        <v>196</v>
      </c>
      <c r="C1157" s="20" t="s">
        <v>194</v>
      </c>
      <c r="D1157" s="20" t="s">
        <v>189</v>
      </c>
      <c r="E1157" s="20" t="s">
        <v>155</v>
      </c>
      <c r="F1157" s="20" t="s">
        <v>185</v>
      </c>
      <c r="G1157" s="20" t="s">
        <v>144</v>
      </c>
      <c r="H1157" s="20" t="s">
        <v>275</v>
      </c>
      <c r="I1157">
        <v>5704</v>
      </c>
      <c r="J1157" s="21">
        <v>92725.03</v>
      </c>
      <c r="K1157" s="22">
        <v>0.73499063992001801</v>
      </c>
      <c r="L1157" s="21">
        <v>126158.11</v>
      </c>
      <c r="M1157" s="23">
        <v>1.1464333607597001E-2</v>
      </c>
      <c r="N1157" s="21">
        <v>2.58</v>
      </c>
      <c r="O1157">
        <v>65</v>
      </c>
      <c r="P1157" s="21">
        <v>115.86</v>
      </c>
      <c r="Q1157" s="21">
        <v>0</v>
      </c>
      <c r="R1157" s="21">
        <f t="shared" si="18"/>
        <v>115.86</v>
      </c>
    </row>
    <row r="1158" spans="1:18" x14ac:dyDescent="0.25">
      <c r="A1158" s="20" t="s">
        <v>60</v>
      </c>
      <c r="B1158" s="20" t="s">
        <v>196</v>
      </c>
      <c r="C1158" s="20" t="s">
        <v>195</v>
      </c>
      <c r="D1158" s="20" t="s">
        <v>187</v>
      </c>
      <c r="E1158" s="20" t="s">
        <v>155</v>
      </c>
      <c r="F1158" s="20" t="s">
        <v>185</v>
      </c>
      <c r="G1158" s="20" t="s">
        <v>183</v>
      </c>
      <c r="H1158" s="20" t="s">
        <v>275</v>
      </c>
      <c r="I1158">
        <v>9780</v>
      </c>
      <c r="J1158" s="21">
        <v>92725.03</v>
      </c>
      <c r="K1158" s="22">
        <v>0.73499063992001801</v>
      </c>
      <c r="L1158" s="21">
        <v>126158.11</v>
      </c>
      <c r="M1158" s="23"/>
      <c r="N1158" s="21">
        <v>2.54</v>
      </c>
      <c r="P1158" s="21">
        <v>0</v>
      </c>
      <c r="Q1158" s="21">
        <v>0</v>
      </c>
      <c r="R1158" s="21">
        <f t="shared" si="18"/>
        <v>0</v>
      </c>
    </row>
    <row r="1159" spans="1:18" x14ac:dyDescent="0.25">
      <c r="A1159" s="20" t="s">
        <v>19</v>
      </c>
      <c r="B1159" s="20" t="s">
        <v>17</v>
      </c>
      <c r="C1159" s="20" t="s">
        <v>229</v>
      </c>
      <c r="D1159" s="20" t="s">
        <v>150</v>
      </c>
      <c r="E1159" s="20" t="s">
        <v>142</v>
      </c>
      <c r="F1159" s="20" t="s">
        <v>230</v>
      </c>
      <c r="G1159" s="20" t="s">
        <v>144</v>
      </c>
      <c r="H1159" s="20" t="s">
        <v>275</v>
      </c>
      <c r="I1159">
        <v>171278</v>
      </c>
      <c r="J1159" s="21">
        <v>26872404.420000002</v>
      </c>
      <c r="K1159" s="22">
        <v>0.806081177704841</v>
      </c>
      <c r="L1159" s="21">
        <v>33337094.530000001</v>
      </c>
      <c r="M1159" s="23">
        <v>0.49016889702836602</v>
      </c>
      <c r="N1159" s="21">
        <v>12.15</v>
      </c>
      <c r="O1159">
        <v>83955</v>
      </c>
      <c r="P1159" s="21">
        <v>774966.6</v>
      </c>
      <c r="Q1159" s="21">
        <v>2501.5300000000002</v>
      </c>
      <c r="R1159" s="21">
        <f t="shared" si="18"/>
        <v>777468.13</v>
      </c>
    </row>
    <row r="1160" spans="1:18" x14ac:dyDescent="0.25">
      <c r="A1160" s="20" t="s">
        <v>19</v>
      </c>
      <c r="B1160" s="20" t="s">
        <v>17</v>
      </c>
      <c r="C1160" s="20" t="s">
        <v>231</v>
      </c>
      <c r="D1160" s="20" t="s">
        <v>232</v>
      </c>
      <c r="E1160" s="20" t="s">
        <v>142</v>
      </c>
      <c r="F1160" s="20" t="s">
        <v>230</v>
      </c>
      <c r="G1160" s="20" t="s">
        <v>144</v>
      </c>
      <c r="H1160" s="20" t="s">
        <v>275</v>
      </c>
      <c r="I1160">
        <v>159880</v>
      </c>
      <c r="J1160" s="21">
        <v>26872404.420000002</v>
      </c>
      <c r="K1160" s="22">
        <v>0.806081177704841</v>
      </c>
      <c r="L1160" s="21">
        <v>33337094.530000001</v>
      </c>
      <c r="M1160" s="23">
        <v>0.49016889702836602</v>
      </c>
      <c r="N1160" s="21">
        <v>12.15</v>
      </c>
      <c r="O1160">
        <v>78368</v>
      </c>
      <c r="P1160" s="21">
        <v>723394.46</v>
      </c>
      <c r="Q1160" s="21">
        <v>1919.99</v>
      </c>
      <c r="R1160" s="21">
        <f t="shared" si="18"/>
        <v>725314.45</v>
      </c>
    </row>
    <row r="1161" spans="1:18" x14ac:dyDescent="0.25">
      <c r="A1161" s="20" t="s">
        <v>19</v>
      </c>
      <c r="B1161" s="20" t="s">
        <v>17</v>
      </c>
      <c r="C1161" s="20" t="s">
        <v>233</v>
      </c>
      <c r="D1161" s="20" t="s">
        <v>189</v>
      </c>
      <c r="E1161" s="20" t="s">
        <v>142</v>
      </c>
      <c r="F1161" s="20" t="s">
        <v>230</v>
      </c>
      <c r="G1161" s="20" t="s">
        <v>144</v>
      </c>
      <c r="H1161" s="20" t="s">
        <v>275</v>
      </c>
      <c r="I1161">
        <v>35547</v>
      </c>
      <c r="J1161" s="21">
        <v>26872404.420000002</v>
      </c>
      <c r="K1161" s="22">
        <v>0.806081177704841</v>
      </c>
      <c r="L1161" s="21">
        <v>33337094.530000001</v>
      </c>
      <c r="M1161" s="23">
        <v>0.49016889702836602</v>
      </c>
      <c r="N1161" s="21">
        <v>12.15</v>
      </c>
      <c r="O1161">
        <v>17424</v>
      </c>
      <c r="P1161" s="21">
        <v>160836.38</v>
      </c>
      <c r="Q1161" s="21">
        <v>655.39</v>
      </c>
      <c r="R1161" s="21">
        <f t="shared" si="18"/>
        <v>161491.77000000002</v>
      </c>
    </row>
    <row r="1162" spans="1:18" x14ac:dyDescent="0.25">
      <c r="A1162" s="20" t="s">
        <v>19</v>
      </c>
      <c r="B1162" s="20" t="s">
        <v>17</v>
      </c>
      <c r="C1162" s="20" t="s">
        <v>234</v>
      </c>
      <c r="D1162" s="20" t="s">
        <v>148</v>
      </c>
      <c r="E1162" s="20" t="s">
        <v>142</v>
      </c>
      <c r="F1162" s="20" t="s">
        <v>235</v>
      </c>
      <c r="G1162" s="20" t="s">
        <v>144</v>
      </c>
      <c r="H1162" s="20" t="s">
        <v>275</v>
      </c>
      <c r="I1162">
        <v>15305</v>
      </c>
      <c r="J1162" s="21">
        <v>26872404.420000002</v>
      </c>
      <c r="K1162" s="22">
        <v>0.806081177704841</v>
      </c>
      <c r="L1162" s="21">
        <v>33337094.530000001</v>
      </c>
      <c r="M1162" s="23">
        <v>0.51570717276903799</v>
      </c>
      <c r="N1162" s="21">
        <v>11.3</v>
      </c>
      <c r="O1162">
        <v>7892</v>
      </c>
      <c r="P1162" s="21">
        <v>67752.55</v>
      </c>
      <c r="Q1162" s="21">
        <v>163.11000000000001</v>
      </c>
      <c r="R1162" s="21">
        <f t="shared" si="18"/>
        <v>67915.66</v>
      </c>
    </row>
    <row r="1163" spans="1:18" x14ac:dyDescent="0.25">
      <c r="A1163" s="20" t="s">
        <v>19</v>
      </c>
      <c r="B1163" s="20" t="s">
        <v>17</v>
      </c>
      <c r="C1163" s="20" t="s">
        <v>236</v>
      </c>
      <c r="D1163" s="20" t="s">
        <v>148</v>
      </c>
      <c r="E1163" s="20" t="s">
        <v>146</v>
      </c>
      <c r="F1163" s="20" t="s">
        <v>230</v>
      </c>
      <c r="G1163" s="20" t="s">
        <v>144</v>
      </c>
      <c r="H1163" s="20" t="s">
        <v>275</v>
      </c>
      <c r="I1163">
        <v>4895</v>
      </c>
      <c r="J1163" s="21">
        <v>26872404.420000002</v>
      </c>
      <c r="K1163" s="22">
        <v>0.806081177704841</v>
      </c>
      <c r="L1163" s="21">
        <v>33337094.530000001</v>
      </c>
      <c r="M1163" s="23">
        <v>0.51570717276903799</v>
      </c>
      <c r="N1163" s="21">
        <v>49.27</v>
      </c>
      <c r="O1163">
        <v>2524</v>
      </c>
      <c r="P1163" s="21">
        <v>94227.69</v>
      </c>
      <c r="Q1163" s="21">
        <v>-74.67</v>
      </c>
      <c r="R1163" s="21">
        <f t="shared" si="18"/>
        <v>94153.02</v>
      </c>
    </row>
    <row r="1164" spans="1:18" x14ac:dyDescent="0.25">
      <c r="A1164" s="20" t="s">
        <v>19</v>
      </c>
      <c r="B1164" s="20" t="s">
        <v>17</v>
      </c>
      <c r="C1164" s="20" t="s">
        <v>237</v>
      </c>
      <c r="D1164" s="20" t="s">
        <v>141</v>
      </c>
      <c r="E1164" s="20" t="s">
        <v>146</v>
      </c>
      <c r="F1164" s="20" t="s">
        <v>235</v>
      </c>
      <c r="G1164" s="20" t="s">
        <v>144</v>
      </c>
      <c r="H1164" s="20" t="s">
        <v>275</v>
      </c>
      <c r="I1164">
        <v>3112</v>
      </c>
      <c r="J1164" s="21">
        <v>26872404.420000002</v>
      </c>
      <c r="K1164" s="22">
        <v>0.806081177704841</v>
      </c>
      <c r="L1164" s="21">
        <v>33337094.530000001</v>
      </c>
      <c r="M1164" s="23">
        <v>0.49016889702836602</v>
      </c>
      <c r="N1164" s="21">
        <v>50</v>
      </c>
      <c r="O1164">
        <v>1525</v>
      </c>
      <c r="P1164" s="21">
        <v>57775.87</v>
      </c>
      <c r="Q1164" s="21">
        <v>37.89</v>
      </c>
      <c r="R1164" s="21">
        <f t="shared" si="18"/>
        <v>57813.760000000002</v>
      </c>
    </row>
    <row r="1165" spans="1:18" x14ac:dyDescent="0.25">
      <c r="A1165" s="20" t="s">
        <v>19</v>
      </c>
      <c r="B1165" s="20" t="s">
        <v>17</v>
      </c>
      <c r="C1165" s="20" t="s">
        <v>238</v>
      </c>
      <c r="D1165" s="20" t="s">
        <v>150</v>
      </c>
      <c r="E1165" s="20" t="s">
        <v>146</v>
      </c>
      <c r="F1165" s="20" t="s">
        <v>235</v>
      </c>
      <c r="G1165" s="20" t="s">
        <v>144</v>
      </c>
      <c r="H1165" s="20" t="s">
        <v>275</v>
      </c>
      <c r="I1165">
        <v>16684</v>
      </c>
      <c r="J1165" s="21">
        <v>26872404.420000002</v>
      </c>
      <c r="K1165" s="22">
        <v>0.806081177704841</v>
      </c>
      <c r="L1165" s="21">
        <v>33337094.530000001</v>
      </c>
      <c r="M1165" s="23">
        <v>0.49016889702836602</v>
      </c>
      <c r="N1165" s="21">
        <v>50</v>
      </c>
      <c r="O1165">
        <v>8177</v>
      </c>
      <c r="P1165" s="21">
        <v>309792.31</v>
      </c>
      <c r="Q1165" s="21">
        <v>0</v>
      </c>
      <c r="R1165" s="21">
        <f t="shared" si="18"/>
        <v>309792.31</v>
      </c>
    </row>
    <row r="1166" spans="1:18" x14ac:dyDescent="0.25">
      <c r="A1166" s="20" t="s">
        <v>19</v>
      </c>
      <c r="B1166" s="20" t="s">
        <v>17</v>
      </c>
      <c r="C1166" s="20" t="s">
        <v>239</v>
      </c>
      <c r="D1166" s="20" t="s">
        <v>232</v>
      </c>
      <c r="E1166" s="20" t="s">
        <v>155</v>
      </c>
      <c r="F1166" s="20" t="s">
        <v>230</v>
      </c>
      <c r="G1166" s="20" t="s">
        <v>144</v>
      </c>
      <c r="H1166" s="20" t="s">
        <v>275</v>
      </c>
      <c r="I1166">
        <v>7802</v>
      </c>
      <c r="J1166" s="21">
        <v>26872404.420000002</v>
      </c>
      <c r="K1166" s="22">
        <v>0.806081177704841</v>
      </c>
      <c r="L1166" s="21">
        <v>33337094.530000001</v>
      </c>
      <c r="M1166" s="23">
        <v>0.49016889702836602</v>
      </c>
      <c r="N1166" s="21">
        <v>51.02</v>
      </c>
      <c r="O1166">
        <v>3824</v>
      </c>
      <c r="P1166" s="21">
        <v>147830.82</v>
      </c>
      <c r="Q1166" s="21">
        <v>77.319999999999993</v>
      </c>
      <c r="R1166" s="21">
        <f t="shared" si="18"/>
        <v>147908.14000000001</v>
      </c>
    </row>
    <row r="1167" spans="1:18" x14ac:dyDescent="0.25">
      <c r="A1167" s="20" t="s">
        <v>19</v>
      </c>
      <c r="B1167" s="20" t="s">
        <v>17</v>
      </c>
      <c r="C1167" s="20" t="s">
        <v>240</v>
      </c>
      <c r="D1167" s="20" t="s">
        <v>150</v>
      </c>
      <c r="E1167" s="20" t="s">
        <v>155</v>
      </c>
      <c r="F1167" s="20" t="s">
        <v>230</v>
      </c>
      <c r="G1167" s="20" t="s">
        <v>144</v>
      </c>
      <c r="H1167" s="20" t="s">
        <v>275</v>
      </c>
      <c r="I1167">
        <v>7091</v>
      </c>
      <c r="J1167" s="21">
        <v>26872404.420000002</v>
      </c>
      <c r="K1167" s="22">
        <v>0.806081177704841</v>
      </c>
      <c r="L1167" s="21">
        <v>33337094.530000001</v>
      </c>
      <c r="M1167" s="23">
        <v>0.49016889702836602</v>
      </c>
      <c r="N1167" s="21">
        <v>51.02</v>
      </c>
      <c r="O1167">
        <v>3475</v>
      </c>
      <c r="P1167" s="21">
        <v>134338.93</v>
      </c>
      <c r="Q1167" s="21">
        <v>77.31</v>
      </c>
      <c r="R1167" s="21">
        <f t="shared" si="18"/>
        <v>134416.24</v>
      </c>
    </row>
    <row r="1168" spans="1:18" x14ac:dyDescent="0.25">
      <c r="A1168" s="20" t="s">
        <v>61</v>
      </c>
      <c r="B1168" s="20" t="s">
        <v>20</v>
      </c>
      <c r="C1168" s="20" t="s">
        <v>208</v>
      </c>
      <c r="D1168" s="20" t="s">
        <v>170</v>
      </c>
      <c r="E1168" s="20" t="s">
        <v>155</v>
      </c>
      <c r="F1168" s="20" t="s">
        <v>209</v>
      </c>
      <c r="G1168" s="20" t="s">
        <v>144</v>
      </c>
      <c r="H1168" s="20" t="s">
        <v>275</v>
      </c>
      <c r="I1168">
        <v>5574</v>
      </c>
      <c r="J1168" s="21">
        <v>349.74</v>
      </c>
      <c r="K1168" s="22">
        <v>0.85840512480671505</v>
      </c>
      <c r="L1168" s="21">
        <v>407.43</v>
      </c>
      <c r="M1168" s="23">
        <v>2.2783394488421701E-5</v>
      </c>
      <c r="N1168" s="21">
        <v>6.65</v>
      </c>
      <c r="O1168">
        <v>0</v>
      </c>
      <c r="P1168" s="21">
        <v>0</v>
      </c>
      <c r="Q1168" s="21">
        <v>0</v>
      </c>
      <c r="R1168" s="21">
        <f t="shared" si="18"/>
        <v>0</v>
      </c>
    </row>
    <row r="1169" spans="1:18" x14ac:dyDescent="0.25">
      <c r="A1169" s="20" t="s">
        <v>61</v>
      </c>
      <c r="B1169" s="20" t="s">
        <v>20</v>
      </c>
      <c r="C1169" s="20" t="s">
        <v>210</v>
      </c>
      <c r="D1169" s="20" t="s">
        <v>175</v>
      </c>
      <c r="E1169" s="20" t="s">
        <v>155</v>
      </c>
      <c r="F1169" s="20" t="s">
        <v>209</v>
      </c>
      <c r="G1169" s="20" t="s">
        <v>144</v>
      </c>
      <c r="H1169" s="20" t="s">
        <v>275</v>
      </c>
      <c r="I1169">
        <v>5667</v>
      </c>
      <c r="J1169" s="21">
        <v>349.74</v>
      </c>
      <c r="K1169" s="22">
        <v>0.85840512480671505</v>
      </c>
      <c r="L1169" s="21">
        <v>407.43</v>
      </c>
      <c r="M1169" s="23">
        <v>2.2783394488421701E-5</v>
      </c>
      <c r="N1169" s="21">
        <v>6.65</v>
      </c>
      <c r="O1169">
        <v>0</v>
      </c>
      <c r="P1169" s="21">
        <v>0</v>
      </c>
      <c r="Q1169" s="21">
        <v>0</v>
      </c>
      <c r="R1169" s="21">
        <f t="shared" si="18"/>
        <v>0</v>
      </c>
    </row>
    <row r="1170" spans="1:18" x14ac:dyDescent="0.25">
      <c r="A1170" s="20" t="s">
        <v>61</v>
      </c>
      <c r="B1170" s="20" t="s">
        <v>20</v>
      </c>
      <c r="C1170" s="20" t="s">
        <v>211</v>
      </c>
      <c r="D1170" s="20" t="s">
        <v>148</v>
      </c>
      <c r="E1170" s="20" t="s">
        <v>142</v>
      </c>
      <c r="F1170" s="20" t="s">
        <v>209</v>
      </c>
      <c r="G1170" s="20" t="s">
        <v>183</v>
      </c>
      <c r="H1170" s="20" t="s">
        <v>275</v>
      </c>
      <c r="I1170">
        <v>95861</v>
      </c>
      <c r="J1170" s="21">
        <v>349.74</v>
      </c>
      <c r="K1170" s="22">
        <v>0.85840512480671505</v>
      </c>
      <c r="L1170" s="21">
        <v>407.43</v>
      </c>
      <c r="M1170" s="23"/>
      <c r="N1170" s="21">
        <v>3.92</v>
      </c>
      <c r="P1170" s="21">
        <v>0</v>
      </c>
      <c r="Q1170" s="21">
        <v>0</v>
      </c>
      <c r="R1170" s="21">
        <f t="shared" si="18"/>
        <v>0</v>
      </c>
    </row>
    <row r="1171" spans="1:18" x14ac:dyDescent="0.25">
      <c r="A1171" s="20" t="s">
        <v>61</v>
      </c>
      <c r="B1171" s="20" t="s">
        <v>20</v>
      </c>
      <c r="C1171" s="20" t="s">
        <v>212</v>
      </c>
      <c r="D1171" s="20" t="s">
        <v>150</v>
      </c>
      <c r="E1171" s="20" t="s">
        <v>142</v>
      </c>
      <c r="F1171" s="20" t="s">
        <v>209</v>
      </c>
      <c r="G1171" s="20" t="s">
        <v>144</v>
      </c>
      <c r="H1171" s="20" t="s">
        <v>275</v>
      </c>
      <c r="I1171">
        <v>156877</v>
      </c>
      <c r="J1171" s="21">
        <v>349.74</v>
      </c>
      <c r="K1171" s="22">
        <v>0.85840512480671505</v>
      </c>
      <c r="L1171" s="21">
        <v>407.43</v>
      </c>
      <c r="M1171" s="23">
        <v>2.2783394488421701E-5</v>
      </c>
      <c r="N1171" s="21">
        <v>3.92</v>
      </c>
      <c r="O1171">
        <v>3</v>
      </c>
      <c r="P1171" s="21">
        <v>9.51</v>
      </c>
      <c r="Q1171" s="21">
        <v>0</v>
      </c>
      <c r="R1171" s="21">
        <f t="shared" si="18"/>
        <v>9.51</v>
      </c>
    </row>
    <row r="1172" spans="1:18" x14ac:dyDescent="0.25">
      <c r="A1172" s="20" t="s">
        <v>61</v>
      </c>
      <c r="B1172" s="20" t="s">
        <v>20</v>
      </c>
      <c r="C1172" s="20" t="s">
        <v>213</v>
      </c>
      <c r="D1172" s="20" t="s">
        <v>193</v>
      </c>
      <c r="E1172" s="20" t="s">
        <v>146</v>
      </c>
      <c r="F1172" s="20" t="s">
        <v>209</v>
      </c>
      <c r="G1172" s="20" t="s">
        <v>144</v>
      </c>
      <c r="H1172" s="20" t="s">
        <v>275</v>
      </c>
      <c r="I1172">
        <v>0</v>
      </c>
      <c r="J1172" s="21">
        <v>349.74</v>
      </c>
      <c r="K1172" s="22">
        <v>0.85840512480671505</v>
      </c>
      <c r="L1172" s="21">
        <v>407.43</v>
      </c>
      <c r="M1172" s="23">
        <v>2.2783394488421701E-5</v>
      </c>
      <c r="N1172" s="21">
        <v>30.45</v>
      </c>
      <c r="O1172">
        <v>0</v>
      </c>
      <c r="P1172" s="21">
        <v>0</v>
      </c>
      <c r="Q1172" s="21">
        <v>0</v>
      </c>
      <c r="R1172" s="21">
        <f t="shared" si="18"/>
        <v>0</v>
      </c>
    </row>
    <row r="1173" spans="1:18" x14ac:dyDescent="0.25">
      <c r="A1173" s="20" t="s">
        <v>61</v>
      </c>
      <c r="B1173" s="20" t="s">
        <v>20</v>
      </c>
      <c r="C1173" s="20" t="s">
        <v>214</v>
      </c>
      <c r="D1173" s="20" t="s">
        <v>175</v>
      </c>
      <c r="E1173" s="20" t="s">
        <v>146</v>
      </c>
      <c r="F1173" s="20" t="s">
        <v>209</v>
      </c>
      <c r="G1173" s="20" t="s">
        <v>144</v>
      </c>
      <c r="H1173" s="20" t="s">
        <v>275</v>
      </c>
      <c r="I1173">
        <v>13274</v>
      </c>
      <c r="J1173" s="21">
        <v>349.74</v>
      </c>
      <c r="K1173" s="22">
        <v>0.85840512480671505</v>
      </c>
      <c r="L1173" s="21">
        <v>407.43</v>
      </c>
      <c r="M1173" s="23">
        <v>2.2783394488421701E-5</v>
      </c>
      <c r="N1173" s="21">
        <v>30.45</v>
      </c>
      <c r="O1173">
        <v>0</v>
      </c>
      <c r="P1173" s="21">
        <v>0</v>
      </c>
      <c r="Q1173" s="21">
        <v>0</v>
      </c>
      <c r="R1173" s="21">
        <f t="shared" si="18"/>
        <v>0</v>
      </c>
    </row>
    <row r="1174" spans="1:18" x14ac:dyDescent="0.25">
      <c r="A1174" s="20" t="s">
        <v>62</v>
      </c>
      <c r="B1174" s="20" t="s">
        <v>196</v>
      </c>
      <c r="C1174" s="20" t="s">
        <v>197</v>
      </c>
      <c r="D1174" s="20" t="s">
        <v>148</v>
      </c>
      <c r="E1174" s="20" t="s">
        <v>142</v>
      </c>
      <c r="F1174" s="20" t="s">
        <v>198</v>
      </c>
      <c r="G1174" s="20" t="s">
        <v>144</v>
      </c>
      <c r="H1174" s="20" t="s">
        <v>275</v>
      </c>
      <c r="I1174">
        <v>309175</v>
      </c>
      <c r="J1174" s="21">
        <v>2303.73</v>
      </c>
      <c r="K1174" s="22">
        <v>0.87569990078799398</v>
      </c>
      <c r="L1174" s="21">
        <v>2630.73</v>
      </c>
      <c r="M1174" s="23">
        <v>1.35423829717376E-5</v>
      </c>
      <c r="N1174" s="21">
        <v>33.78</v>
      </c>
      <c r="O1174">
        <v>4</v>
      </c>
      <c r="P1174" s="21">
        <v>111.52</v>
      </c>
      <c r="Q1174" s="21">
        <v>0</v>
      </c>
      <c r="R1174" s="21">
        <f t="shared" si="18"/>
        <v>111.52</v>
      </c>
    </row>
    <row r="1175" spans="1:18" x14ac:dyDescent="0.25">
      <c r="A1175" s="20" t="s">
        <v>62</v>
      </c>
      <c r="B1175" s="20" t="s">
        <v>196</v>
      </c>
      <c r="C1175" s="20" t="s">
        <v>199</v>
      </c>
      <c r="D1175" s="20" t="s">
        <v>200</v>
      </c>
      <c r="E1175" s="20" t="s">
        <v>142</v>
      </c>
      <c r="F1175" s="20" t="s">
        <v>198</v>
      </c>
      <c r="G1175" s="20" t="s">
        <v>183</v>
      </c>
      <c r="H1175" s="20" t="s">
        <v>275</v>
      </c>
      <c r="I1175">
        <v>222043</v>
      </c>
      <c r="J1175" s="21">
        <v>2303.73</v>
      </c>
      <c r="K1175" s="22">
        <v>0.87569990078799398</v>
      </c>
      <c r="L1175" s="21">
        <v>2630.73</v>
      </c>
      <c r="M1175" s="23"/>
      <c r="N1175" s="21">
        <v>10.98</v>
      </c>
      <c r="P1175" s="21">
        <v>0</v>
      </c>
      <c r="Q1175" s="21">
        <v>0</v>
      </c>
      <c r="R1175" s="21">
        <f t="shared" si="18"/>
        <v>0</v>
      </c>
    </row>
    <row r="1176" spans="1:18" x14ac:dyDescent="0.25">
      <c r="A1176" s="20" t="s">
        <v>62</v>
      </c>
      <c r="B1176" s="20" t="s">
        <v>196</v>
      </c>
      <c r="C1176" s="20" t="s">
        <v>201</v>
      </c>
      <c r="D1176" s="20" t="s">
        <v>141</v>
      </c>
      <c r="E1176" s="20" t="s">
        <v>142</v>
      </c>
      <c r="F1176" s="20" t="s">
        <v>202</v>
      </c>
      <c r="G1176" s="20" t="s">
        <v>144</v>
      </c>
      <c r="H1176" s="20" t="s">
        <v>275</v>
      </c>
      <c r="I1176">
        <v>44305</v>
      </c>
      <c r="J1176" s="21">
        <v>2303.73</v>
      </c>
      <c r="K1176" s="22">
        <v>0.87569990078799398</v>
      </c>
      <c r="L1176" s="21">
        <v>2630.73</v>
      </c>
      <c r="M1176" s="23">
        <v>1.35405388826444E-5</v>
      </c>
      <c r="N1176" s="21">
        <v>33.78</v>
      </c>
      <c r="O1176">
        <v>0</v>
      </c>
      <c r="P1176" s="21">
        <v>0</v>
      </c>
      <c r="Q1176" s="21">
        <v>0</v>
      </c>
      <c r="R1176" s="21">
        <f t="shared" si="18"/>
        <v>0</v>
      </c>
    </row>
    <row r="1177" spans="1:18" x14ac:dyDescent="0.25">
      <c r="A1177" s="20" t="s">
        <v>62</v>
      </c>
      <c r="B1177" s="20" t="s">
        <v>196</v>
      </c>
      <c r="C1177" s="20" t="s">
        <v>203</v>
      </c>
      <c r="D1177" s="20" t="s">
        <v>141</v>
      </c>
      <c r="E1177" s="20" t="s">
        <v>146</v>
      </c>
      <c r="F1177" s="20" t="s">
        <v>202</v>
      </c>
      <c r="G1177" s="20" t="s">
        <v>144</v>
      </c>
      <c r="H1177" s="20" t="s">
        <v>275</v>
      </c>
      <c r="I1177">
        <v>18023</v>
      </c>
      <c r="J1177" s="21">
        <v>2303.73</v>
      </c>
      <c r="K1177" s="22">
        <v>0.87569990078799398</v>
      </c>
      <c r="L1177" s="21">
        <v>2630.73</v>
      </c>
      <c r="M1177" s="23">
        <v>1.35405388826444E-5</v>
      </c>
      <c r="N1177" s="21">
        <v>135.6</v>
      </c>
      <c r="O1177">
        <v>0</v>
      </c>
      <c r="P1177" s="21">
        <v>0</v>
      </c>
      <c r="Q1177" s="21">
        <v>0</v>
      </c>
      <c r="R1177" s="21">
        <f t="shared" si="18"/>
        <v>0</v>
      </c>
    </row>
    <row r="1178" spans="1:18" x14ac:dyDescent="0.25">
      <c r="A1178" s="20" t="s">
        <v>62</v>
      </c>
      <c r="B1178" s="20" t="s">
        <v>196</v>
      </c>
      <c r="C1178" s="20" t="s">
        <v>204</v>
      </c>
      <c r="D1178" s="20" t="s">
        <v>150</v>
      </c>
      <c r="E1178" s="20" t="s">
        <v>146</v>
      </c>
      <c r="F1178" s="20" t="s">
        <v>202</v>
      </c>
      <c r="G1178" s="20" t="s">
        <v>183</v>
      </c>
      <c r="H1178" s="20" t="s">
        <v>275</v>
      </c>
      <c r="I1178">
        <v>15777</v>
      </c>
      <c r="J1178" s="21">
        <v>2303.73</v>
      </c>
      <c r="K1178" s="22">
        <v>0.87569990078799398</v>
      </c>
      <c r="L1178" s="21">
        <v>2630.73</v>
      </c>
      <c r="M1178" s="23"/>
      <c r="N1178" s="21">
        <v>30.27</v>
      </c>
      <c r="P1178" s="21">
        <v>0</v>
      </c>
      <c r="Q1178" s="21">
        <v>0</v>
      </c>
      <c r="R1178" s="21">
        <f t="shared" si="18"/>
        <v>0</v>
      </c>
    </row>
    <row r="1179" spans="1:18" x14ac:dyDescent="0.25">
      <c r="A1179" s="20" t="s">
        <v>62</v>
      </c>
      <c r="B1179" s="20" t="s">
        <v>196</v>
      </c>
      <c r="C1179" s="20" t="s">
        <v>205</v>
      </c>
      <c r="D1179" s="20" t="s">
        <v>148</v>
      </c>
      <c r="E1179" s="20" t="s">
        <v>155</v>
      </c>
      <c r="F1179" s="20" t="s">
        <v>198</v>
      </c>
      <c r="G1179" s="20" t="s">
        <v>144</v>
      </c>
      <c r="H1179" s="20" t="s">
        <v>275</v>
      </c>
      <c r="I1179">
        <v>15530</v>
      </c>
      <c r="J1179" s="21">
        <v>2303.73</v>
      </c>
      <c r="K1179" s="22">
        <v>0.87569990078799398</v>
      </c>
      <c r="L1179" s="21">
        <v>2630.73</v>
      </c>
      <c r="M1179" s="23">
        <v>1.35423829717376E-5</v>
      </c>
      <c r="N1179" s="21">
        <v>90.79</v>
      </c>
      <c r="O1179">
        <v>0</v>
      </c>
      <c r="P1179" s="21">
        <v>0</v>
      </c>
      <c r="Q1179" s="21">
        <v>0</v>
      </c>
      <c r="R1179" s="21">
        <f t="shared" si="18"/>
        <v>0</v>
      </c>
    </row>
    <row r="1180" spans="1:18" x14ac:dyDescent="0.25">
      <c r="A1180" s="20" t="s">
        <v>62</v>
      </c>
      <c r="B1180" s="20" t="s">
        <v>196</v>
      </c>
      <c r="C1180" s="20" t="s">
        <v>206</v>
      </c>
      <c r="D1180" s="20" t="s">
        <v>189</v>
      </c>
      <c r="E1180" s="20" t="s">
        <v>155</v>
      </c>
      <c r="F1180" s="20" t="s">
        <v>198</v>
      </c>
      <c r="G1180" s="20" t="s">
        <v>144</v>
      </c>
      <c r="H1180" s="20" t="s">
        <v>275</v>
      </c>
      <c r="I1180">
        <v>7128</v>
      </c>
      <c r="J1180" s="21">
        <v>2303.73</v>
      </c>
      <c r="K1180" s="22">
        <v>0.87569990078799398</v>
      </c>
      <c r="L1180" s="21">
        <v>2630.73</v>
      </c>
      <c r="M1180" s="23">
        <v>1.42563397959818E-5</v>
      </c>
      <c r="N1180" s="21">
        <v>90.77</v>
      </c>
      <c r="O1180">
        <v>0</v>
      </c>
      <c r="P1180" s="21">
        <v>0</v>
      </c>
      <c r="Q1180" s="21">
        <v>0</v>
      </c>
      <c r="R1180" s="21">
        <f t="shared" si="18"/>
        <v>0</v>
      </c>
    </row>
    <row r="1181" spans="1:18" x14ac:dyDescent="0.25">
      <c r="A1181" s="20" t="s">
        <v>63</v>
      </c>
      <c r="B1181" s="20" t="s">
        <v>13</v>
      </c>
      <c r="C1181" s="20" t="s">
        <v>140</v>
      </c>
      <c r="D1181" s="20" t="s">
        <v>141</v>
      </c>
      <c r="E1181" s="20" t="s">
        <v>142</v>
      </c>
      <c r="F1181" s="20" t="s">
        <v>143</v>
      </c>
      <c r="G1181" s="20" t="s">
        <v>144</v>
      </c>
      <c r="H1181" s="20" t="s">
        <v>275</v>
      </c>
      <c r="I1181">
        <v>5490</v>
      </c>
      <c r="J1181" s="21">
        <v>1902302.92</v>
      </c>
      <c r="K1181" s="22">
        <v>0.92355516078268096</v>
      </c>
      <c r="L1181" s="21">
        <v>2059761.02</v>
      </c>
      <c r="M1181" s="23">
        <v>0.13638761486623799</v>
      </c>
      <c r="N1181" s="21">
        <v>4.97</v>
      </c>
      <c r="O1181">
        <v>748</v>
      </c>
      <c r="P1181" s="21">
        <v>3235.95</v>
      </c>
      <c r="Q1181" s="21">
        <v>12.98</v>
      </c>
      <c r="R1181" s="21">
        <f t="shared" si="18"/>
        <v>3248.93</v>
      </c>
    </row>
    <row r="1182" spans="1:18" x14ac:dyDescent="0.25">
      <c r="A1182" s="20" t="s">
        <v>63</v>
      </c>
      <c r="B1182" s="20" t="s">
        <v>13</v>
      </c>
      <c r="C1182" s="20" t="s">
        <v>145</v>
      </c>
      <c r="D1182" s="20" t="s">
        <v>141</v>
      </c>
      <c r="E1182" s="20" t="s">
        <v>146</v>
      </c>
      <c r="F1182" s="20" t="s">
        <v>143</v>
      </c>
      <c r="G1182" s="20" t="s">
        <v>144</v>
      </c>
      <c r="H1182" s="20" t="s">
        <v>275</v>
      </c>
      <c r="I1182">
        <v>3363</v>
      </c>
      <c r="J1182" s="21">
        <v>1902302.92</v>
      </c>
      <c r="K1182" s="22">
        <v>0.92355516078268096</v>
      </c>
      <c r="L1182" s="21">
        <v>2059761.02</v>
      </c>
      <c r="M1182" s="23">
        <v>0.13638761486623799</v>
      </c>
      <c r="N1182" s="21">
        <v>57.63</v>
      </c>
      <c r="O1182">
        <v>458</v>
      </c>
      <c r="P1182" s="21">
        <v>22914.2</v>
      </c>
      <c r="Q1182" s="21">
        <v>0</v>
      </c>
      <c r="R1182" s="21">
        <f t="shared" si="18"/>
        <v>22914.2</v>
      </c>
    </row>
    <row r="1183" spans="1:18" x14ac:dyDescent="0.25">
      <c r="A1183" s="20" t="s">
        <v>63</v>
      </c>
      <c r="B1183" s="20" t="s">
        <v>13</v>
      </c>
      <c r="C1183" s="20" t="s">
        <v>147</v>
      </c>
      <c r="D1183" s="20" t="s">
        <v>148</v>
      </c>
      <c r="E1183" s="20" t="s">
        <v>146</v>
      </c>
      <c r="F1183" s="20" t="s">
        <v>143</v>
      </c>
      <c r="G1183" s="20" t="s">
        <v>144</v>
      </c>
      <c r="H1183" s="20" t="s">
        <v>275</v>
      </c>
      <c r="I1183">
        <v>4437</v>
      </c>
      <c r="J1183" s="21">
        <v>1902302.92</v>
      </c>
      <c r="K1183" s="22">
        <v>0.92355516078268096</v>
      </c>
      <c r="L1183" s="21">
        <v>2059761.02</v>
      </c>
      <c r="M1183" s="23">
        <v>0.13638761486623799</v>
      </c>
      <c r="N1183" s="21">
        <v>57.63</v>
      </c>
      <c r="O1183">
        <v>605</v>
      </c>
      <c r="P1183" s="21">
        <v>30268.76</v>
      </c>
      <c r="Q1183" s="21">
        <v>0</v>
      </c>
      <c r="R1183" s="21">
        <f t="shared" si="18"/>
        <v>30268.76</v>
      </c>
    </row>
    <row r="1184" spans="1:18" x14ac:dyDescent="0.25">
      <c r="A1184" s="20" t="s">
        <v>63</v>
      </c>
      <c r="B1184" s="20" t="s">
        <v>13</v>
      </c>
      <c r="C1184" s="20" t="s">
        <v>149</v>
      </c>
      <c r="D1184" s="20" t="s">
        <v>150</v>
      </c>
      <c r="E1184" s="20" t="s">
        <v>142</v>
      </c>
      <c r="F1184" s="20" t="s">
        <v>151</v>
      </c>
      <c r="G1184" s="20" t="s">
        <v>144</v>
      </c>
      <c r="H1184" s="20" t="s">
        <v>275</v>
      </c>
      <c r="I1184">
        <v>64479</v>
      </c>
      <c r="J1184" s="21">
        <v>1902302.92</v>
      </c>
      <c r="K1184" s="22">
        <v>0.92355516078268096</v>
      </c>
      <c r="L1184" s="21">
        <v>2059761.02</v>
      </c>
      <c r="M1184" s="23">
        <v>0.13638761486623799</v>
      </c>
      <c r="N1184" s="21">
        <v>4.97</v>
      </c>
      <c r="O1184">
        <v>8794</v>
      </c>
      <c r="P1184" s="21">
        <v>38044.080000000002</v>
      </c>
      <c r="Q1184" s="21">
        <v>103.83</v>
      </c>
      <c r="R1184" s="21">
        <f t="shared" si="18"/>
        <v>38147.910000000003</v>
      </c>
    </row>
    <row r="1185" spans="1:18" x14ac:dyDescent="0.25">
      <c r="A1185" s="20" t="s">
        <v>11</v>
      </c>
      <c r="B1185" s="20" t="s">
        <v>10</v>
      </c>
      <c r="C1185" s="20" t="s">
        <v>212</v>
      </c>
      <c r="D1185" s="20" t="s">
        <v>150</v>
      </c>
      <c r="E1185" s="20" t="s">
        <v>142</v>
      </c>
      <c r="F1185" s="20" t="s">
        <v>209</v>
      </c>
      <c r="G1185" s="20" t="s">
        <v>144</v>
      </c>
      <c r="H1185" s="20" t="s">
        <v>275</v>
      </c>
      <c r="I1185">
        <v>156877</v>
      </c>
      <c r="J1185" s="21">
        <v>6613425.4900000002</v>
      </c>
      <c r="K1185" s="22">
        <v>0.77347366240813098</v>
      </c>
      <c r="L1185" s="21">
        <v>8550291.7699999996</v>
      </c>
      <c r="M1185" s="23">
        <v>0.47813040371846799</v>
      </c>
      <c r="N1185" s="21">
        <v>3.92</v>
      </c>
      <c r="O1185">
        <v>75007</v>
      </c>
      <c r="P1185" s="21">
        <v>214345.69</v>
      </c>
      <c r="Q1185" s="21">
        <v>740.14</v>
      </c>
      <c r="R1185" s="21">
        <f t="shared" si="18"/>
        <v>215085.83000000002</v>
      </c>
    </row>
    <row r="1186" spans="1:18" x14ac:dyDescent="0.25">
      <c r="A1186" s="20" t="s">
        <v>63</v>
      </c>
      <c r="B1186" s="20" t="s">
        <v>13</v>
      </c>
      <c r="C1186" s="20" t="s">
        <v>152</v>
      </c>
      <c r="D1186" s="20" t="s">
        <v>153</v>
      </c>
      <c r="E1186" s="20" t="s">
        <v>142</v>
      </c>
      <c r="F1186" s="20" t="s">
        <v>151</v>
      </c>
      <c r="G1186" s="20" t="s">
        <v>144</v>
      </c>
      <c r="H1186" s="20" t="s">
        <v>275</v>
      </c>
      <c r="I1186">
        <v>92485</v>
      </c>
      <c r="J1186" s="21">
        <v>1902302.92</v>
      </c>
      <c r="K1186" s="22">
        <v>0.92355516078268096</v>
      </c>
      <c r="L1186" s="21">
        <v>2059761.02</v>
      </c>
      <c r="M1186" s="23">
        <v>0.13638761486623799</v>
      </c>
      <c r="N1186" s="21">
        <v>4.97</v>
      </c>
      <c r="O1186">
        <v>12613</v>
      </c>
      <c r="P1186" s="21">
        <v>54565.61</v>
      </c>
      <c r="Q1186" s="21">
        <v>164.4</v>
      </c>
      <c r="R1186" s="21">
        <f t="shared" si="18"/>
        <v>54730.01</v>
      </c>
    </row>
    <row r="1187" spans="1:18" x14ac:dyDescent="0.25">
      <c r="A1187" s="20" t="s">
        <v>63</v>
      </c>
      <c r="B1187" s="20" t="s">
        <v>13</v>
      </c>
      <c r="C1187" s="20" t="s">
        <v>154</v>
      </c>
      <c r="D1187" s="20" t="s">
        <v>148</v>
      </c>
      <c r="E1187" s="20" t="s">
        <v>155</v>
      </c>
      <c r="F1187" s="20" t="s">
        <v>151</v>
      </c>
      <c r="G1187" s="20" t="s">
        <v>144</v>
      </c>
      <c r="H1187" s="20" t="s">
        <v>275</v>
      </c>
      <c r="I1187">
        <v>1427</v>
      </c>
      <c r="J1187" s="21">
        <v>1902302.92</v>
      </c>
      <c r="K1187" s="22">
        <v>0.92355516078268096</v>
      </c>
      <c r="L1187" s="21">
        <v>2059761.02</v>
      </c>
      <c r="M1187" s="23">
        <v>0.13638761486623799</v>
      </c>
      <c r="N1187" s="21">
        <v>27.46</v>
      </c>
      <c r="O1187">
        <v>194</v>
      </c>
      <c r="P1187" s="21">
        <v>4624.8</v>
      </c>
      <c r="Q1187" s="21">
        <v>0</v>
      </c>
      <c r="R1187" s="21">
        <f t="shared" si="18"/>
        <v>4624.8</v>
      </c>
    </row>
    <row r="1188" spans="1:18" x14ac:dyDescent="0.25">
      <c r="A1188" s="20" t="s">
        <v>63</v>
      </c>
      <c r="B1188" s="20" t="s">
        <v>13</v>
      </c>
      <c r="C1188" s="20" t="s">
        <v>156</v>
      </c>
      <c r="D1188" s="20" t="s">
        <v>150</v>
      </c>
      <c r="E1188" s="20" t="s">
        <v>155</v>
      </c>
      <c r="F1188" s="20" t="s">
        <v>151</v>
      </c>
      <c r="G1188" s="20" t="s">
        <v>144</v>
      </c>
      <c r="H1188" s="20" t="s">
        <v>275</v>
      </c>
      <c r="I1188">
        <v>3608</v>
      </c>
      <c r="J1188" s="21">
        <v>1902302.92</v>
      </c>
      <c r="K1188" s="22">
        <v>0.92355516078268096</v>
      </c>
      <c r="L1188" s="21">
        <v>2059761.02</v>
      </c>
      <c r="M1188" s="23">
        <v>0.13638761486623799</v>
      </c>
      <c r="N1188" s="21">
        <v>27.46</v>
      </c>
      <c r="O1188">
        <v>492</v>
      </c>
      <c r="P1188" s="21">
        <v>11728.87</v>
      </c>
      <c r="Q1188" s="21">
        <v>23.83</v>
      </c>
      <c r="R1188" s="21">
        <f t="shared" si="18"/>
        <v>11752.7</v>
      </c>
    </row>
    <row r="1189" spans="1:18" x14ac:dyDescent="0.25">
      <c r="A1189" s="20" t="s">
        <v>64</v>
      </c>
      <c r="B1189" s="20" t="s">
        <v>241</v>
      </c>
      <c r="C1189" s="20" t="s">
        <v>140</v>
      </c>
      <c r="D1189" s="20" t="s">
        <v>141</v>
      </c>
      <c r="E1189" s="20" t="s">
        <v>142</v>
      </c>
      <c r="F1189" s="20" t="s">
        <v>143</v>
      </c>
      <c r="G1189" s="20" t="s">
        <v>144</v>
      </c>
      <c r="H1189" s="20" t="s">
        <v>275</v>
      </c>
      <c r="I1189">
        <v>5490</v>
      </c>
      <c r="J1189" s="21">
        <v>590715.27</v>
      </c>
      <c r="K1189" s="22">
        <v>0.93158937434579903</v>
      </c>
      <c r="L1189" s="21">
        <v>634094.04</v>
      </c>
      <c r="M1189" s="23">
        <v>4.1986702766370898E-2</v>
      </c>
      <c r="N1189" s="21">
        <v>4.97</v>
      </c>
      <c r="O1189">
        <v>230</v>
      </c>
      <c r="P1189" s="21">
        <v>1003.67</v>
      </c>
      <c r="Q1189" s="21">
        <v>4.37</v>
      </c>
      <c r="R1189" s="21">
        <f t="shared" si="18"/>
        <v>1008.04</v>
      </c>
    </row>
    <row r="1190" spans="1:18" x14ac:dyDescent="0.25">
      <c r="A1190" s="20" t="s">
        <v>64</v>
      </c>
      <c r="B1190" s="20" t="s">
        <v>241</v>
      </c>
      <c r="C1190" s="20" t="s">
        <v>145</v>
      </c>
      <c r="D1190" s="20" t="s">
        <v>141</v>
      </c>
      <c r="E1190" s="20" t="s">
        <v>146</v>
      </c>
      <c r="F1190" s="20" t="s">
        <v>143</v>
      </c>
      <c r="G1190" s="20" t="s">
        <v>144</v>
      </c>
      <c r="H1190" s="20" t="s">
        <v>275</v>
      </c>
      <c r="I1190">
        <v>3363</v>
      </c>
      <c r="J1190" s="21">
        <v>590715.27</v>
      </c>
      <c r="K1190" s="22">
        <v>0.93158937434579903</v>
      </c>
      <c r="L1190" s="21">
        <v>634094.04</v>
      </c>
      <c r="M1190" s="23">
        <v>4.1986702766370898E-2</v>
      </c>
      <c r="N1190" s="21">
        <v>57.63</v>
      </c>
      <c r="O1190">
        <v>141</v>
      </c>
      <c r="P1190" s="21">
        <v>7115.74</v>
      </c>
      <c r="Q1190" s="21">
        <v>0</v>
      </c>
      <c r="R1190" s="21">
        <f t="shared" si="18"/>
        <v>7115.74</v>
      </c>
    </row>
    <row r="1191" spans="1:18" x14ac:dyDescent="0.25">
      <c r="A1191" s="20" t="s">
        <v>64</v>
      </c>
      <c r="B1191" s="20" t="s">
        <v>241</v>
      </c>
      <c r="C1191" s="20" t="s">
        <v>147</v>
      </c>
      <c r="D1191" s="20" t="s">
        <v>148</v>
      </c>
      <c r="E1191" s="20" t="s">
        <v>146</v>
      </c>
      <c r="F1191" s="20" t="s">
        <v>143</v>
      </c>
      <c r="G1191" s="20" t="s">
        <v>144</v>
      </c>
      <c r="H1191" s="20" t="s">
        <v>275</v>
      </c>
      <c r="I1191">
        <v>4437</v>
      </c>
      <c r="J1191" s="21">
        <v>590715.27</v>
      </c>
      <c r="K1191" s="22">
        <v>0.93158937434579903</v>
      </c>
      <c r="L1191" s="21">
        <v>634094.04</v>
      </c>
      <c r="M1191" s="23">
        <v>4.1986702766370898E-2</v>
      </c>
      <c r="N1191" s="21">
        <v>57.63</v>
      </c>
      <c r="O1191">
        <v>186</v>
      </c>
      <c r="P1191" s="21">
        <v>9386.7199999999993</v>
      </c>
      <c r="Q1191" s="21">
        <v>0</v>
      </c>
      <c r="R1191" s="21">
        <f t="shared" si="18"/>
        <v>9386.7199999999993</v>
      </c>
    </row>
    <row r="1192" spans="1:18" x14ac:dyDescent="0.25">
      <c r="A1192" s="20" t="s">
        <v>64</v>
      </c>
      <c r="B1192" s="20" t="s">
        <v>241</v>
      </c>
      <c r="C1192" s="20" t="s">
        <v>149</v>
      </c>
      <c r="D1192" s="20" t="s">
        <v>150</v>
      </c>
      <c r="E1192" s="20" t="s">
        <v>142</v>
      </c>
      <c r="F1192" s="20" t="s">
        <v>151</v>
      </c>
      <c r="G1192" s="20" t="s">
        <v>144</v>
      </c>
      <c r="H1192" s="20" t="s">
        <v>275</v>
      </c>
      <c r="I1192">
        <v>64479</v>
      </c>
      <c r="J1192" s="21">
        <v>590715.27</v>
      </c>
      <c r="K1192" s="22">
        <v>0.93158937434579903</v>
      </c>
      <c r="L1192" s="21">
        <v>634094.04</v>
      </c>
      <c r="M1192" s="23">
        <v>4.1986702766370898E-2</v>
      </c>
      <c r="N1192" s="21">
        <v>4.97</v>
      </c>
      <c r="O1192">
        <v>2707</v>
      </c>
      <c r="P1192" s="21">
        <v>11812.74</v>
      </c>
      <c r="Q1192" s="21">
        <v>34.909999999999997</v>
      </c>
      <c r="R1192" s="21">
        <f t="shared" si="18"/>
        <v>11847.65</v>
      </c>
    </row>
    <row r="1193" spans="1:18" x14ac:dyDescent="0.25">
      <c r="A1193" s="20" t="s">
        <v>64</v>
      </c>
      <c r="B1193" s="20" t="s">
        <v>241</v>
      </c>
      <c r="C1193" s="20" t="s">
        <v>152</v>
      </c>
      <c r="D1193" s="20" t="s">
        <v>153</v>
      </c>
      <c r="E1193" s="20" t="s">
        <v>142</v>
      </c>
      <c r="F1193" s="20" t="s">
        <v>151</v>
      </c>
      <c r="G1193" s="20" t="s">
        <v>144</v>
      </c>
      <c r="H1193" s="20" t="s">
        <v>275</v>
      </c>
      <c r="I1193">
        <v>92485</v>
      </c>
      <c r="J1193" s="21">
        <v>590715.27</v>
      </c>
      <c r="K1193" s="22">
        <v>0.93158937434579903</v>
      </c>
      <c r="L1193" s="21">
        <v>634094.04</v>
      </c>
      <c r="M1193" s="23">
        <v>4.1986702766370898E-2</v>
      </c>
      <c r="N1193" s="21">
        <v>4.97</v>
      </c>
      <c r="O1193">
        <v>3883</v>
      </c>
      <c r="P1193" s="21">
        <v>16944.54</v>
      </c>
      <c r="Q1193" s="21">
        <v>52.37</v>
      </c>
      <c r="R1193" s="21">
        <f t="shared" si="18"/>
        <v>16996.91</v>
      </c>
    </row>
    <row r="1194" spans="1:18" x14ac:dyDescent="0.25">
      <c r="A1194" s="20" t="s">
        <v>64</v>
      </c>
      <c r="B1194" s="20" t="s">
        <v>241</v>
      </c>
      <c r="C1194" s="20" t="s">
        <v>154</v>
      </c>
      <c r="D1194" s="20" t="s">
        <v>148</v>
      </c>
      <c r="E1194" s="20" t="s">
        <v>155</v>
      </c>
      <c r="F1194" s="20" t="s">
        <v>151</v>
      </c>
      <c r="G1194" s="20" t="s">
        <v>144</v>
      </c>
      <c r="H1194" s="20" t="s">
        <v>275</v>
      </c>
      <c r="I1194">
        <v>1427</v>
      </c>
      <c r="J1194" s="21">
        <v>590715.27</v>
      </c>
      <c r="K1194" s="22">
        <v>0.93158937434579903</v>
      </c>
      <c r="L1194" s="21">
        <v>634094.04</v>
      </c>
      <c r="M1194" s="23">
        <v>4.1986702766370898E-2</v>
      </c>
      <c r="N1194" s="21">
        <v>27.46</v>
      </c>
      <c r="O1194">
        <v>59</v>
      </c>
      <c r="P1194" s="21">
        <v>1418.75</v>
      </c>
      <c r="Q1194" s="21">
        <v>0</v>
      </c>
      <c r="R1194" s="21">
        <f t="shared" si="18"/>
        <v>1418.75</v>
      </c>
    </row>
    <row r="1195" spans="1:18" x14ac:dyDescent="0.25">
      <c r="A1195" s="20" t="s">
        <v>85</v>
      </c>
      <c r="B1195" s="20" t="s">
        <v>13</v>
      </c>
      <c r="C1195" s="20" t="s">
        <v>156</v>
      </c>
      <c r="D1195" s="20" t="s">
        <v>150</v>
      </c>
      <c r="E1195" s="20" t="s">
        <v>155</v>
      </c>
      <c r="F1195" s="20" t="s">
        <v>151</v>
      </c>
      <c r="G1195" s="20" t="s">
        <v>144</v>
      </c>
      <c r="H1195" s="20" t="s">
        <v>275</v>
      </c>
      <c r="I1195">
        <v>3608</v>
      </c>
      <c r="J1195" s="21">
        <v>893270.31</v>
      </c>
      <c r="K1195" s="22">
        <v>0.80177313808791995</v>
      </c>
      <c r="L1195" s="21">
        <v>1114118.53</v>
      </c>
      <c r="M1195" s="23">
        <v>7.3771649967907194E-2</v>
      </c>
      <c r="N1195" s="21">
        <v>27.46</v>
      </c>
      <c r="O1195">
        <v>266</v>
      </c>
      <c r="P1195" s="21">
        <v>5505.05</v>
      </c>
      <c r="Q1195" s="21">
        <v>0</v>
      </c>
      <c r="R1195" s="21">
        <f t="shared" si="18"/>
        <v>5505.05</v>
      </c>
    </row>
    <row r="1196" spans="1:18" x14ac:dyDescent="0.25">
      <c r="A1196" s="20" t="s">
        <v>86</v>
      </c>
      <c r="B1196" s="20" t="s">
        <v>196</v>
      </c>
      <c r="C1196" s="20" t="s">
        <v>197</v>
      </c>
      <c r="D1196" s="20" t="s">
        <v>148</v>
      </c>
      <c r="E1196" s="20" t="s">
        <v>142</v>
      </c>
      <c r="F1196" s="20" t="s">
        <v>198</v>
      </c>
      <c r="G1196" s="20" t="s">
        <v>144</v>
      </c>
      <c r="H1196" s="20" t="s">
        <v>275</v>
      </c>
      <c r="I1196">
        <v>309175</v>
      </c>
      <c r="J1196" s="21">
        <v>8279596.3499999996</v>
      </c>
      <c r="K1196" s="22">
        <v>0.82555248164405004</v>
      </c>
      <c r="L1196" s="21">
        <v>10029158.09</v>
      </c>
      <c r="M1196" s="23">
        <v>5.1627761016478597E-2</v>
      </c>
      <c r="N1196" s="21">
        <v>33.78</v>
      </c>
      <c r="O1196">
        <v>15962</v>
      </c>
      <c r="P1196" s="21">
        <v>419539.64</v>
      </c>
      <c r="Q1196" s="21">
        <v>1182.77</v>
      </c>
      <c r="R1196" s="21">
        <f t="shared" si="18"/>
        <v>420722.41000000003</v>
      </c>
    </row>
    <row r="1197" spans="1:18" x14ac:dyDescent="0.25">
      <c r="A1197" s="20" t="s">
        <v>86</v>
      </c>
      <c r="B1197" s="20" t="s">
        <v>196</v>
      </c>
      <c r="C1197" s="20" t="s">
        <v>199</v>
      </c>
      <c r="D1197" s="20" t="s">
        <v>200</v>
      </c>
      <c r="E1197" s="20" t="s">
        <v>142</v>
      </c>
      <c r="F1197" s="20" t="s">
        <v>198</v>
      </c>
      <c r="G1197" s="20" t="s">
        <v>183</v>
      </c>
      <c r="H1197" s="20" t="s">
        <v>275</v>
      </c>
      <c r="I1197">
        <v>222043</v>
      </c>
      <c r="J1197" s="21">
        <v>8279596.3499999996</v>
      </c>
      <c r="K1197" s="22">
        <v>0.82555248164405004</v>
      </c>
      <c r="L1197" s="21">
        <v>10029158.09</v>
      </c>
      <c r="M1197" s="23"/>
      <c r="N1197" s="21">
        <v>10.98</v>
      </c>
      <c r="P1197" s="21">
        <v>0</v>
      </c>
      <c r="Q1197" s="21">
        <v>0</v>
      </c>
      <c r="R1197" s="21">
        <f t="shared" si="18"/>
        <v>0</v>
      </c>
    </row>
    <row r="1198" spans="1:18" x14ac:dyDescent="0.25">
      <c r="A1198" s="20" t="s">
        <v>86</v>
      </c>
      <c r="B1198" s="20" t="s">
        <v>196</v>
      </c>
      <c r="C1198" s="20" t="s">
        <v>201</v>
      </c>
      <c r="D1198" s="20" t="s">
        <v>141</v>
      </c>
      <c r="E1198" s="20" t="s">
        <v>142</v>
      </c>
      <c r="F1198" s="20" t="s">
        <v>202</v>
      </c>
      <c r="G1198" s="20" t="s">
        <v>144</v>
      </c>
      <c r="H1198" s="20" t="s">
        <v>275</v>
      </c>
      <c r="I1198">
        <v>44305</v>
      </c>
      <c r="J1198" s="21">
        <v>8279596.3499999996</v>
      </c>
      <c r="K1198" s="22">
        <v>0.82555248164405004</v>
      </c>
      <c r="L1198" s="21">
        <v>10029158.09</v>
      </c>
      <c r="M1198" s="23">
        <v>5.1620730777325201E-2</v>
      </c>
      <c r="N1198" s="21">
        <v>33.78</v>
      </c>
      <c r="O1198">
        <v>2287</v>
      </c>
      <c r="P1198" s="21">
        <v>60110.71</v>
      </c>
      <c r="Q1198" s="21">
        <v>236.55</v>
      </c>
      <c r="R1198" s="21">
        <f t="shared" si="18"/>
        <v>60347.26</v>
      </c>
    </row>
    <row r="1199" spans="1:18" x14ac:dyDescent="0.25">
      <c r="A1199" s="20" t="s">
        <v>86</v>
      </c>
      <c r="B1199" s="20" t="s">
        <v>196</v>
      </c>
      <c r="C1199" s="20" t="s">
        <v>203</v>
      </c>
      <c r="D1199" s="20" t="s">
        <v>141</v>
      </c>
      <c r="E1199" s="20" t="s">
        <v>146</v>
      </c>
      <c r="F1199" s="20" t="s">
        <v>202</v>
      </c>
      <c r="G1199" s="20" t="s">
        <v>144</v>
      </c>
      <c r="H1199" s="20" t="s">
        <v>275</v>
      </c>
      <c r="I1199">
        <v>18023</v>
      </c>
      <c r="J1199" s="21">
        <v>8279596.3499999996</v>
      </c>
      <c r="K1199" s="22">
        <v>0.82555248164405004</v>
      </c>
      <c r="L1199" s="21">
        <v>10029158.09</v>
      </c>
      <c r="M1199" s="23">
        <v>5.1620730777325201E-2</v>
      </c>
      <c r="N1199" s="21">
        <v>135.6</v>
      </c>
      <c r="O1199">
        <v>930</v>
      </c>
      <c r="P1199" s="21">
        <v>97862.25</v>
      </c>
      <c r="Q1199" s="21">
        <v>-105.22</v>
      </c>
      <c r="R1199" s="21">
        <f t="shared" si="18"/>
        <v>97757.03</v>
      </c>
    </row>
    <row r="1200" spans="1:18" x14ac:dyDescent="0.25">
      <c r="A1200" s="20" t="s">
        <v>86</v>
      </c>
      <c r="B1200" s="20" t="s">
        <v>196</v>
      </c>
      <c r="C1200" s="20" t="s">
        <v>204</v>
      </c>
      <c r="D1200" s="20" t="s">
        <v>150</v>
      </c>
      <c r="E1200" s="20" t="s">
        <v>146</v>
      </c>
      <c r="F1200" s="20" t="s">
        <v>202</v>
      </c>
      <c r="G1200" s="20" t="s">
        <v>183</v>
      </c>
      <c r="H1200" s="20" t="s">
        <v>275</v>
      </c>
      <c r="I1200">
        <v>15777</v>
      </c>
      <c r="J1200" s="21">
        <v>8279596.3499999996</v>
      </c>
      <c r="K1200" s="22">
        <v>0.82555248164405004</v>
      </c>
      <c r="L1200" s="21">
        <v>10029158.09</v>
      </c>
      <c r="M1200" s="23"/>
      <c r="N1200" s="21">
        <v>30.27</v>
      </c>
      <c r="P1200" s="21">
        <v>0</v>
      </c>
      <c r="Q1200" s="21">
        <v>0</v>
      </c>
      <c r="R1200" s="21">
        <f t="shared" si="18"/>
        <v>0</v>
      </c>
    </row>
    <row r="1201" spans="1:18" x14ac:dyDescent="0.25">
      <c r="A1201" s="20" t="s">
        <v>86</v>
      </c>
      <c r="B1201" s="20" t="s">
        <v>196</v>
      </c>
      <c r="C1201" s="20" t="s">
        <v>205</v>
      </c>
      <c r="D1201" s="20" t="s">
        <v>148</v>
      </c>
      <c r="E1201" s="20" t="s">
        <v>155</v>
      </c>
      <c r="F1201" s="20" t="s">
        <v>198</v>
      </c>
      <c r="G1201" s="20" t="s">
        <v>144</v>
      </c>
      <c r="H1201" s="20" t="s">
        <v>275</v>
      </c>
      <c r="I1201">
        <v>15530</v>
      </c>
      <c r="J1201" s="21">
        <v>8279596.3499999996</v>
      </c>
      <c r="K1201" s="22">
        <v>0.82555248164405004</v>
      </c>
      <c r="L1201" s="21">
        <v>10029158.09</v>
      </c>
      <c r="M1201" s="23">
        <v>5.1627761016478597E-2</v>
      </c>
      <c r="N1201" s="21">
        <v>90.79</v>
      </c>
      <c r="O1201">
        <v>801</v>
      </c>
      <c r="P1201" s="21">
        <v>56434.29</v>
      </c>
      <c r="Q1201" s="21">
        <v>0</v>
      </c>
      <c r="R1201" s="21">
        <f t="shared" si="18"/>
        <v>56434.29</v>
      </c>
    </row>
    <row r="1202" spans="1:18" x14ac:dyDescent="0.25">
      <c r="A1202" s="20" t="s">
        <v>86</v>
      </c>
      <c r="B1202" s="20" t="s">
        <v>196</v>
      </c>
      <c r="C1202" s="20" t="s">
        <v>206</v>
      </c>
      <c r="D1202" s="20" t="s">
        <v>189</v>
      </c>
      <c r="E1202" s="20" t="s">
        <v>155</v>
      </c>
      <c r="F1202" s="20" t="s">
        <v>198</v>
      </c>
      <c r="G1202" s="20" t="s">
        <v>144</v>
      </c>
      <c r="H1202" s="20" t="s">
        <v>275</v>
      </c>
      <c r="I1202">
        <v>7128</v>
      </c>
      <c r="J1202" s="21">
        <v>8279596.3499999996</v>
      </c>
      <c r="K1202" s="22">
        <v>0.82555248164405004</v>
      </c>
      <c r="L1202" s="21">
        <v>10029158.09</v>
      </c>
      <c r="M1202" s="23">
        <v>5.4349585703838799E-2</v>
      </c>
      <c r="N1202" s="21">
        <v>90.77</v>
      </c>
      <c r="O1202">
        <v>387</v>
      </c>
      <c r="P1202" s="21">
        <v>27260</v>
      </c>
      <c r="Q1202" s="21">
        <v>0</v>
      </c>
      <c r="R1202" s="21">
        <f t="shared" si="18"/>
        <v>27260</v>
      </c>
    </row>
    <row r="1203" spans="1:18" x14ac:dyDescent="0.25">
      <c r="A1203" s="20" t="s">
        <v>11</v>
      </c>
      <c r="B1203" s="20" t="s">
        <v>10</v>
      </c>
      <c r="C1203" s="20" t="s">
        <v>208</v>
      </c>
      <c r="D1203" s="20" t="s">
        <v>170</v>
      </c>
      <c r="E1203" s="20" t="s">
        <v>155</v>
      </c>
      <c r="F1203" s="20" t="s">
        <v>209</v>
      </c>
      <c r="G1203" s="20" t="s">
        <v>144</v>
      </c>
      <c r="H1203" s="20" t="s">
        <v>275</v>
      </c>
      <c r="I1203">
        <v>5574</v>
      </c>
      <c r="J1203" s="21">
        <v>6613425.4900000002</v>
      </c>
      <c r="K1203" s="22">
        <v>0.77347366240813098</v>
      </c>
      <c r="L1203" s="21">
        <v>8550291.7699999996</v>
      </c>
      <c r="M1203" s="23">
        <v>0.47813040371846799</v>
      </c>
      <c r="N1203" s="21">
        <v>6.65</v>
      </c>
      <c r="O1203">
        <v>2665</v>
      </c>
      <c r="P1203" s="21">
        <v>12885.23</v>
      </c>
      <c r="Q1203" s="21">
        <v>4.83</v>
      </c>
      <c r="R1203" s="21">
        <f t="shared" si="18"/>
        <v>12890.06</v>
      </c>
    </row>
    <row r="1204" spans="1:18" x14ac:dyDescent="0.25">
      <c r="A1204" s="20" t="s">
        <v>11</v>
      </c>
      <c r="B1204" s="20" t="s">
        <v>10</v>
      </c>
      <c r="C1204" s="20" t="s">
        <v>210</v>
      </c>
      <c r="D1204" s="20" t="s">
        <v>175</v>
      </c>
      <c r="E1204" s="20" t="s">
        <v>155</v>
      </c>
      <c r="F1204" s="20" t="s">
        <v>209</v>
      </c>
      <c r="G1204" s="20" t="s">
        <v>144</v>
      </c>
      <c r="H1204" s="20" t="s">
        <v>275</v>
      </c>
      <c r="I1204">
        <v>5667</v>
      </c>
      <c r="J1204" s="21">
        <v>6613425.4900000002</v>
      </c>
      <c r="K1204" s="22">
        <v>0.77347366240813098</v>
      </c>
      <c r="L1204" s="21">
        <v>8550291.7699999996</v>
      </c>
      <c r="M1204" s="23">
        <v>0.47813040371846799</v>
      </c>
      <c r="N1204" s="21">
        <v>6.65</v>
      </c>
      <c r="O1204">
        <v>2709</v>
      </c>
      <c r="P1204" s="21">
        <v>13097.97</v>
      </c>
      <c r="Q1204" s="21">
        <v>4.83</v>
      </c>
      <c r="R1204" s="21">
        <f t="shared" si="18"/>
        <v>13102.8</v>
      </c>
    </row>
    <row r="1205" spans="1:18" x14ac:dyDescent="0.25">
      <c r="A1205" s="20" t="s">
        <v>11</v>
      </c>
      <c r="B1205" s="20" t="s">
        <v>10</v>
      </c>
      <c r="C1205" s="20" t="s">
        <v>211</v>
      </c>
      <c r="D1205" s="20" t="s">
        <v>148</v>
      </c>
      <c r="E1205" s="20" t="s">
        <v>142</v>
      </c>
      <c r="F1205" s="20" t="s">
        <v>209</v>
      </c>
      <c r="G1205" s="20" t="s">
        <v>144</v>
      </c>
      <c r="H1205" s="20" t="s">
        <v>275</v>
      </c>
      <c r="I1205">
        <v>95861</v>
      </c>
      <c r="J1205" s="21">
        <v>6613425.4900000002</v>
      </c>
      <c r="K1205" s="22">
        <v>0.77347366240813098</v>
      </c>
      <c r="L1205" s="21">
        <v>8550291.7699999996</v>
      </c>
      <c r="M1205" s="23">
        <v>0.47814129740026801</v>
      </c>
      <c r="N1205" s="21">
        <v>3.92</v>
      </c>
      <c r="O1205">
        <v>45835</v>
      </c>
      <c r="P1205" s="21">
        <v>130981.57</v>
      </c>
      <c r="Q1205" s="21">
        <v>371.5</v>
      </c>
      <c r="R1205" s="21">
        <f t="shared" si="18"/>
        <v>131353.07</v>
      </c>
    </row>
    <row r="1206" spans="1:18" x14ac:dyDescent="0.25">
      <c r="A1206" s="20" t="s">
        <v>11</v>
      </c>
      <c r="B1206" s="20" t="s">
        <v>10</v>
      </c>
      <c r="C1206" s="20" t="s">
        <v>213</v>
      </c>
      <c r="D1206" s="20" t="s">
        <v>193</v>
      </c>
      <c r="E1206" s="20" t="s">
        <v>146</v>
      </c>
      <c r="F1206" s="20" t="s">
        <v>209</v>
      </c>
      <c r="G1206" s="20" t="s">
        <v>144</v>
      </c>
      <c r="H1206" s="20" t="s">
        <v>275</v>
      </c>
      <c r="I1206">
        <v>0</v>
      </c>
      <c r="J1206" s="21">
        <v>6613425.4900000002</v>
      </c>
      <c r="K1206" s="22">
        <v>0.77347366240813098</v>
      </c>
      <c r="L1206" s="21">
        <v>8550291.7699999996</v>
      </c>
      <c r="M1206" s="23">
        <v>0.47813040371846799</v>
      </c>
      <c r="N1206" s="21">
        <v>30.45</v>
      </c>
      <c r="O1206">
        <v>0</v>
      </c>
      <c r="P1206" s="21">
        <v>0</v>
      </c>
      <c r="Q1206" s="21">
        <v>0</v>
      </c>
      <c r="R1206" s="21">
        <f t="shared" si="18"/>
        <v>0</v>
      </c>
    </row>
    <row r="1207" spans="1:18" x14ac:dyDescent="0.25">
      <c r="A1207" s="20" t="s">
        <v>11</v>
      </c>
      <c r="B1207" s="20" t="s">
        <v>10</v>
      </c>
      <c r="C1207" s="20" t="s">
        <v>214</v>
      </c>
      <c r="D1207" s="20" t="s">
        <v>175</v>
      </c>
      <c r="E1207" s="20" t="s">
        <v>146</v>
      </c>
      <c r="F1207" s="20" t="s">
        <v>209</v>
      </c>
      <c r="G1207" s="20" t="s">
        <v>144</v>
      </c>
      <c r="H1207" s="20" t="s">
        <v>275</v>
      </c>
      <c r="I1207">
        <v>13274</v>
      </c>
      <c r="J1207" s="21">
        <v>6613425.4900000002</v>
      </c>
      <c r="K1207" s="22">
        <v>0.77347366240813098</v>
      </c>
      <c r="L1207" s="21">
        <v>8550291.7699999996</v>
      </c>
      <c r="M1207" s="23">
        <v>0.47813040371846799</v>
      </c>
      <c r="N1207" s="21">
        <v>30.45</v>
      </c>
      <c r="O1207">
        <v>6346</v>
      </c>
      <c r="P1207" s="21">
        <v>140494.96</v>
      </c>
      <c r="Q1207" s="21">
        <v>-88.56</v>
      </c>
      <c r="R1207" s="21">
        <f t="shared" si="18"/>
        <v>140406.39999999999</v>
      </c>
    </row>
    <row r="1208" spans="1:18" x14ac:dyDescent="0.25">
      <c r="A1208" s="20" t="s">
        <v>87</v>
      </c>
      <c r="B1208" s="20" t="s">
        <v>196</v>
      </c>
      <c r="C1208" s="20" t="s">
        <v>197</v>
      </c>
      <c r="D1208" s="20" t="s">
        <v>148</v>
      </c>
      <c r="E1208" s="20" t="s">
        <v>142</v>
      </c>
      <c r="F1208" s="20" t="s">
        <v>198</v>
      </c>
      <c r="G1208" s="20" t="s">
        <v>144</v>
      </c>
      <c r="H1208" s="20" t="s">
        <v>275</v>
      </c>
      <c r="I1208">
        <v>309175</v>
      </c>
      <c r="J1208" s="21">
        <v>899029.63</v>
      </c>
      <c r="K1208" s="22">
        <v>0.68376050376292397</v>
      </c>
      <c r="L1208" s="21">
        <v>1314831.18</v>
      </c>
      <c r="M1208" s="23">
        <v>6.7684435053166599E-3</v>
      </c>
      <c r="N1208" s="21">
        <v>33.78</v>
      </c>
      <c r="O1208">
        <v>2092</v>
      </c>
      <c r="P1208" s="21">
        <v>45541.43</v>
      </c>
      <c r="Q1208" s="21">
        <v>130.61000000000001</v>
      </c>
      <c r="R1208" s="21">
        <f t="shared" si="18"/>
        <v>45672.04</v>
      </c>
    </row>
    <row r="1209" spans="1:18" x14ac:dyDescent="0.25">
      <c r="A1209" s="20" t="s">
        <v>87</v>
      </c>
      <c r="B1209" s="20" t="s">
        <v>196</v>
      </c>
      <c r="C1209" s="20" t="s">
        <v>199</v>
      </c>
      <c r="D1209" s="20" t="s">
        <v>200</v>
      </c>
      <c r="E1209" s="20" t="s">
        <v>142</v>
      </c>
      <c r="F1209" s="20" t="s">
        <v>198</v>
      </c>
      <c r="G1209" s="20" t="s">
        <v>144</v>
      </c>
      <c r="H1209" s="20" t="s">
        <v>275</v>
      </c>
      <c r="I1209">
        <v>222043</v>
      </c>
      <c r="J1209" s="21">
        <v>899029.63</v>
      </c>
      <c r="K1209" s="22">
        <v>0.68376050376292397</v>
      </c>
      <c r="L1209" s="21">
        <v>1314831.18</v>
      </c>
      <c r="M1209" s="23">
        <v>1.57514047452905E-2</v>
      </c>
      <c r="N1209" s="21">
        <v>10.98</v>
      </c>
      <c r="O1209">
        <v>3497</v>
      </c>
      <c r="P1209" s="21">
        <v>24744.77</v>
      </c>
      <c r="Q1209" s="21">
        <v>84.92</v>
      </c>
      <c r="R1209" s="21">
        <f t="shared" si="18"/>
        <v>24829.69</v>
      </c>
    </row>
    <row r="1210" spans="1:18" x14ac:dyDescent="0.25">
      <c r="A1210" s="20" t="s">
        <v>87</v>
      </c>
      <c r="B1210" s="20" t="s">
        <v>196</v>
      </c>
      <c r="C1210" s="20" t="s">
        <v>201</v>
      </c>
      <c r="D1210" s="20" t="s">
        <v>141</v>
      </c>
      <c r="E1210" s="20" t="s">
        <v>142</v>
      </c>
      <c r="F1210" s="20" t="s">
        <v>202</v>
      </c>
      <c r="G1210" s="20" t="s">
        <v>144</v>
      </c>
      <c r="H1210" s="20" t="s">
        <v>275</v>
      </c>
      <c r="I1210">
        <v>44305</v>
      </c>
      <c r="J1210" s="21">
        <v>899029.63</v>
      </c>
      <c r="K1210" s="22">
        <v>0.68376050376292397</v>
      </c>
      <c r="L1210" s="21">
        <v>1314831.18</v>
      </c>
      <c r="M1210" s="23">
        <v>6.7675218349671903E-3</v>
      </c>
      <c r="N1210" s="21">
        <v>33.78</v>
      </c>
      <c r="O1210">
        <v>299</v>
      </c>
      <c r="P1210" s="21">
        <v>6509.03</v>
      </c>
      <c r="Q1210" s="21">
        <v>21.77</v>
      </c>
      <c r="R1210" s="21">
        <f t="shared" si="18"/>
        <v>6530.8</v>
      </c>
    </row>
    <row r="1211" spans="1:18" x14ac:dyDescent="0.25">
      <c r="A1211" s="20" t="s">
        <v>87</v>
      </c>
      <c r="B1211" s="20" t="s">
        <v>196</v>
      </c>
      <c r="C1211" s="20" t="s">
        <v>203</v>
      </c>
      <c r="D1211" s="20" t="s">
        <v>141</v>
      </c>
      <c r="E1211" s="20" t="s">
        <v>146</v>
      </c>
      <c r="F1211" s="20" t="s">
        <v>202</v>
      </c>
      <c r="G1211" s="20" t="s">
        <v>144</v>
      </c>
      <c r="H1211" s="20" t="s">
        <v>275</v>
      </c>
      <c r="I1211">
        <v>18023</v>
      </c>
      <c r="J1211" s="21">
        <v>899029.63</v>
      </c>
      <c r="K1211" s="22">
        <v>0.68376050376292397</v>
      </c>
      <c r="L1211" s="21">
        <v>1314831.18</v>
      </c>
      <c r="M1211" s="23">
        <v>6.7675218349671903E-3</v>
      </c>
      <c r="N1211" s="21">
        <v>135.6</v>
      </c>
      <c r="O1211">
        <v>121</v>
      </c>
      <c r="P1211" s="21">
        <v>10545.74</v>
      </c>
      <c r="Q1211" s="21">
        <v>-87.15</v>
      </c>
      <c r="R1211" s="21">
        <f t="shared" si="18"/>
        <v>10458.59</v>
      </c>
    </row>
    <row r="1212" spans="1:18" x14ac:dyDescent="0.25">
      <c r="A1212" s="20" t="s">
        <v>87</v>
      </c>
      <c r="B1212" s="20" t="s">
        <v>196</v>
      </c>
      <c r="C1212" s="20" t="s">
        <v>204</v>
      </c>
      <c r="D1212" s="20" t="s">
        <v>150</v>
      </c>
      <c r="E1212" s="20" t="s">
        <v>146</v>
      </c>
      <c r="F1212" s="20" t="s">
        <v>202</v>
      </c>
      <c r="G1212" s="20" t="s">
        <v>183</v>
      </c>
      <c r="H1212" s="20" t="s">
        <v>275</v>
      </c>
      <c r="I1212">
        <v>15777</v>
      </c>
      <c r="J1212" s="21">
        <v>899029.63</v>
      </c>
      <c r="K1212" s="22">
        <v>0.68376050376292397</v>
      </c>
      <c r="L1212" s="21">
        <v>1314831.18</v>
      </c>
      <c r="M1212" s="23"/>
      <c r="N1212" s="21">
        <v>30.27</v>
      </c>
      <c r="P1212" s="21">
        <v>0</v>
      </c>
      <c r="Q1212" s="21">
        <v>0</v>
      </c>
      <c r="R1212" s="21">
        <f t="shared" si="18"/>
        <v>0</v>
      </c>
    </row>
    <row r="1213" spans="1:18" x14ac:dyDescent="0.25">
      <c r="A1213" s="20" t="s">
        <v>87</v>
      </c>
      <c r="B1213" s="20" t="s">
        <v>196</v>
      </c>
      <c r="C1213" s="20" t="s">
        <v>205</v>
      </c>
      <c r="D1213" s="20" t="s">
        <v>148</v>
      </c>
      <c r="E1213" s="20" t="s">
        <v>155</v>
      </c>
      <c r="F1213" s="20" t="s">
        <v>198</v>
      </c>
      <c r="G1213" s="20" t="s">
        <v>144</v>
      </c>
      <c r="H1213" s="20" t="s">
        <v>275</v>
      </c>
      <c r="I1213">
        <v>15530</v>
      </c>
      <c r="J1213" s="21">
        <v>899029.63</v>
      </c>
      <c r="K1213" s="22">
        <v>0.68376050376292397</v>
      </c>
      <c r="L1213" s="21">
        <v>1314831.18</v>
      </c>
      <c r="M1213" s="23">
        <v>6.7684435053166599E-3</v>
      </c>
      <c r="N1213" s="21">
        <v>90.79</v>
      </c>
      <c r="O1213">
        <v>105</v>
      </c>
      <c r="P1213" s="21">
        <v>6127.16</v>
      </c>
      <c r="Q1213" s="21">
        <v>0</v>
      </c>
      <c r="R1213" s="21">
        <f t="shared" si="18"/>
        <v>6127.16</v>
      </c>
    </row>
    <row r="1214" spans="1:18" x14ac:dyDescent="0.25">
      <c r="A1214" s="20" t="s">
        <v>87</v>
      </c>
      <c r="B1214" s="20" t="s">
        <v>196</v>
      </c>
      <c r="C1214" s="20" t="s">
        <v>206</v>
      </c>
      <c r="D1214" s="20" t="s">
        <v>189</v>
      </c>
      <c r="E1214" s="20" t="s">
        <v>155</v>
      </c>
      <c r="F1214" s="20" t="s">
        <v>198</v>
      </c>
      <c r="G1214" s="20" t="s">
        <v>144</v>
      </c>
      <c r="H1214" s="20" t="s">
        <v>275</v>
      </c>
      <c r="I1214">
        <v>7128</v>
      </c>
      <c r="J1214" s="21">
        <v>899029.63</v>
      </c>
      <c r="K1214" s="22">
        <v>0.68376050376292397</v>
      </c>
      <c r="L1214" s="21">
        <v>1314831.18</v>
      </c>
      <c r="M1214" s="23">
        <v>7.1252770434182501E-3</v>
      </c>
      <c r="N1214" s="21">
        <v>90.77</v>
      </c>
      <c r="O1214">
        <v>50</v>
      </c>
      <c r="P1214" s="21">
        <v>2917.05</v>
      </c>
      <c r="Q1214" s="21">
        <v>0</v>
      </c>
      <c r="R1214" s="21">
        <f t="shared" si="18"/>
        <v>2917.05</v>
      </c>
    </row>
    <row r="1215" spans="1:18" x14ac:dyDescent="0.25">
      <c r="A1215" s="20" t="s">
        <v>88</v>
      </c>
      <c r="B1215" s="20" t="s">
        <v>1</v>
      </c>
      <c r="C1215" s="20" t="s">
        <v>184</v>
      </c>
      <c r="D1215" s="20" t="s">
        <v>148</v>
      </c>
      <c r="E1215" s="20" t="s">
        <v>142</v>
      </c>
      <c r="F1215" s="20" t="s">
        <v>185</v>
      </c>
      <c r="G1215" s="20" t="s">
        <v>183</v>
      </c>
      <c r="H1215" s="20" t="s">
        <v>275</v>
      </c>
      <c r="I1215">
        <v>174751</v>
      </c>
      <c r="J1215" s="21">
        <v>202728.01</v>
      </c>
      <c r="K1215" s="22">
        <v>0.90488217133859705</v>
      </c>
      <c r="L1215" s="21">
        <v>224038.02</v>
      </c>
      <c r="M1215" s="23"/>
      <c r="N1215" s="21">
        <v>0.97</v>
      </c>
      <c r="P1215" s="21">
        <v>0</v>
      </c>
      <c r="Q1215" s="21">
        <v>0</v>
      </c>
      <c r="R1215" s="21">
        <f t="shared" si="18"/>
        <v>0</v>
      </c>
    </row>
    <row r="1216" spans="1:18" x14ac:dyDescent="0.25">
      <c r="A1216" s="20" t="s">
        <v>88</v>
      </c>
      <c r="B1216" s="20" t="s">
        <v>1</v>
      </c>
      <c r="C1216" s="20" t="s">
        <v>186</v>
      </c>
      <c r="D1216" s="20" t="s">
        <v>187</v>
      </c>
      <c r="E1216" s="20" t="s">
        <v>142</v>
      </c>
      <c r="F1216" s="20" t="s">
        <v>185</v>
      </c>
      <c r="G1216" s="20" t="s">
        <v>144</v>
      </c>
      <c r="H1216" s="20" t="s">
        <v>275</v>
      </c>
      <c r="I1216">
        <v>155453</v>
      </c>
      <c r="J1216" s="21">
        <v>202728.01</v>
      </c>
      <c r="K1216" s="22">
        <v>0.90488217133859705</v>
      </c>
      <c r="L1216" s="21">
        <v>224038.02</v>
      </c>
      <c r="M1216" s="23">
        <v>2.1321116574512099E-2</v>
      </c>
      <c r="N1216" s="21">
        <v>2.06</v>
      </c>
      <c r="O1216">
        <v>3314</v>
      </c>
      <c r="P1216" s="21">
        <v>5822.28</v>
      </c>
      <c r="Q1216" s="21">
        <v>15.81</v>
      </c>
      <c r="R1216" s="21">
        <f t="shared" si="18"/>
        <v>5838.09</v>
      </c>
    </row>
    <row r="1217" spans="1:18" x14ac:dyDescent="0.25">
      <c r="A1217" s="20" t="s">
        <v>88</v>
      </c>
      <c r="B1217" s="20" t="s">
        <v>1</v>
      </c>
      <c r="C1217" s="20" t="s">
        <v>188</v>
      </c>
      <c r="D1217" s="20" t="s">
        <v>189</v>
      </c>
      <c r="E1217" s="20" t="s">
        <v>142</v>
      </c>
      <c r="F1217" s="20" t="s">
        <v>185</v>
      </c>
      <c r="G1217" s="20" t="s">
        <v>144</v>
      </c>
      <c r="H1217" s="20" t="s">
        <v>275</v>
      </c>
      <c r="I1217">
        <v>87916</v>
      </c>
      <c r="J1217" s="21">
        <v>202728.01</v>
      </c>
      <c r="K1217" s="22">
        <v>0.90488217133859705</v>
      </c>
      <c r="L1217" s="21">
        <v>224038.02</v>
      </c>
      <c r="M1217" s="23">
        <v>2.0358949591631301E-2</v>
      </c>
      <c r="N1217" s="21">
        <v>2.09</v>
      </c>
      <c r="O1217">
        <v>1789</v>
      </c>
      <c r="P1217" s="21">
        <v>3188.82</v>
      </c>
      <c r="Q1217" s="21">
        <v>14.26</v>
      </c>
      <c r="R1217" s="21">
        <f t="shared" si="18"/>
        <v>3203.0800000000004</v>
      </c>
    </row>
    <row r="1218" spans="1:18" x14ac:dyDescent="0.25">
      <c r="A1218" s="20" t="s">
        <v>88</v>
      </c>
      <c r="B1218" s="20" t="s">
        <v>1</v>
      </c>
      <c r="C1218" s="20" t="s">
        <v>190</v>
      </c>
      <c r="D1218" s="20" t="s">
        <v>148</v>
      </c>
      <c r="E1218" s="20" t="s">
        <v>146</v>
      </c>
      <c r="F1218" s="20" t="s">
        <v>191</v>
      </c>
      <c r="G1218" s="20" t="s">
        <v>183</v>
      </c>
      <c r="H1218" s="20" t="s">
        <v>275</v>
      </c>
      <c r="I1218">
        <v>16821</v>
      </c>
      <c r="J1218" s="21">
        <v>202728.01</v>
      </c>
      <c r="K1218" s="22">
        <v>0.90488217133859705</v>
      </c>
      <c r="L1218" s="21">
        <v>224038.02</v>
      </c>
      <c r="M1218" s="23"/>
      <c r="N1218" s="21">
        <v>22.13</v>
      </c>
      <c r="P1218" s="21">
        <v>0</v>
      </c>
      <c r="Q1218" s="21">
        <v>0</v>
      </c>
      <c r="R1218" s="21">
        <f t="shared" ref="R1218:R1281" si="19">SUM(P1218:Q1218)</f>
        <v>0</v>
      </c>
    </row>
    <row r="1219" spans="1:18" x14ac:dyDescent="0.25">
      <c r="A1219" s="20" t="s">
        <v>88</v>
      </c>
      <c r="B1219" s="20" t="s">
        <v>1</v>
      </c>
      <c r="C1219" s="20" t="s">
        <v>192</v>
      </c>
      <c r="D1219" s="20" t="s">
        <v>193</v>
      </c>
      <c r="E1219" s="20" t="s">
        <v>146</v>
      </c>
      <c r="F1219" s="20" t="s">
        <v>185</v>
      </c>
      <c r="G1219" s="20" t="s">
        <v>144</v>
      </c>
      <c r="H1219" s="20" t="s">
        <v>275</v>
      </c>
      <c r="I1219">
        <v>0</v>
      </c>
      <c r="J1219" s="21">
        <v>202728.01</v>
      </c>
      <c r="K1219" s="22">
        <v>0.90488217133859705</v>
      </c>
      <c r="L1219" s="21">
        <v>224038.02</v>
      </c>
      <c r="M1219" s="23">
        <v>5.0483028995349802E-2</v>
      </c>
      <c r="N1219" s="21">
        <v>5.93</v>
      </c>
      <c r="O1219">
        <v>0</v>
      </c>
      <c r="P1219" s="21">
        <v>0</v>
      </c>
      <c r="Q1219" s="21">
        <v>0</v>
      </c>
      <c r="R1219" s="21">
        <f t="shared" si="19"/>
        <v>0</v>
      </c>
    </row>
    <row r="1220" spans="1:18" x14ac:dyDescent="0.25">
      <c r="A1220" s="20" t="s">
        <v>88</v>
      </c>
      <c r="B1220" s="20" t="s">
        <v>1</v>
      </c>
      <c r="C1220" s="20" t="s">
        <v>194</v>
      </c>
      <c r="D1220" s="20" t="s">
        <v>189</v>
      </c>
      <c r="E1220" s="20" t="s">
        <v>155</v>
      </c>
      <c r="F1220" s="20" t="s">
        <v>185</v>
      </c>
      <c r="G1220" s="20" t="s">
        <v>144</v>
      </c>
      <c r="H1220" s="20" t="s">
        <v>275</v>
      </c>
      <c r="I1220">
        <v>5704</v>
      </c>
      <c r="J1220" s="21">
        <v>202728.01</v>
      </c>
      <c r="K1220" s="22">
        <v>0.90488217133859705</v>
      </c>
      <c r="L1220" s="21">
        <v>224038.02</v>
      </c>
      <c r="M1220" s="23">
        <v>2.0358949591631301E-2</v>
      </c>
      <c r="N1220" s="21">
        <v>2.58</v>
      </c>
      <c r="O1220">
        <v>116</v>
      </c>
      <c r="P1220" s="21">
        <v>254.56</v>
      </c>
      <c r="Q1220" s="21">
        <v>0</v>
      </c>
      <c r="R1220" s="21">
        <f t="shared" si="19"/>
        <v>254.56</v>
      </c>
    </row>
    <row r="1221" spans="1:18" x14ac:dyDescent="0.25">
      <c r="A1221" s="20" t="s">
        <v>88</v>
      </c>
      <c r="B1221" s="20" t="s">
        <v>1</v>
      </c>
      <c r="C1221" s="20" t="s">
        <v>195</v>
      </c>
      <c r="D1221" s="20" t="s">
        <v>187</v>
      </c>
      <c r="E1221" s="20" t="s">
        <v>155</v>
      </c>
      <c r="F1221" s="20" t="s">
        <v>185</v>
      </c>
      <c r="G1221" s="20" t="s">
        <v>144</v>
      </c>
      <c r="H1221" s="20" t="s">
        <v>275</v>
      </c>
      <c r="I1221">
        <v>9780</v>
      </c>
      <c r="J1221" s="21">
        <v>202728.01</v>
      </c>
      <c r="K1221" s="22">
        <v>0.90488217133859705</v>
      </c>
      <c r="L1221" s="21">
        <v>224038.02</v>
      </c>
      <c r="M1221" s="23">
        <v>2.1321116574512099E-2</v>
      </c>
      <c r="N1221" s="21">
        <v>2.54</v>
      </c>
      <c r="O1221">
        <v>208</v>
      </c>
      <c r="P1221" s="21">
        <v>449.38</v>
      </c>
      <c r="Q1221" s="21">
        <v>0</v>
      </c>
      <c r="R1221" s="21">
        <f t="shared" si="19"/>
        <v>449.38</v>
      </c>
    </row>
    <row r="1222" spans="1:18" x14ac:dyDescent="0.25">
      <c r="A1222" s="20" t="s">
        <v>89</v>
      </c>
      <c r="B1222" s="20" t="s">
        <v>196</v>
      </c>
      <c r="C1222" s="20" t="s">
        <v>197</v>
      </c>
      <c r="D1222" s="20" t="s">
        <v>148</v>
      </c>
      <c r="E1222" s="20" t="s">
        <v>142</v>
      </c>
      <c r="F1222" s="20" t="s">
        <v>198</v>
      </c>
      <c r="G1222" s="20" t="s">
        <v>144</v>
      </c>
      <c r="H1222" s="20" t="s">
        <v>275</v>
      </c>
      <c r="I1222">
        <v>309175</v>
      </c>
      <c r="J1222" s="21">
        <v>2107910.59</v>
      </c>
      <c r="K1222" s="22">
        <v>0.92467003441273898</v>
      </c>
      <c r="L1222" s="21">
        <v>2279635.4500000002</v>
      </c>
      <c r="M1222" s="23">
        <v>1.1735030314722301E-2</v>
      </c>
      <c r="N1222" s="21">
        <v>33.78</v>
      </c>
      <c r="O1222">
        <v>3628</v>
      </c>
      <c r="P1222" s="21">
        <v>106805.86</v>
      </c>
      <c r="Q1222" s="21">
        <v>323.83999999999997</v>
      </c>
      <c r="R1222" s="21">
        <f t="shared" si="19"/>
        <v>107129.7</v>
      </c>
    </row>
    <row r="1223" spans="1:18" x14ac:dyDescent="0.25">
      <c r="A1223" s="20" t="s">
        <v>89</v>
      </c>
      <c r="B1223" s="20" t="s">
        <v>196</v>
      </c>
      <c r="C1223" s="20" t="s">
        <v>199</v>
      </c>
      <c r="D1223" s="20" t="s">
        <v>200</v>
      </c>
      <c r="E1223" s="20" t="s">
        <v>142</v>
      </c>
      <c r="F1223" s="20" t="s">
        <v>198</v>
      </c>
      <c r="G1223" s="20" t="s">
        <v>183</v>
      </c>
      <c r="H1223" s="20" t="s">
        <v>275</v>
      </c>
      <c r="I1223">
        <v>222043</v>
      </c>
      <c r="J1223" s="21">
        <v>2107910.59</v>
      </c>
      <c r="K1223" s="22">
        <v>0.92467003441273898</v>
      </c>
      <c r="L1223" s="21">
        <v>2279635.4500000002</v>
      </c>
      <c r="M1223" s="23"/>
      <c r="N1223" s="21">
        <v>10.98</v>
      </c>
      <c r="P1223" s="21">
        <v>0</v>
      </c>
      <c r="Q1223" s="21">
        <v>0</v>
      </c>
      <c r="R1223" s="21">
        <f t="shared" si="19"/>
        <v>0</v>
      </c>
    </row>
    <row r="1224" spans="1:18" x14ac:dyDescent="0.25">
      <c r="A1224" s="20" t="s">
        <v>89</v>
      </c>
      <c r="B1224" s="20" t="s">
        <v>196</v>
      </c>
      <c r="C1224" s="20" t="s">
        <v>201</v>
      </c>
      <c r="D1224" s="20" t="s">
        <v>141</v>
      </c>
      <c r="E1224" s="20" t="s">
        <v>142</v>
      </c>
      <c r="F1224" s="20" t="s">
        <v>202</v>
      </c>
      <c r="G1224" s="20" t="s">
        <v>144</v>
      </c>
      <c r="H1224" s="20" t="s">
        <v>275</v>
      </c>
      <c r="I1224">
        <v>44305</v>
      </c>
      <c r="J1224" s="21">
        <v>2107910.59</v>
      </c>
      <c r="K1224" s="22">
        <v>0.92467003441273898</v>
      </c>
      <c r="L1224" s="21">
        <v>2279635.4500000002</v>
      </c>
      <c r="M1224" s="23">
        <v>1.17334323358838E-2</v>
      </c>
      <c r="N1224" s="21">
        <v>33.78</v>
      </c>
      <c r="O1224">
        <v>519</v>
      </c>
      <c r="P1224" s="21">
        <v>15279.01</v>
      </c>
      <c r="Q1224" s="21">
        <v>29.44</v>
      </c>
      <c r="R1224" s="21">
        <f t="shared" si="19"/>
        <v>15308.45</v>
      </c>
    </row>
    <row r="1225" spans="1:18" x14ac:dyDescent="0.25">
      <c r="A1225" s="20" t="s">
        <v>89</v>
      </c>
      <c r="B1225" s="20" t="s">
        <v>196</v>
      </c>
      <c r="C1225" s="20" t="s">
        <v>203</v>
      </c>
      <c r="D1225" s="20" t="s">
        <v>141</v>
      </c>
      <c r="E1225" s="20" t="s">
        <v>146</v>
      </c>
      <c r="F1225" s="20" t="s">
        <v>202</v>
      </c>
      <c r="G1225" s="20" t="s">
        <v>144</v>
      </c>
      <c r="H1225" s="20" t="s">
        <v>275</v>
      </c>
      <c r="I1225">
        <v>18023</v>
      </c>
      <c r="J1225" s="21">
        <v>2107910.59</v>
      </c>
      <c r="K1225" s="22">
        <v>0.92467003441273898</v>
      </c>
      <c r="L1225" s="21">
        <v>2279635.4500000002</v>
      </c>
      <c r="M1225" s="23">
        <v>1.17334323358838E-2</v>
      </c>
      <c r="N1225" s="21">
        <v>135.6</v>
      </c>
      <c r="O1225">
        <v>211</v>
      </c>
      <c r="P1225" s="21">
        <v>24868.91</v>
      </c>
      <c r="Q1225" s="21">
        <v>0</v>
      </c>
      <c r="R1225" s="21">
        <f t="shared" si="19"/>
        <v>24868.91</v>
      </c>
    </row>
    <row r="1226" spans="1:18" x14ac:dyDescent="0.25">
      <c r="A1226" s="20" t="s">
        <v>89</v>
      </c>
      <c r="B1226" s="20" t="s">
        <v>196</v>
      </c>
      <c r="C1226" s="20" t="s">
        <v>204</v>
      </c>
      <c r="D1226" s="20" t="s">
        <v>150</v>
      </c>
      <c r="E1226" s="20" t="s">
        <v>146</v>
      </c>
      <c r="F1226" s="20" t="s">
        <v>202</v>
      </c>
      <c r="G1226" s="20" t="s">
        <v>183</v>
      </c>
      <c r="H1226" s="20" t="s">
        <v>275</v>
      </c>
      <c r="I1226">
        <v>15777</v>
      </c>
      <c r="J1226" s="21">
        <v>2107910.59</v>
      </c>
      <c r="K1226" s="22">
        <v>0.92467003441273898</v>
      </c>
      <c r="L1226" s="21">
        <v>2279635.4500000002</v>
      </c>
      <c r="M1226" s="23"/>
      <c r="N1226" s="21">
        <v>30.27</v>
      </c>
      <c r="P1226" s="21">
        <v>0</v>
      </c>
      <c r="Q1226" s="21">
        <v>0</v>
      </c>
      <c r="R1226" s="21">
        <f t="shared" si="19"/>
        <v>0</v>
      </c>
    </row>
    <row r="1227" spans="1:18" x14ac:dyDescent="0.25">
      <c r="A1227" s="20" t="s">
        <v>40</v>
      </c>
      <c r="B1227" s="20" t="s">
        <v>196</v>
      </c>
      <c r="C1227" s="20" t="s">
        <v>204</v>
      </c>
      <c r="D1227" s="20" t="s">
        <v>150</v>
      </c>
      <c r="E1227" s="20" t="s">
        <v>146</v>
      </c>
      <c r="F1227" s="20" t="s">
        <v>202</v>
      </c>
      <c r="G1227" s="20" t="s">
        <v>183</v>
      </c>
      <c r="H1227" s="20" t="s">
        <v>276</v>
      </c>
      <c r="I1227">
        <v>15922</v>
      </c>
      <c r="J1227" s="21">
        <v>294301.18</v>
      </c>
      <c r="K1227" s="22">
        <v>0.87229746700413902</v>
      </c>
      <c r="L1227" s="21">
        <v>337386.26</v>
      </c>
      <c r="M1227" s="23"/>
      <c r="N1227" s="21">
        <v>30.27</v>
      </c>
      <c r="P1227" s="21">
        <v>0</v>
      </c>
      <c r="Q1227" s="21">
        <v>0</v>
      </c>
      <c r="R1227" s="21">
        <f t="shared" si="19"/>
        <v>0</v>
      </c>
    </row>
    <row r="1228" spans="1:18" x14ac:dyDescent="0.25">
      <c r="A1228" s="20" t="s">
        <v>40</v>
      </c>
      <c r="B1228" s="20" t="s">
        <v>196</v>
      </c>
      <c r="C1228" s="20" t="s">
        <v>205</v>
      </c>
      <c r="D1228" s="20" t="s">
        <v>148</v>
      </c>
      <c r="E1228" s="20" t="s">
        <v>155</v>
      </c>
      <c r="F1228" s="20" t="s">
        <v>198</v>
      </c>
      <c r="G1228" s="20" t="s">
        <v>144</v>
      </c>
      <c r="H1228" s="20" t="s">
        <v>276</v>
      </c>
      <c r="I1228">
        <v>15543</v>
      </c>
      <c r="J1228" s="21">
        <v>294301.18</v>
      </c>
      <c r="K1228" s="22">
        <v>0.87229746700413902</v>
      </c>
      <c r="L1228" s="21">
        <v>337386.26</v>
      </c>
      <c r="M1228" s="23">
        <v>1.73678558511221E-3</v>
      </c>
      <c r="N1228" s="21">
        <v>90.79</v>
      </c>
      <c r="O1228">
        <v>26</v>
      </c>
      <c r="P1228" s="21">
        <v>1935.55</v>
      </c>
      <c r="Q1228" s="21">
        <v>0</v>
      </c>
      <c r="R1228" s="21">
        <f t="shared" si="19"/>
        <v>1935.55</v>
      </c>
    </row>
    <row r="1229" spans="1:18" x14ac:dyDescent="0.25">
      <c r="A1229" s="20" t="s">
        <v>40</v>
      </c>
      <c r="B1229" s="20" t="s">
        <v>196</v>
      </c>
      <c r="C1229" s="20" t="s">
        <v>206</v>
      </c>
      <c r="D1229" s="20" t="s">
        <v>189</v>
      </c>
      <c r="E1229" s="20" t="s">
        <v>155</v>
      </c>
      <c r="F1229" s="20" t="s">
        <v>198</v>
      </c>
      <c r="G1229" s="20" t="s">
        <v>144</v>
      </c>
      <c r="H1229" s="20" t="s">
        <v>276</v>
      </c>
      <c r="I1229">
        <v>7112</v>
      </c>
      <c r="J1229" s="21">
        <v>294301.18</v>
      </c>
      <c r="K1229" s="22">
        <v>0.87229746700413902</v>
      </c>
      <c r="L1229" s="21">
        <v>337386.26</v>
      </c>
      <c r="M1229" s="23">
        <v>1.8283492281820899E-3</v>
      </c>
      <c r="N1229" s="21">
        <v>90.77</v>
      </c>
      <c r="O1229">
        <v>13</v>
      </c>
      <c r="P1229" s="21">
        <v>967.56</v>
      </c>
      <c r="Q1229" s="21">
        <v>74.430000000000007</v>
      </c>
      <c r="R1229" s="21">
        <f t="shared" si="19"/>
        <v>1041.99</v>
      </c>
    </row>
    <row r="1230" spans="1:18" x14ac:dyDescent="0.25">
      <c r="A1230" s="20" t="s">
        <v>12</v>
      </c>
      <c r="B1230" s="20" t="s">
        <v>207</v>
      </c>
      <c r="C1230" s="20" t="s">
        <v>208</v>
      </c>
      <c r="D1230" s="20" t="s">
        <v>170</v>
      </c>
      <c r="E1230" s="20" t="s">
        <v>155</v>
      </c>
      <c r="F1230" s="20" t="s">
        <v>209</v>
      </c>
      <c r="G1230" s="20" t="s">
        <v>144</v>
      </c>
      <c r="H1230" s="20" t="s">
        <v>276</v>
      </c>
      <c r="I1230">
        <v>5594</v>
      </c>
      <c r="J1230" s="21">
        <v>3536221.59</v>
      </c>
      <c r="K1230" s="22">
        <v>0.809707398211853</v>
      </c>
      <c r="L1230" s="21">
        <v>4367283.29</v>
      </c>
      <c r="M1230" s="23">
        <v>0.244217504942597</v>
      </c>
      <c r="N1230" s="21">
        <v>6.65</v>
      </c>
      <c r="O1230">
        <v>1366</v>
      </c>
      <c r="P1230" s="21">
        <v>6913.98</v>
      </c>
      <c r="Q1230" s="21">
        <v>10.119999999999999</v>
      </c>
      <c r="R1230" s="21">
        <f t="shared" si="19"/>
        <v>6924.0999999999995</v>
      </c>
    </row>
    <row r="1231" spans="1:18" x14ac:dyDescent="0.25">
      <c r="A1231" s="20" t="s">
        <v>12</v>
      </c>
      <c r="B1231" s="20" t="s">
        <v>207</v>
      </c>
      <c r="C1231" s="20" t="s">
        <v>210</v>
      </c>
      <c r="D1231" s="20" t="s">
        <v>175</v>
      </c>
      <c r="E1231" s="20" t="s">
        <v>155</v>
      </c>
      <c r="F1231" s="20" t="s">
        <v>209</v>
      </c>
      <c r="G1231" s="20" t="s">
        <v>144</v>
      </c>
      <c r="H1231" s="20" t="s">
        <v>276</v>
      </c>
      <c r="I1231">
        <v>5678</v>
      </c>
      <c r="J1231" s="21">
        <v>3536221.59</v>
      </c>
      <c r="K1231" s="22">
        <v>0.809707398211853</v>
      </c>
      <c r="L1231" s="21">
        <v>4367283.29</v>
      </c>
      <c r="M1231" s="23">
        <v>0.244217504942597</v>
      </c>
      <c r="N1231" s="21">
        <v>6.65</v>
      </c>
      <c r="O1231">
        <v>1386</v>
      </c>
      <c r="P1231" s="21">
        <v>7015.21</v>
      </c>
      <c r="Q1231" s="21">
        <v>5.0599999999999996</v>
      </c>
      <c r="R1231" s="21">
        <f t="shared" si="19"/>
        <v>7020.27</v>
      </c>
    </row>
    <row r="1232" spans="1:18" x14ac:dyDescent="0.25">
      <c r="A1232" s="20" t="s">
        <v>12</v>
      </c>
      <c r="B1232" s="20" t="s">
        <v>207</v>
      </c>
      <c r="C1232" s="20" t="s">
        <v>211</v>
      </c>
      <c r="D1232" s="20" t="s">
        <v>148</v>
      </c>
      <c r="E1232" s="20" t="s">
        <v>142</v>
      </c>
      <c r="F1232" s="20" t="s">
        <v>209</v>
      </c>
      <c r="G1232" s="20" t="s">
        <v>144</v>
      </c>
      <c r="H1232" s="20" t="s">
        <v>276</v>
      </c>
      <c r="I1232">
        <v>96518</v>
      </c>
      <c r="J1232" s="21">
        <v>3536221.59</v>
      </c>
      <c r="K1232" s="22">
        <v>0.809707398211853</v>
      </c>
      <c r="L1232" s="21">
        <v>4367283.29</v>
      </c>
      <c r="M1232" s="23">
        <v>0.244223069173125</v>
      </c>
      <c r="N1232" s="21">
        <v>3.92</v>
      </c>
      <c r="O1232">
        <v>23571</v>
      </c>
      <c r="P1232" s="21">
        <v>70513.710000000006</v>
      </c>
      <c r="Q1232" s="21">
        <v>356</v>
      </c>
      <c r="R1232" s="21">
        <f t="shared" si="19"/>
        <v>70869.710000000006</v>
      </c>
    </row>
    <row r="1233" spans="1:18" x14ac:dyDescent="0.25">
      <c r="A1233" s="20" t="s">
        <v>12</v>
      </c>
      <c r="B1233" s="20" t="s">
        <v>207</v>
      </c>
      <c r="C1233" s="20" t="s">
        <v>212</v>
      </c>
      <c r="D1233" s="20" t="s">
        <v>150</v>
      </c>
      <c r="E1233" s="20" t="s">
        <v>142</v>
      </c>
      <c r="F1233" s="20" t="s">
        <v>209</v>
      </c>
      <c r="G1233" s="20" t="s">
        <v>144</v>
      </c>
      <c r="H1233" s="20" t="s">
        <v>276</v>
      </c>
      <c r="I1233">
        <v>158079</v>
      </c>
      <c r="J1233" s="21">
        <v>3536221.59</v>
      </c>
      <c r="K1233" s="22">
        <v>0.809707398211853</v>
      </c>
      <c r="L1233" s="21">
        <v>4367283.29</v>
      </c>
      <c r="M1233" s="23">
        <v>0.244217504942597</v>
      </c>
      <c r="N1233" s="21">
        <v>3.92</v>
      </c>
      <c r="O1233">
        <v>38605</v>
      </c>
      <c r="P1233" s="21">
        <v>115488.59</v>
      </c>
      <c r="Q1233" s="21">
        <v>810.71</v>
      </c>
      <c r="R1233" s="21">
        <f t="shared" si="19"/>
        <v>116299.3</v>
      </c>
    </row>
    <row r="1234" spans="1:18" x14ac:dyDescent="0.25">
      <c r="A1234" s="20" t="s">
        <v>12</v>
      </c>
      <c r="B1234" s="20" t="s">
        <v>207</v>
      </c>
      <c r="C1234" s="20" t="s">
        <v>213</v>
      </c>
      <c r="D1234" s="20" t="s">
        <v>193</v>
      </c>
      <c r="E1234" s="20" t="s">
        <v>146</v>
      </c>
      <c r="F1234" s="20" t="s">
        <v>209</v>
      </c>
      <c r="G1234" s="20" t="s">
        <v>144</v>
      </c>
      <c r="H1234" s="20" t="s">
        <v>276</v>
      </c>
      <c r="I1234">
        <v>0</v>
      </c>
      <c r="J1234" s="21">
        <v>3536221.59</v>
      </c>
      <c r="K1234" s="22">
        <v>0.809707398211853</v>
      </c>
      <c r="L1234" s="21">
        <v>4367283.29</v>
      </c>
      <c r="M1234" s="23">
        <v>0.244217504942597</v>
      </c>
      <c r="N1234" s="21">
        <v>30.45</v>
      </c>
      <c r="O1234">
        <v>0</v>
      </c>
      <c r="P1234" s="21">
        <v>0</v>
      </c>
      <c r="Q1234" s="21">
        <v>0</v>
      </c>
      <c r="R1234" s="21">
        <f t="shared" si="19"/>
        <v>0</v>
      </c>
    </row>
    <row r="1235" spans="1:18" x14ac:dyDescent="0.25">
      <c r="A1235" s="20" t="s">
        <v>12</v>
      </c>
      <c r="B1235" s="20" t="s">
        <v>207</v>
      </c>
      <c r="C1235" s="20" t="s">
        <v>214</v>
      </c>
      <c r="D1235" s="20" t="s">
        <v>175</v>
      </c>
      <c r="E1235" s="20" t="s">
        <v>146</v>
      </c>
      <c r="F1235" s="20" t="s">
        <v>209</v>
      </c>
      <c r="G1235" s="20" t="s">
        <v>144</v>
      </c>
      <c r="H1235" s="20" t="s">
        <v>276</v>
      </c>
      <c r="I1235">
        <v>13484</v>
      </c>
      <c r="J1235" s="21">
        <v>3536221.59</v>
      </c>
      <c r="K1235" s="22">
        <v>0.809707398211853</v>
      </c>
      <c r="L1235" s="21">
        <v>4367283.29</v>
      </c>
      <c r="M1235" s="23">
        <v>0.244217504942597</v>
      </c>
      <c r="N1235" s="21">
        <v>30.45</v>
      </c>
      <c r="O1235">
        <v>3293</v>
      </c>
      <c r="P1235" s="21">
        <v>76319.41</v>
      </c>
      <c r="Q1235" s="21">
        <v>-115.88</v>
      </c>
      <c r="R1235" s="21">
        <f t="shared" si="19"/>
        <v>76203.53</v>
      </c>
    </row>
    <row r="1236" spans="1:18" x14ac:dyDescent="0.25">
      <c r="A1236" s="20" t="s">
        <v>41</v>
      </c>
      <c r="B1236" s="20" t="s">
        <v>215</v>
      </c>
      <c r="C1236" s="20" t="s">
        <v>157</v>
      </c>
      <c r="D1236" s="20" t="s">
        <v>158</v>
      </c>
      <c r="E1236" s="20" t="s">
        <v>142</v>
      </c>
      <c r="F1236" s="20" t="s">
        <v>159</v>
      </c>
      <c r="G1236" s="20" t="s">
        <v>144</v>
      </c>
      <c r="H1236" s="20" t="s">
        <v>276</v>
      </c>
      <c r="I1236">
        <v>50116</v>
      </c>
      <c r="J1236" s="21">
        <v>2217018.42</v>
      </c>
      <c r="K1236" s="22">
        <v>0.953390079453588</v>
      </c>
      <c r="L1236" s="21">
        <v>2325405.38</v>
      </c>
      <c r="M1236" s="23">
        <v>6.4386572409361797E-2</v>
      </c>
      <c r="N1236" s="21">
        <v>26.16</v>
      </c>
      <c r="O1236">
        <v>3226</v>
      </c>
      <c r="P1236" s="21">
        <v>75832.28</v>
      </c>
      <c r="Q1236" s="21">
        <v>564.16</v>
      </c>
      <c r="R1236" s="21">
        <f t="shared" si="19"/>
        <v>76396.44</v>
      </c>
    </row>
    <row r="1237" spans="1:18" x14ac:dyDescent="0.25">
      <c r="A1237" s="20" t="s">
        <v>41</v>
      </c>
      <c r="B1237" s="20" t="s">
        <v>215</v>
      </c>
      <c r="C1237" s="20" t="s">
        <v>160</v>
      </c>
      <c r="D1237" s="20" t="s">
        <v>150</v>
      </c>
      <c r="E1237" s="20" t="s">
        <v>142</v>
      </c>
      <c r="F1237" s="20" t="s">
        <v>159</v>
      </c>
      <c r="G1237" s="20" t="s">
        <v>183</v>
      </c>
      <c r="H1237" s="20" t="s">
        <v>276</v>
      </c>
      <c r="I1237">
        <v>48471</v>
      </c>
      <c r="J1237" s="21">
        <v>2217018.42</v>
      </c>
      <c r="K1237" s="22">
        <v>0.953390079453588</v>
      </c>
      <c r="L1237" s="21">
        <v>2325405.38</v>
      </c>
      <c r="M1237" s="23"/>
      <c r="N1237" s="21">
        <v>24.2</v>
      </c>
      <c r="P1237" s="21">
        <v>0</v>
      </c>
      <c r="Q1237" s="21">
        <v>0</v>
      </c>
      <c r="R1237" s="21">
        <f t="shared" si="19"/>
        <v>0</v>
      </c>
    </row>
    <row r="1238" spans="1:18" x14ac:dyDescent="0.25">
      <c r="A1238" s="20" t="s">
        <v>41</v>
      </c>
      <c r="B1238" s="20" t="s">
        <v>215</v>
      </c>
      <c r="C1238" s="20" t="s">
        <v>161</v>
      </c>
      <c r="D1238" s="20" t="s">
        <v>148</v>
      </c>
      <c r="E1238" s="20" t="s">
        <v>142</v>
      </c>
      <c r="F1238" s="20" t="s">
        <v>162</v>
      </c>
      <c r="G1238" s="20" t="s">
        <v>144</v>
      </c>
      <c r="H1238" s="20" t="s">
        <v>276</v>
      </c>
      <c r="I1238">
        <v>13594</v>
      </c>
      <c r="J1238" s="21">
        <v>2217018.42</v>
      </c>
      <c r="K1238" s="22">
        <v>0.953390079453588</v>
      </c>
      <c r="L1238" s="21">
        <v>2325405.38</v>
      </c>
      <c r="M1238" s="23">
        <v>6.4386572409361797E-2</v>
      </c>
      <c r="N1238" s="21">
        <v>26.16</v>
      </c>
      <c r="O1238">
        <v>875</v>
      </c>
      <c r="P1238" s="21">
        <v>20568.27</v>
      </c>
      <c r="Q1238" s="21">
        <v>141.04</v>
      </c>
      <c r="R1238" s="21">
        <f t="shared" si="19"/>
        <v>20709.310000000001</v>
      </c>
    </row>
    <row r="1239" spans="1:18" x14ac:dyDescent="0.25">
      <c r="A1239" s="20" t="s">
        <v>41</v>
      </c>
      <c r="B1239" s="20" t="s">
        <v>215</v>
      </c>
      <c r="C1239" s="20" t="s">
        <v>163</v>
      </c>
      <c r="D1239" s="20" t="s">
        <v>148</v>
      </c>
      <c r="E1239" s="20" t="s">
        <v>146</v>
      </c>
      <c r="F1239" s="20" t="s">
        <v>162</v>
      </c>
      <c r="G1239" s="20" t="s">
        <v>144</v>
      </c>
      <c r="H1239" s="20" t="s">
        <v>276</v>
      </c>
      <c r="I1239">
        <v>2528</v>
      </c>
      <c r="J1239" s="21">
        <v>2217018.42</v>
      </c>
      <c r="K1239" s="22">
        <v>0.953390079453588</v>
      </c>
      <c r="L1239" s="21">
        <v>2325405.38</v>
      </c>
      <c r="M1239" s="23">
        <v>6.4386572409361797E-2</v>
      </c>
      <c r="N1239" s="21">
        <v>107.29</v>
      </c>
      <c r="O1239">
        <v>162</v>
      </c>
      <c r="P1239" s="21">
        <v>15576.6</v>
      </c>
      <c r="Q1239" s="21">
        <v>0</v>
      </c>
      <c r="R1239" s="21">
        <f t="shared" si="19"/>
        <v>15576.6</v>
      </c>
    </row>
    <row r="1240" spans="1:18" x14ac:dyDescent="0.25">
      <c r="A1240" s="20" t="s">
        <v>41</v>
      </c>
      <c r="B1240" s="20" t="s">
        <v>215</v>
      </c>
      <c r="C1240" s="20" t="s">
        <v>164</v>
      </c>
      <c r="D1240" s="20" t="s">
        <v>150</v>
      </c>
      <c r="E1240" s="20" t="s">
        <v>146</v>
      </c>
      <c r="F1240" s="20" t="s">
        <v>162</v>
      </c>
      <c r="G1240" s="20" t="s">
        <v>183</v>
      </c>
      <c r="H1240" s="20" t="s">
        <v>276</v>
      </c>
      <c r="I1240">
        <v>3612</v>
      </c>
      <c r="J1240" s="21">
        <v>2217018.42</v>
      </c>
      <c r="K1240" s="22">
        <v>0.953390079453588</v>
      </c>
      <c r="L1240" s="21">
        <v>2325405.38</v>
      </c>
      <c r="M1240" s="23"/>
      <c r="N1240" s="21">
        <v>67.69</v>
      </c>
      <c r="P1240" s="21">
        <v>0</v>
      </c>
      <c r="Q1240" s="21">
        <v>0</v>
      </c>
      <c r="R1240" s="21">
        <f t="shared" si="19"/>
        <v>0</v>
      </c>
    </row>
    <row r="1241" spans="1:18" x14ac:dyDescent="0.25">
      <c r="A1241" s="20" t="s">
        <v>41</v>
      </c>
      <c r="B1241" s="20" t="s">
        <v>215</v>
      </c>
      <c r="C1241" s="20" t="s">
        <v>165</v>
      </c>
      <c r="D1241" s="20" t="s">
        <v>148</v>
      </c>
      <c r="E1241" s="20" t="s">
        <v>155</v>
      </c>
      <c r="F1241" s="20" t="s">
        <v>159</v>
      </c>
      <c r="G1241" s="20" t="s">
        <v>144</v>
      </c>
      <c r="H1241" s="20" t="s">
        <v>276</v>
      </c>
      <c r="I1241">
        <v>1480</v>
      </c>
      <c r="J1241" s="21">
        <v>2217018.42</v>
      </c>
      <c r="K1241" s="22">
        <v>0.953390079453588</v>
      </c>
      <c r="L1241" s="21">
        <v>2325405.38</v>
      </c>
      <c r="M1241" s="23">
        <v>6.4386572409361797E-2</v>
      </c>
      <c r="N1241" s="21">
        <v>58.75</v>
      </c>
      <c r="O1241">
        <v>95</v>
      </c>
      <c r="P1241" s="21">
        <v>5001.84</v>
      </c>
      <c r="Q1241" s="21">
        <v>0</v>
      </c>
      <c r="R1241" s="21">
        <f t="shared" si="19"/>
        <v>5001.84</v>
      </c>
    </row>
    <row r="1242" spans="1:18" x14ac:dyDescent="0.25">
      <c r="A1242" s="20" t="s">
        <v>41</v>
      </c>
      <c r="B1242" s="20" t="s">
        <v>215</v>
      </c>
      <c r="C1242" s="20" t="s">
        <v>166</v>
      </c>
      <c r="D1242" s="20" t="s">
        <v>150</v>
      </c>
      <c r="E1242" s="20" t="s">
        <v>155</v>
      </c>
      <c r="F1242" s="20" t="s">
        <v>159</v>
      </c>
      <c r="G1242" s="20" t="s">
        <v>144</v>
      </c>
      <c r="H1242" s="20" t="s">
        <v>276</v>
      </c>
      <c r="I1242">
        <v>2052</v>
      </c>
      <c r="J1242" s="21">
        <v>2217018.42</v>
      </c>
      <c r="K1242" s="22">
        <v>0.953390079453588</v>
      </c>
      <c r="L1242" s="21">
        <v>2325405.38</v>
      </c>
      <c r="M1242" s="23">
        <v>6.4645594216778193E-2</v>
      </c>
      <c r="N1242" s="21">
        <v>58.69</v>
      </c>
      <c r="O1242">
        <v>132</v>
      </c>
      <c r="P1242" s="21">
        <v>6942.83</v>
      </c>
      <c r="Q1242" s="21">
        <v>0</v>
      </c>
      <c r="R1242" s="21">
        <f t="shared" si="19"/>
        <v>6942.83</v>
      </c>
    </row>
    <row r="1243" spans="1:18" x14ac:dyDescent="0.25">
      <c r="A1243" s="20" t="s">
        <v>9</v>
      </c>
      <c r="B1243" s="20" t="s">
        <v>8</v>
      </c>
      <c r="C1243" s="20" t="s">
        <v>216</v>
      </c>
      <c r="D1243" s="20" t="s">
        <v>148</v>
      </c>
      <c r="E1243" s="20" t="s">
        <v>142</v>
      </c>
      <c r="F1243" s="20" t="s">
        <v>217</v>
      </c>
      <c r="G1243" s="20" t="s">
        <v>144</v>
      </c>
      <c r="H1243" s="20" t="s">
        <v>276</v>
      </c>
      <c r="I1243">
        <v>27613</v>
      </c>
      <c r="J1243" s="21">
        <v>2269747.44</v>
      </c>
      <c r="K1243" s="22">
        <v>0.78808331820328503</v>
      </c>
      <c r="L1243" s="21">
        <v>2880085.63</v>
      </c>
      <c r="M1243" s="23">
        <v>1</v>
      </c>
      <c r="N1243" s="21">
        <v>1.1200000000000001</v>
      </c>
      <c r="O1243">
        <v>27613</v>
      </c>
      <c r="P1243" s="21">
        <v>22971.279999999999</v>
      </c>
      <c r="Q1243" s="21">
        <v>137.27000000000001</v>
      </c>
      <c r="R1243" s="21">
        <f t="shared" si="19"/>
        <v>23108.55</v>
      </c>
    </row>
    <row r="1244" spans="1:18" x14ac:dyDescent="0.25">
      <c r="A1244" s="20" t="s">
        <v>9</v>
      </c>
      <c r="B1244" s="20" t="s">
        <v>8</v>
      </c>
      <c r="C1244" s="20" t="s">
        <v>218</v>
      </c>
      <c r="D1244" s="20" t="s">
        <v>150</v>
      </c>
      <c r="E1244" s="20" t="s">
        <v>142</v>
      </c>
      <c r="F1244" s="20" t="s">
        <v>217</v>
      </c>
      <c r="G1244" s="20" t="s">
        <v>144</v>
      </c>
      <c r="H1244" s="20" t="s">
        <v>276</v>
      </c>
      <c r="I1244">
        <v>116951</v>
      </c>
      <c r="J1244" s="21">
        <v>2269747.44</v>
      </c>
      <c r="K1244" s="22">
        <v>0.78808331820328503</v>
      </c>
      <c r="L1244" s="21">
        <v>2880085.63</v>
      </c>
      <c r="M1244" s="23">
        <v>1</v>
      </c>
      <c r="N1244" s="21">
        <v>1.1200000000000001</v>
      </c>
      <c r="O1244">
        <v>116951</v>
      </c>
      <c r="P1244" s="21">
        <v>97291.62</v>
      </c>
      <c r="Q1244" s="21">
        <v>538.24</v>
      </c>
      <c r="R1244" s="21">
        <f t="shared" si="19"/>
        <v>97829.86</v>
      </c>
    </row>
    <row r="1245" spans="1:18" x14ac:dyDescent="0.25">
      <c r="A1245" s="20" t="s">
        <v>9</v>
      </c>
      <c r="B1245" s="20" t="s">
        <v>8</v>
      </c>
      <c r="C1245" s="20" t="s">
        <v>219</v>
      </c>
      <c r="D1245" s="20" t="s">
        <v>220</v>
      </c>
      <c r="E1245" s="20" t="s">
        <v>142</v>
      </c>
      <c r="F1245" s="20" t="s">
        <v>217</v>
      </c>
      <c r="G1245" s="20" t="s">
        <v>144</v>
      </c>
      <c r="H1245" s="20" t="s">
        <v>276</v>
      </c>
      <c r="I1245">
        <v>63185</v>
      </c>
      <c r="J1245" s="21">
        <v>2269747.44</v>
      </c>
      <c r="K1245" s="22">
        <v>0.78808331820328503</v>
      </c>
      <c r="L1245" s="21">
        <v>2880085.63</v>
      </c>
      <c r="M1245" s="23">
        <v>1</v>
      </c>
      <c r="N1245" s="21">
        <v>1.1200000000000001</v>
      </c>
      <c r="O1245">
        <v>63185</v>
      </c>
      <c r="P1245" s="21">
        <v>52563.65</v>
      </c>
      <c r="Q1245" s="21">
        <v>386.83</v>
      </c>
      <c r="R1245" s="21">
        <f t="shared" si="19"/>
        <v>52950.48</v>
      </c>
    </row>
    <row r="1246" spans="1:18" x14ac:dyDescent="0.25">
      <c r="A1246" s="20" t="s">
        <v>9</v>
      </c>
      <c r="B1246" s="20" t="s">
        <v>8</v>
      </c>
      <c r="C1246" s="20" t="s">
        <v>221</v>
      </c>
      <c r="D1246" s="20" t="s">
        <v>150</v>
      </c>
      <c r="E1246" s="20" t="s">
        <v>146</v>
      </c>
      <c r="F1246" s="20" t="s">
        <v>217</v>
      </c>
      <c r="G1246" s="20" t="s">
        <v>144</v>
      </c>
      <c r="H1246" s="20" t="s">
        <v>276</v>
      </c>
      <c r="I1246">
        <v>8202</v>
      </c>
      <c r="J1246" s="21">
        <v>2269747.44</v>
      </c>
      <c r="K1246" s="22">
        <v>0.78808331820328503</v>
      </c>
      <c r="L1246" s="21">
        <v>2880085.63</v>
      </c>
      <c r="M1246" s="23">
        <v>1</v>
      </c>
      <c r="N1246" s="21">
        <v>2.58</v>
      </c>
      <c r="O1246">
        <v>8202</v>
      </c>
      <c r="P1246" s="21">
        <v>15676.15</v>
      </c>
      <c r="Q1246" s="21">
        <v>-24.85</v>
      </c>
      <c r="R1246" s="21">
        <f t="shared" si="19"/>
        <v>15651.3</v>
      </c>
    </row>
    <row r="1247" spans="1:18" x14ac:dyDescent="0.25">
      <c r="A1247" s="20" t="s">
        <v>9</v>
      </c>
      <c r="B1247" s="20" t="s">
        <v>8</v>
      </c>
      <c r="C1247" s="20" t="s">
        <v>222</v>
      </c>
      <c r="D1247" s="20" t="s">
        <v>175</v>
      </c>
      <c r="E1247" s="20" t="s">
        <v>146</v>
      </c>
      <c r="F1247" s="20" t="s">
        <v>217</v>
      </c>
      <c r="G1247" s="20" t="s">
        <v>144</v>
      </c>
      <c r="H1247" s="20" t="s">
        <v>276</v>
      </c>
      <c r="I1247">
        <v>6480</v>
      </c>
      <c r="J1247" s="21">
        <v>2269747.44</v>
      </c>
      <c r="K1247" s="22">
        <v>0.78808331820328503</v>
      </c>
      <c r="L1247" s="21">
        <v>2880085.63</v>
      </c>
      <c r="M1247" s="23">
        <v>1</v>
      </c>
      <c r="N1247" s="21">
        <v>2.58</v>
      </c>
      <c r="O1247">
        <v>6480</v>
      </c>
      <c r="P1247" s="21">
        <v>12384.96</v>
      </c>
      <c r="Q1247" s="21">
        <v>-7.65</v>
      </c>
      <c r="R1247" s="21">
        <f t="shared" si="19"/>
        <v>12377.31</v>
      </c>
    </row>
    <row r="1248" spans="1:18" x14ac:dyDescent="0.25">
      <c r="A1248" s="20" t="s">
        <v>9</v>
      </c>
      <c r="B1248" s="20" t="s">
        <v>8</v>
      </c>
      <c r="C1248" s="20" t="s">
        <v>223</v>
      </c>
      <c r="D1248" s="20" t="s">
        <v>224</v>
      </c>
      <c r="E1248" s="20" t="s">
        <v>155</v>
      </c>
      <c r="F1248" s="20" t="s">
        <v>217</v>
      </c>
      <c r="G1248" s="20" t="s">
        <v>144</v>
      </c>
      <c r="H1248" s="20" t="s">
        <v>276</v>
      </c>
      <c r="I1248">
        <v>4790</v>
      </c>
      <c r="J1248" s="21">
        <v>2269747.44</v>
      </c>
      <c r="K1248" s="22">
        <v>0.78808331820328503</v>
      </c>
      <c r="L1248" s="21">
        <v>2880085.63</v>
      </c>
      <c r="M1248" s="23">
        <v>1</v>
      </c>
      <c r="N1248" s="21">
        <v>1.42</v>
      </c>
      <c r="O1248">
        <v>4790</v>
      </c>
      <c r="P1248" s="21">
        <v>5038.76</v>
      </c>
      <c r="Q1248" s="21">
        <v>4.21</v>
      </c>
      <c r="R1248" s="21">
        <f t="shared" si="19"/>
        <v>5042.97</v>
      </c>
    </row>
    <row r="1249" spans="1:18" x14ac:dyDescent="0.25">
      <c r="A1249" s="20" t="s">
        <v>9</v>
      </c>
      <c r="B1249" s="20" t="s">
        <v>8</v>
      </c>
      <c r="C1249" s="20" t="s">
        <v>225</v>
      </c>
      <c r="D1249" s="20" t="s">
        <v>175</v>
      </c>
      <c r="E1249" s="20" t="s">
        <v>155</v>
      </c>
      <c r="F1249" s="20" t="s">
        <v>217</v>
      </c>
      <c r="G1249" s="20" t="s">
        <v>144</v>
      </c>
      <c r="H1249" s="20" t="s">
        <v>276</v>
      </c>
      <c r="I1249">
        <v>4727</v>
      </c>
      <c r="J1249" s="21">
        <v>2269747.44</v>
      </c>
      <c r="K1249" s="22">
        <v>0.78808331820328503</v>
      </c>
      <c r="L1249" s="21">
        <v>2880085.63</v>
      </c>
      <c r="M1249" s="23">
        <v>1</v>
      </c>
      <c r="N1249" s="21">
        <v>1.42</v>
      </c>
      <c r="O1249">
        <v>4727</v>
      </c>
      <c r="P1249" s="21">
        <v>4972.49</v>
      </c>
      <c r="Q1249" s="21">
        <v>3.16</v>
      </c>
      <c r="R1249" s="21">
        <f t="shared" si="19"/>
        <v>4975.6499999999996</v>
      </c>
    </row>
    <row r="1250" spans="1:18" x14ac:dyDescent="0.25">
      <c r="A1250" s="20" t="s">
        <v>42</v>
      </c>
      <c r="B1250" s="20" t="s">
        <v>226</v>
      </c>
      <c r="C1250" s="20" t="s">
        <v>157</v>
      </c>
      <c r="D1250" s="20" t="s">
        <v>158</v>
      </c>
      <c r="E1250" s="20" t="s">
        <v>142</v>
      </c>
      <c r="F1250" s="20" t="s">
        <v>159</v>
      </c>
      <c r="G1250" s="20" t="s">
        <v>144</v>
      </c>
      <c r="H1250" s="20" t="s">
        <v>276</v>
      </c>
      <c r="I1250">
        <v>50116</v>
      </c>
      <c r="J1250" s="21">
        <v>1398362.54</v>
      </c>
      <c r="K1250" s="22">
        <v>0.76426174586970197</v>
      </c>
      <c r="L1250" s="21">
        <v>1829690.61</v>
      </c>
      <c r="M1250" s="23">
        <v>5.0661062350984297E-2</v>
      </c>
      <c r="N1250" s="21">
        <v>26.16</v>
      </c>
      <c r="O1250">
        <v>2538</v>
      </c>
      <c r="P1250" s="21">
        <v>47824.76</v>
      </c>
      <c r="Q1250" s="21">
        <v>358.02</v>
      </c>
      <c r="R1250" s="21">
        <f t="shared" si="19"/>
        <v>48182.78</v>
      </c>
    </row>
    <row r="1251" spans="1:18" x14ac:dyDescent="0.25">
      <c r="A1251" s="20" t="s">
        <v>42</v>
      </c>
      <c r="B1251" s="20" t="s">
        <v>226</v>
      </c>
      <c r="C1251" s="20" t="s">
        <v>160</v>
      </c>
      <c r="D1251" s="20" t="s">
        <v>150</v>
      </c>
      <c r="E1251" s="20" t="s">
        <v>142</v>
      </c>
      <c r="F1251" s="20" t="s">
        <v>159</v>
      </c>
      <c r="G1251" s="20" t="s">
        <v>144</v>
      </c>
      <c r="H1251" s="20" t="s">
        <v>276</v>
      </c>
      <c r="I1251">
        <v>48471</v>
      </c>
      <c r="J1251" s="21">
        <v>1398362.54</v>
      </c>
      <c r="K1251" s="22">
        <v>0.76426174586970197</v>
      </c>
      <c r="L1251" s="21">
        <v>1829690.61</v>
      </c>
      <c r="M1251" s="23">
        <v>5.4380315378220197E-2</v>
      </c>
      <c r="N1251" s="21">
        <v>24.2</v>
      </c>
      <c r="O1251">
        <v>2635</v>
      </c>
      <c r="P1251" s="21">
        <v>45932.43</v>
      </c>
      <c r="Q1251" s="21">
        <v>261.47000000000003</v>
      </c>
      <c r="R1251" s="21">
        <f t="shared" si="19"/>
        <v>46193.9</v>
      </c>
    </row>
    <row r="1252" spans="1:18" x14ac:dyDescent="0.25">
      <c r="A1252" s="20" t="s">
        <v>42</v>
      </c>
      <c r="B1252" s="20" t="s">
        <v>226</v>
      </c>
      <c r="C1252" s="20" t="s">
        <v>161</v>
      </c>
      <c r="D1252" s="20" t="s">
        <v>148</v>
      </c>
      <c r="E1252" s="20" t="s">
        <v>142</v>
      </c>
      <c r="F1252" s="20" t="s">
        <v>162</v>
      </c>
      <c r="G1252" s="20" t="s">
        <v>144</v>
      </c>
      <c r="H1252" s="20" t="s">
        <v>276</v>
      </c>
      <c r="I1252">
        <v>13594</v>
      </c>
      <c r="J1252" s="21">
        <v>1398362.54</v>
      </c>
      <c r="K1252" s="22">
        <v>0.76426174586970197</v>
      </c>
      <c r="L1252" s="21">
        <v>1829690.61</v>
      </c>
      <c r="M1252" s="23">
        <v>5.0661062350984297E-2</v>
      </c>
      <c r="N1252" s="21">
        <v>26.16</v>
      </c>
      <c r="O1252">
        <v>688</v>
      </c>
      <c r="P1252" s="21">
        <v>12964.32</v>
      </c>
      <c r="Q1252" s="21">
        <v>75.38</v>
      </c>
      <c r="R1252" s="21">
        <f t="shared" si="19"/>
        <v>13039.699999999999</v>
      </c>
    </row>
    <row r="1253" spans="1:18" x14ac:dyDescent="0.25">
      <c r="A1253" s="20" t="s">
        <v>42</v>
      </c>
      <c r="B1253" s="20" t="s">
        <v>226</v>
      </c>
      <c r="C1253" s="20" t="s">
        <v>163</v>
      </c>
      <c r="D1253" s="20" t="s">
        <v>148</v>
      </c>
      <c r="E1253" s="20" t="s">
        <v>146</v>
      </c>
      <c r="F1253" s="20" t="s">
        <v>162</v>
      </c>
      <c r="G1253" s="20" t="s">
        <v>144</v>
      </c>
      <c r="H1253" s="20" t="s">
        <v>276</v>
      </c>
      <c r="I1253">
        <v>2528</v>
      </c>
      <c r="J1253" s="21">
        <v>1398362.54</v>
      </c>
      <c r="K1253" s="22">
        <v>0.76426174586970197</v>
      </c>
      <c r="L1253" s="21">
        <v>1829690.61</v>
      </c>
      <c r="M1253" s="23">
        <v>5.0661062350984297E-2</v>
      </c>
      <c r="N1253" s="21">
        <v>107.29</v>
      </c>
      <c r="O1253">
        <v>128</v>
      </c>
      <c r="P1253" s="21">
        <v>9865.9599999999991</v>
      </c>
      <c r="Q1253" s="21">
        <v>0</v>
      </c>
      <c r="R1253" s="21">
        <f t="shared" si="19"/>
        <v>9865.9599999999991</v>
      </c>
    </row>
    <row r="1254" spans="1:18" x14ac:dyDescent="0.25">
      <c r="A1254" s="20" t="s">
        <v>42</v>
      </c>
      <c r="B1254" s="20" t="s">
        <v>226</v>
      </c>
      <c r="C1254" s="20" t="s">
        <v>164</v>
      </c>
      <c r="D1254" s="20" t="s">
        <v>150</v>
      </c>
      <c r="E1254" s="20" t="s">
        <v>146</v>
      </c>
      <c r="F1254" s="20" t="s">
        <v>162</v>
      </c>
      <c r="G1254" s="20" t="s">
        <v>144</v>
      </c>
      <c r="H1254" s="20" t="s">
        <v>276</v>
      </c>
      <c r="I1254">
        <v>3612</v>
      </c>
      <c r="J1254" s="21">
        <v>1398362.54</v>
      </c>
      <c r="K1254" s="22">
        <v>0.76426174586970197</v>
      </c>
      <c r="L1254" s="21">
        <v>1829690.61</v>
      </c>
      <c r="M1254" s="23">
        <v>5.4380315378220197E-2</v>
      </c>
      <c r="N1254" s="21">
        <v>67.69</v>
      </c>
      <c r="O1254">
        <v>196</v>
      </c>
      <c r="P1254" s="21">
        <v>9531.27</v>
      </c>
      <c r="Q1254" s="21">
        <v>0</v>
      </c>
      <c r="R1254" s="21">
        <f t="shared" si="19"/>
        <v>9531.27</v>
      </c>
    </row>
    <row r="1255" spans="1:18" x14ac:dyDescent="0.25">
      <c r="A1255" s="20" t="s">
        <v>42</v>
      </c>
      <c r="B1255" s="20" t="s">
        <v>226</v>
      </c>
      <c r="C1255" s="20" t="s">
        <v>165</v>
      </c>
      <c r="D1255" s="20" t="s">
        <v>148</v>
      </c>
      <c r="E1255" s="20" t="s">
        <v>155</v>
      </c>
      <c r="F1255" s="20" t="s">
        <v>159</v>
      </c>
      <c r="G1255" s="20" t="s">
        <v>144</v>
      </c>
      <c r="H1255" s="20" t="s">
        <v>276</v>
      </c>
      <c r="I1255">
        <v>1480</v>
      </c>
      <c r="J1255" s="21">
        <v>1398362.54</v>
      </c>
      <c r="K1255" s="22">
        <v>0.76426174586970197</v>
      </c>
      <c r="L1255" s="21">
        <v>1829690.61</v>
      </c>
      <c r="M1255" s="23">
        <v>5.0661062350984297E-2</v>
      </c>
      <c r="N1255" s="21">
        <v>58.75</v>
      </c>
      <c r="O1255">
        <v>74</v>
      </c>
      <c r="P1255" s="21">
        <v>3123.27</v>
      </c>
      <c r="Q1255" s="21">
        <v>0</v>
      </c>
      <c r="R1255" s="21">
        <f t="shared" si="19"/>
        <v>3123.27</v>
      </c>
    </row>
    <row r="1256" spans="1:18" x14ac:dyDescent="0.25">
      <c r="A1256" s="20" t="s">
        <v>42</v>
      </c>
      <c r="B1256" s="20" t="s">
        <v>226</v>
      </c>
      <c r="C1256" s="20" t="s">
        <v>166</v>
      </c>
      <c r="D1256" s="20" t="s">
        <v>150</v>
      </c>
      <c r="E1256" s="20" t="s">
        <v>155</v>
      </c>
      <c r="F1256" s="20" t="s">
        <v>159</v>
      </c>
      <c r="G1256" s="20" t="s">
        <v>144</v>
      </c>
      <c r="H1256" s="20" t="s">
        <v>276</v>
      </c>
      <c r="I1256">
        <v>2052</v>
      </c>
      <c r="J1256" s="21">
        <v>1398362.54</v>
      </c>
      <c r="K1256" s="22">
        <v>0.76426174586970197</v>
      </c>
      <c r="L1256" s="21">
        <v>1829690.61</v>
      </c>
      <c r="M1256" s="23">
        <v>5.0864867576899397E-2</v>
      </c>
      <c r="N1256" s="21">
        <v>58.69</v>
      </c>
      <c r="O1256">
        <v>104</v>
      </c>
      <c r="P1256" s="21">
        <v>4384.9799999999996</v>
      </c>
      <c r="Q1256" s="21">
        <v>0</v>
      </c>
      <c r="R1256" s="21">
        <f t="shared" si="19"/>
        <v>4384.9799999999996</v>
      </c>
    </row>
    <row r="1257" spans="1:18" x14ac:dyDescent="0.25">
      <c r="A1257" s="20" t="s">
        <v>43</v>
      </c>
      <c r="B1257" s="20" t="s">
        <v>196</v>
      </c>
      <c r="C1257" s="20" t="s">
        <v>197</v>
      </c>
      <c r="D1257" s="20" t="s">
        <v>148</v>
      </c>
      <c r="E1257" s="20" t="s">
        <v>142</v>
      </c>
      <c r="F1257" s="20" t="s">
        <v>198</v>
      </c>
      <c r="G1257" s="20" t="s">
        <v>144</v>
      </c>
      <c r="H1257" s="20" t="s">
        <v>276</v>
      </c>
      <c r="I1257">
        <v>311691</v>
      </c>
      <c r="J1257" s="21">
        <v>1108668.82</v>
      </c>
      <c r="K1257" s="22">
        <v>0.70250810875696601</v>
      </c>
      <c r="L1257" s="21">
        <v>1578158.04</v>
      </c>
      <c r="M1257" s="23">
        <v>8.1239886144176092E-3</v>
      </c>
      <c r="N1257" s="21">
        <v>33.78</v>
      </c>
      <c r="O1257">
        <v>2532</v>
      </c>
      <c r="P1257" s="21">
        <v>56631.24</v>
      </c>
      <c r="Q1257" s="21">
        <v>313.13</v>
      </c>
      <c r="R1257" s="21">
        <f t="shared" si="19"/>
        <v>56944.369999999995</v>
      </c>
    </row>
    <row r="1258" spans="1:18" x14ac:dyDescent="0.25">
      <c r="A1258" s="20" t="s">
        <v>43</v>
      </c>
      <c r="B1258" s="20" t="s">
        <v>196</v>
      </c>
      <c r="C1258" s="20" t="s">
        <v>199</v>
      </c>
      <c r="D1258" s="20" t="s">
        <v>200</v>
      </c>
      <c r="E1258" s="20" t="s">
        <v>142</v>
      </c>
      <c r="F1258" s="20" t="s">
        <v>198</v>
      </c>
      <c r="G1258" s="20" t="s">
        <v>183</v>
      </c>
      <c r="H1258" s="20" t="s">
        <v>276</v>
      </c>
      <c r="I1258">
        <v>224013</v>
      </c>
      <c r="J1258" s="21">
        <v>1108668.82</v>
      </c>
      <c r="K1258" s="22">
        <v>0.70250810875696601</v>
      </c>
      <c r="L1258" s="21">
        <v>1578158.04</v>
      </c>
      <c r="M1258" s="23"/>
      <c r="N1258" s="21">
        <v>10.98</v>
      </c>
      <c r="P1258" s="21">
        <v>0</v>
      </c>
      <c r="Q1258" s="21">
        <v>0</v>
      </c>
      <c r="R1258" s="21">
        <f t="shared" si="19"/>
        <v>0</v>
      </c>
    </row>
    <row r="1259" spans="1:18" x14ac:dyDescent="0.25">
      <c r="A1259" s="20" t="s">
        <v>43</v>
      </c>
      <c r="B1259" s="20" t="s">
        <v>196</v>
      </c>
      <c r="C1259" s="20" t="s">
        <v>201</v>
      </c>
      <c r="D1259" s="20" t="s">
        <v>141</v>
      </c>
      <c r="E1259" s="20" t="s">
        <v>142</v>
      </c>
      <c r="F1259" s="20" t="s">
        <v>202</v>
      </c>
      <c r="G1259" s="20" t="s">
        <v>144</v>
      </c>
      <c r="H1259" s="20" t="s">
        <v>276</v>
      </c>
      <c r="I1259">
        <v>44902</v>
      </c>
      <c r="J1259" s="21">
        <v>1108668.82</v>
      </c>
      <c r="K1259" s="22">
        <v>0.70250810875696601</v>
      </c>
      <c r="L1259" s="21">
        <v>1578158.04</v>
      </c>
      <c r="M1259" s="23">
        <v>8.1228823572080302E-3</v>
      </c>
      <c r="N1259" s="21">
        <v>33.78</v>
      </c>
      <c r="O1259">
        <v>364</v>
      </c>
      <c r="P1259" s="21">
        <v>8141.3</v>
      </c>
      <c r="Q1259" s="21">
        <v>44.73</v>
      </c>
      <c r="R1259" s="21">
        <f t="shared" si="19"/>
        <v>8186.03</v>
      </c>
    </row>
    <row r="1260" spans="1:18" x14ac:dyDescent="0.25">
      <c r="A1260" s="20" t="s">
        <v>43</v>
      </c>
      <c r="B1260" s="20" t="s">
        <v>196</v>
      </c>
      <c r="C1260" s="20" t="s">
        <v>203</v>
      </c>
      <c r="D1260" s="20" t="s">
        <v>141</v>
      </c>
      <c r="E1260" s="20" t="s">
        <v>146</v>
      </c>
      <c r="F1260" s="20" t="s">
        <v>202</v>
      </c>
      <c r="G1260" s="20" t="s">
        <v>144</v>
      </c>
      <c r="H1260" s="20" t="s">
        <v>276</v>
      </c>
      <c r="I1260">
        <v>18092</v>
      </c>
      <c r="J1260" s="21">
        <v>1108668.82</v>
      </c>
      <c r="K1260" s="22">
        <v>0.70250810875696601</v>
      </c>
      <c r="L1260" s="21">
        <v>1578158.04</v>
      </c>
      <c r="M1260" s="23">
        <v>8.1228823572080302E-3</v>
      </c>
      <c r="N1260" s="21">
        <v>135.6</v>
      </c>
      <c r="O1260">
        <v>146</v>
      </c>
      <c r="P1260" s="21">
        <v>13073.5</v>
      </c>
      <c r="Q1260" s="21">
        <v>0</v>
      </c>
      <c r="R1260" s="21">
        <f t="shared" si="19"/>
        <v>13073.5</v>
      </c>
    </row>
    <row r="1261" spans="1:18" x14ac:dyDescent="0.25">
      <c r="A1261" s="20" t="s">
        <v>43</v>
      </c>
      <c r="B1261" s="20" t="s">
        <v>196</v>
      </c>
      <c r="C1261" s="20" t="s">
        <v>204</v>
      </c>
      <c r="D1261" s="20" t="s">
        <v>150</v>
      </c>
      <c r="E1261" s="20" t="s">
        <v>146</v>
      </c>
      <c r="F1261" s="20" t="s">
        <v>202</v>
      </c>
      <c r="G1261" s="20" t="s">
        <v>183</v>
      </c>
      <c r="H1261" s="20" t="s">
        <v>276</v>
      </c>
      <c r="I1261">
        <v>15922</v>
      </c>
      <c r="J1261" s="21">
        <v>1108668.82</v>
      </c>
      <c r="K1261" s="22">
        <v>0.70250810875696601</v>
      </c>
      <c r="L1261" s="21">
        <v>1578158.04</v>
      </c>
      <c r="M1261" s="23"/>
      <c r="N1261" s="21">
        <v>30.27</v>
      </c>
      <c r="P1261" s="21">
        <v>0</v>
      </c>
      <c r="Q1261" s="21">
        <v>0</v>
      </c>
      <c r="R1261" s="21">
        <f t="shared" si="19"/>
        <v>0</v>
      </c>
    </row>
    <row r="1262" spans="1:18" x14ac:dyDescent="0.25">
      <c r="A1262" s="20" t="s">
        <v>43</v>
      </c>
      <c r="B1262" s="20" t="s">
        <v>196</v>
      </c>
      <c r="C1262" s="20" t="s">
        <v>205</v>
      </c>
      <c r="D1262" s="20" t="s">
        <v>148</v>
      </c>
      <c r="E1262" s="20" t="s">
        <v>155</v>
      </c>
      <c r="F1262" s="20" t="s">
        <v>198</v>
      </c>
      <c r="G1262" s="20" t="s">
        <v>144</v>
      </c>
      <c r="H1262" s="20" t="s">
        <v>276</v>
      </c>
      <c r="I1262">
        <v>15543</v>
      </c>
      <c r="J1262" s="21">
        <v>1108668.82</v>
      </c>
      <c r="K1262" s="22">
        <v>0.70250810875696601</v>
      </c>
      <c r="L1262" s="21">
        <v>1578158.04</v>
      </c>
      <c r="M1262" s="23">
        <v>8.1239886144176092E-3</v>
      </c>
      <c r="N1262" s="21">
        <v>90.79</v>
      </c>
      <c r="O1262">
        <v>126</v>
      </c>
      <c r="P1262" s="21">
        <v>7554.19</v>
      </c>
      <c r="Q1262" s="21">
        <v>0</v>
      </c>
      <c r="R1262" s="21">
        <f t="shared" si="19"/>
        <v>7554.19</v>
      </c>
    </row>
    <row r="1263" spans="1:18" x14ac:dyDescent="0.25">
      <c r="A1263" s="20" t="s">
        <v>43</v>
      </c>
      <c r="B1263" s="20" t="s">
        <v>196</v>
      </c>
      <c r="C1263" s="20" t="s">
        <v>206</v>
      </c>
      <c r="D1263" s="20" t="s">
        <v>189</v>
      </c>
      <c r="E1263" s="20" t="s">
        <v>155</v>
      </c>
      <c r="F1263" s="20" t="s">
        <v>198</v>
      </c>
      <c r="G1263" s="20" t="s">
        <v>144</v>
      </c>
      <c r="H1263" s="20" t="s">
        <v>276</v>
      </c>
      <c r="I1263">
        <v>7112</v>
      </c>
      <c r="J1263" s="21">
        <v>1108668.82</v>
      </c>
      <c r="K1263" s="22">
        <v>0.70250810875696601</v>
      </c>
      <c r="L1263" s="21">
        <v>1578158.04</v>
      </c>
      <c r="M1263" s="23">
        <v>8.5522867302994295E-3</v>
      </c>
      <c r="N1263" s="21">
        <v>90.77</v>
      </c>
      <c r="O1263">
        <v>60</v>
      </c>
      <c r="P1263" s="21">
        <v>3596.44</v>
      </c>
      <c r="Q1263" s="21">
        <v>0</v>
      </c>
      <c r="R1263" s="21">
        <f t="shared" si="19"/>
        <v>3596.44</v>
      </c>
    </row>
    <row r="1264" spans="1:18" x14ac:dyDescent="0.25">
      <c r="A1264" s="20" t="s">
        <v>44</v>
      </c>
      <c r="B1264" s="20" t="s">
        <v>196</v>
      </c>
      <c r="C1264" s="20" t="s">
        <v>197</v>
      </c>
      <c r="D1264" s="20" t="s">
        <v>148</v>
      </c>
      <c r="E1264" s="20" t="s">
        <v>142</v>
      </c>
      <c r="F1264" s="20" t="s">
        <v>198</v>
      </c>
      <c r="G1264" s="20" t="s">
        <v>144</v>
      </c>
      <c r="H1264" s="20" t="s">
        <v>276</v>
      </c>
      <c r="I1264">
        <v>311691</v>
      </c>
      <c r="J1264" s="21">
        <v>4139222.24</v>
      </c>
      <c r="K1264" s="22">
        <v>0.881349708111968</v>
      </c>
      <c r="L1264" s="21">
        <v>4696458.4000000004</v>
      </c>
      <c r="M1264" s="23">
        <v>2.4176269804819999E-2</v>
      </c>
      <c r="N1264" s="21">
        <v>33.78</v>
      </c>
      <c r="O1264">
        <v>7535</v>
      </c>
      <c r="P1264" s="21">
        <v>211432.88</v>
      </c>
      <c r="Q1264" s="21">
        <v>1122.4000000000001</v>
      </c>
      <c r="R1264" s="21">
        <f t="shared" si="19"/>
        <v>212555.28</v>
      </c>
    </row>
    <row r="1265" spans="1:18" x14ac:dyDescent="0.25">
      <c r="A1265" s="20" t="s">
        <v>44</v>
      </c>
      <c r="B1265" s="20" t="s">
        <v>196</v>
      </c>
      <c r="C1265" s="20" t="s">
        <v>199</v>
      </c>
      <c r="D1265" s="20" t="s">
        <v>200</v>
      </c>
      <c r="E1265" s="20" t="s">
        <v>142</v>
      </c>
      <c r="F1265" s="20" t="s">
        <v>198</v>
      </c>
      <c r="G1265" s="20" t="s">
        <v>183</v>
      </c>
      <c r="H1265" s="20" t="s">
        <v>276</v>
      </c>
      <c r="I1265">
        <v>224013</v>
      </c>
      <c r="J1265" s="21">
        <v>4139222.24</v>
      </c>
      <c r="K1265" s="22">
        <v>0.881349708111968</v>
      </c>
      <c r="L1265" s="21">
        <v>4696458.4000000004</v>
      </c>
      <c r="M1265" s="23"/>
      <c r="N1265" s="21">
        <v>10.98</v>
      </c>
      <c r="P1265" s="21">
        <v>0</v>
      </c>
      <c r="Q1265" s="21">
        <v>0</v>
      </c>
      <c r="R1265" s="21">
        <f t="shared" si="19"/>
        <v>0</v>
      </c>
    </row>
    <row r="1266" spans="1:18" x14ac:dyDescent="0.25">
      <c r="A1266" s="20" t="s">
        <v>44</v>
      </c>
      <c r="B1266" s="20" t="s">
        <v>196</v>
      </c>
      <c r="C1266" s="20" t="s">
        <v>201</v>
      </c>
      <c r="D1266" s="20" t="s">
        <v>141</v>
      </c>
      <c r="E1266" s="20" t="s">
        <v>142</v>
      </c>
      <c r="F1266" s="20" t="s">
        <v>202</v>
      </c>
      <c r="G1266" s="20" t="s">
        <v>144</v>
      </c>
      <c r="H1266" s="20" t="s">
        <v>276</v>
      </c>
      <c r="I1266">
        <v>44902</v>
      </c>
      <c r="J1266" s="21">
        <v>4139222.24</v>
      </c>
      <c r="K1266" s="22">
        <v>0.881349708111968</v>
      </c>
      <c r="L1266" s="21">
        <v>4696458.4000000004</v>
      </c>
      <c r="M1266" s="23">
        <v>2.4172977681450401E-2</v>
      </c>
      <c r="N1266" s="21">
        <v>33.78</v>
      </c>
      <c r="O1266">
        <v>1085</v>
      </c>
      <c r="P1266" s="21">
        <v>30445.21</v>
      </c>
      <c r="Q1266" s="21">
        <v>224.48</v>
      </c>
      <c r="R1266" s="21">
        <f t="shared" si="19"/>
        <v>30669.69</v>
      </c>
    </row>
    <row r="1267" spans="1:18" x14ac:dyDescent="0.25">
      <c r="A1267" s="20" t="s">
        <v>44</v>
      </c>
      <c r="B1267" s="20" t="s">
        <v>196</v>
      </c>
      <c r="C1267" s="20" t="s">
        <v>203</v>
      </c>
      <c r="D1267" s="20" t="s">
        <v>141</v>
      </c>
      <c r="E1267" s="20" t="s">
        <v>146</v>
      </c>
      <c r="F1267" s="20" t="s">
        <v>202</v>
      </c>
      <c r="G1267" s="20" t="s">
        <v>144</v>
      </c>
      <c r="H1267" s="20" t="s">
        <v>276</v>
      </c>
      <c r="I1267">
        <v>18092</v>
      </c>
      <c r="J1267" s="21">
        <v>4139222.24</v>
      </c>
      <c r="K1267" s="22">
        <v>0.881349708111968</v>
      </c>
      <c r="L1267" s="21">
        <v>4696458.4000000004</v>
      </c>
      <c r="M1267" s="23">
        <v>2.4172977681450401E-2</v>
      </c>
      <c r="N1267" s="21">
        <v>135.6</v>
      </c>
      <c r="O1267">
        <v>437</v>
      </c>
      <c r="P1267" s="21">
        <v>49092.74</v>
      </c>
      <c r="Q1267" s="21">
        <v>112.34</v>
      </c>
      <c r="R1267" s="21">
        <f t="shared" si="19"/>
        <v>49205.079999999994</v>
      </c>
    </row>
    <row r="1268" spans="1:18" x14ac:dyDescent="0.25">
      <c r="A1268" s="20" t="s">
        <v>44</v>
      </c>
      <c r="B1268" s="20" t="s">
        <v>196</v>
      </c>
      <c r="C1268" s="20" t="s">
        <v>204</v>
      </c>
      <c r="D1268" s="20" t="s">
        <v>150</v>
      </c>
      <c r="E1268" s="20" t="s">
        <v>146</v>
      </c>
      <c r="F1268" s="20" t="s">
        <v>202</v>
      </c>
      <c r="G1268" s="20" t="s">
        <v>183</v>
      </c>
      <c r="H1268" s="20" t="s">
        <v>276</v>
      </c>
      <c r="I1268">
        <v>15922</v>
      </c>
      <c r="J1268" s="21">
        <v>4139222.24</v>
      </c>
      <c r="K1268" s="22">
        <v>0.881349708111968</v>
      </c>
      <c r="L1268" s="21">
        <v>4696458.4000000004</v>
      </c>
      <c r="M1268" s="23"/>
      <c r="N1268" s="21">
        <v>30.27</v>
      </c>
      <c r="P1268" s="21">
        <v>0</v>
      </c>
      <c r="Q1268" s="21">
        <v>0</v>
      </c>
      <c r="R1268" s="21">
        <f t="shared" si="19"/>
        <v>0</v>
      </c>
    </row>
    <row r="1269" spans="1:18" x14ac:dyDescent="0.25">
      <c r="A1269" s="20" t="s">
        <v>44</v>
      </c>
      <c r="B1269" s="20" t="s">
        <v>196</v>
      </c>
      <c r="C1269" s="20" t="s">
        <v>205</v>
      </c>
      <c r="D1269" s="20" t="s">
        <v>148</v>
      </c>
      <c r="E1269" s="20" t="s">
        <v>155</v>
      </c>
      <c r="F1269" s="20" t="s">
        <v>198</v>
      </c>
      <c r="G1269" s="20" t="s">
        <v>144</v>
      </c>
      <c r="H1269" s="20" t="s">
        <v>276</v>
      </c>
      <c r="I1269">
        <v>15543</v>
      </c>
      <c r="J1269" s="21">
        <v>4139222.24</v>
      </c>
      <c r="K1269" s="22">
        <v>0.881349708111968</v>
      </c>
      <c r="L1269" s="21">
        <v>4696458.4000000004</v>
      </c>
      <c r="M1269" s="23">
        <v>2.4176269804819999E-2</v>
      </c>
      <c r="N1269" s="21">
        <v>90.79</v>
      </c>
      <c r="O1269">
        <v>375</v>
      </c>
      <c r="P1269" s="21">
        <v>28206.25</v>
      </c>
      <c r="Q1269" s="21">
        <v>0</v>
      </c>
      <c r="R1269" s="21">
        <f t="shared" si="19"/>
        <v>28206.25</v>
      </c>
    </row>
    <row r="1270" spans="1:18" x14ac:dyDescent="0.25">
      <c r="A1270" s="20" t="s">
        <v>44</v>
      </c>
      <c r="B1270" s="20" t="s">
        <v>196</v>
      </c>
      <c r="C1270" s="20" t="s">
        <v>206</v>
      </c>
      <c r="D1270" s="20" t="s">
        <v>189</v>
      </c>
      <c r="E1270" s="20" t="s">
        <v>155</v>
      </c>
      <c r="F1270" s="20" t="s">
        <v>198</v>
      </c>
      <c r="G1270" s="20" t="s">
        <v>144</v>
      </c>
      <c r="H1270" s="20" t="s">
        <v>276</v>
      </c>
      <c r="I1270">
        <v>7112</v>
      </c>
      <c r="J1270" s="21">
        <v>4139222.24</v>
      </c>
      <c r="K1270" s="22">
        <v>0.881349708111968</v>
      </c>
      <c r="L1270" s="21">
        <v>4696458.4000000004</v>
      </c>
      <c r="M1270" s="23">
        <v>2.54508470227249E-2</v>
      </c>
      <c r="N1270" s="21">
        <v>90.77</v>
      </c>
      <c r="O1270">
        <v>181</v>
      </c>
      <c r="P1270" s="21">
        <v>13611.22</v>
      </c>
      <c r="Q1270" s="21">
        <v>75.2</v>
      </c>
      <c r="R1270" s="21">
        <f t="shared" si="19"/>
        <v>13686.42</v>
      </c>
    </row>
    <row r="1271" spans="1:18" x14ac:dyDescent="0.25">
      <c r="A1271" s="20" t="s">
        <v>45</v>
      </c>
      <c r="B1271" s="20" t="s">
        <v>196</v>
      </c>
      <c r="C1271" s="20" t="s">
        <v>197</v>
      </c>
      <c r="D1271" s="20" t="s">
        <v>148</v>
      </c>
      <c r="E1271" s="20" t="s">
        <v>142</v>
      </c>
      <c r="F1271" s="20" t="s">
        <v>198</v>
      </c>
      <c r="G1271" s="20" t="s">
        <v>144</v>
      </c>
      <c r="H1271" s="20" t="s">
        <v>276</v>
      </c>
      <c r="I1271">
        <v>311691</v>
      </c>
      <c r="J1271" s="21">
        <v>4031.52</v>
      </c>
      <c r="K1271" s="22">
        <v>0.966717182374494</v>
      </c>
      <c r="L1271" s="21">
        <v>4170.32</v>
      </c>
      <c r="M1271" s="23">
        <v>2.14678323334956E-5</v>
      </c>
      <c r="N1271" s="21">
        <v>33.78</v>
      </c>
      <c r="O1271">
        <v>6</v>
      </c>
      <c r="P1271" s="21">
        <v>184.67</v>
      </c>
      <c r="Q1271" s="21">
        <v>0</v>
      </c>
      <c r="R1271" s="21">
        <f t="shared" si="19"/>
        <v>184.67</v>
      </c>
    </row>
    <row r="1272" spans="1:18" x14ac:dyDescent="0.25">
      <c r="A1272" s="20" t="s">
        <v>45</v>
      </c>
      <c r="B1272" s="20" t="s">
        <v>196</v>
      </c>
      <c r="C1272" s="20" t="s">
        <v>199</v>
      </c>
      <c r="D1272" s="20" t="s">
        <v>200</v>
      </c>
      <c r="E1272" s="20" t="s">
        <v>142</v>
      </c>
      <c r="F1272" s="20" t="s">
        <v>198</v>
      </c>
      <c r="G1272" s="20" t="s">
        <v>183</v>
      </c>
      <c r="H1272" s="20" t="s">
        <v>276</v>
      </c>
      <c r="I1272">
        <v>224013</v>
      </c>
      <c r="J1272" s="21">
        <v>4031.52</v>
      </c>
      <c r="K1272" s="22">
        <v>0.966717182374494</v>
      </c>
      <c r="L1272" s="21">
        <v>4170.32</v>
      </c>
      <c r="M1272" s="23"/>
      <c r="N1272" s="21">
        <v>10.98</v>
      </c>
      <c r="P1272" s="21">
        <v>0</v>
      </c>
      <c r="Q1272" s="21">
        <v>0</v>
      </c>
      <c r="R1272" s="21">
        <f t="shared" si="19"/>
        <v>0</v>
      </c>
    </row>
    <row r="1273" spans="1:18" x14ac:dyDescent="0.25">
      <c r="A1273" s="20" t="s">
        <v>45</v>
      </c>
      <c r="B1273" s="20" t="s">
        <v>196</v>
      </c>
      <c r="C1273" s="20" t="s">
        <v>201</v>
      </c>
      <c r="D1273" s="20" t="s">
        <v>141</v>
      </c>
      <c r="E1273" s="20" t="s">
        <v>142</v>
      </c>
      <c r="F1273" s="20" t="s">
        <v>202</v>
      </c>
      <c r="G1273" s="20" t="s">
        <v>144</v>
      </c>
      <c r="H1273" s="20" t="s">
        <v>276</v>
      </c>
      <c r="I1273">
        <v>44902</v>
      </c>
      <c r="J1273" s="21">
        <v>4031.52</v>
      </c>
      <c r="K1273" s="22">
        <v>0.966717182374494</v>
      </c>
      <c r="L1273" s="21">
        <v>4170.32</v>
      </c>
      <c r="M1273" s="23">
        <v>2.1464909022617101E-5</v>
      </c>
      <c r="N1273" s="21">
        <v>33.78</v>
      </c>
      <c r="O1273">
        <v>0</v>
      </c>
      <c r="P1273" s="21">
        <v>0</v>
      </c>
      <c r="Q1273" s="21">
        <v>0</v>
      </c>
      <c r="R1273" s="21">
        <f t="shared" si="19"/>
        <v>0</v>
      </c>
    </row>
    <row r="1274" spans="1:18" x14ac:dyDescent="0.25">
      <c r="A1274" s="20" t="s">
        <v>45</v>
      </c>
      <c r="B1274" s="20" t="s">
        <v>196</v>
      </c>
      <c r="C1274" s="20" t="s">
        <v>203</v>
      </c>
      <c r="D1274" s="20" t="s">
        <v>141</v>
      </c>
      <c r="E1274" s="20" t="s">
        <v>146</v>
      </c>
      <c r="F1274" s="20" t="s">
        <v>202</v>
      </c>
      <c r="G1274" s="20" t="s">
        <v>144</v>
      </c>
      <c r="H1274" s="20" t="s">
        <v>276</v>
      </c>
      <c r="I1274">
        <v>18092</v>
      </c>
      <c r="J1274" s="21">
        <v>4031.52</v>
      </c>
      <c r="K1274" s="22">
        <v>0.966717182374494</v>
      </c>
      <c r="L1274" s="21">
        <v>4170.32</v>
      </c>
      <c r="M1274" s="23">
        <v>2.1464909022617101E-5</v>
      </c>
      <c r="N1274" s="21">
        <v>135.6</v>
      </c>
      <c r="O1274">
        <v>0</v>
      </c>
      <c r="P1274" s="21">
        <v>0</v>
      </c>
      <c r="Q1274" s="21">
        <v>0</v>
      </c>
      <c r="R1274" s="21">
        <f t="shared" si="19"/>
        <v>0</v>
      </c>
    </row>
    <row r="1275" spans="1:18" x14ac:dyDescent="0.25">
      <c r="A1275" s="20" t="s">
        <v>45</v>
      </c>
      <c r="B1275" s="20" t="s">
        <v>196</v>
      </c>
      <c r="C1275" s="20" t="s">
        <v>204</v>
      </c>
      <c r="D1275" s="20" t="s">
        <v>150</v>
      </c>
      <c r="E1275" s="20" t="s">
        <v>146</v>
      </c>
      <c r="F1275" s="20" t="s">
        <v>202</v>
      </c>
      <c r="G1275" s="20" t="s">
        <v>183</v>
      </c>
      <c r="H1275" s="20" t="s">
        <v>276</v>
      </c>
      <c r="I1275">
        <v>15922</v>
      </c>
      <c r="J1275" s="21">
        <v>4031.52</v>
      </c>
      <c r="K1275" s="22">
        <v>0.966717182374494</v>
      </c>
      <c r="L1275" s="21">
        <v>4170.32</v>
      </c>
      <c r="M1275" s="23"/>
      <c r="N1275" s="21">
        <v>30.27</v>
      </c>
      <c r="P1275" s="21">
        <v>0</v>
      </c>
      <c r="Q1275" s="21">
        <v>0</v>
      </c>
      <c r="R1275" s="21">
        <f t="shared" si="19"/>
        <v>0</v>
      </c>
    </row>
    <row r="1276" spans="1:18" x14ac:dyDescent="0.25">
      <c r="A1276" s="20" t="s">
        <v>45</v>
      </c>
      <c r="B1276" s="20" t="s">
        <v>196</v>
      </c>
      <c r="C1276" s="20" t="s">
        <v>205</v>
      </c>
      <c r="D1276" s="20" t="s">
        <v>148</v>
      </c>
      <c r="E1276" s="20" t="s">
        <v>155</v>
      </c>
      <c r="F1276" s="20" t="s">
        <v>198</v>
      </c>
      <c r="G1276" s="20" t="s">
        <v>144</v>
      </c>
      <c r="H1276" s="20" t="s">
        <v>276</v>
      </c>
      <c r="I1276">
        <v>15543</v>
      </c>
      <c r="J1276" s="21">
        <v>4031.52</v>
      </c>
      <c r="K1276" s="22">
        <v>0.966717182374494</v>
      </c>
      <c r="L1276" s="21">
        <v>4170.32</v>
      </c>
      <c r="M1276" s="23">
        <v>2.14678323334956E-5</v>
      </c>
      <c r="N1276" s="21">
        <v>90.79</v>
      </c>
      <c r="O1276">
        <v>0</v>
      </c>
      <c r="P1276" s="21">
        <v>0</v>
      </c>
      <c r="Q1276" s="21">
        <v>0</v>
      </c>
      <c r="R1276" s="21">
        <f t="shared" si="19"/>
        <v>0</v>
      </c>
    </row>
    <row r="1277" spans="1:18" x14ac:dyDescent="0.25">
      <c r="A1277" s="20" t="s">
        <v>45</v>
      </c>
      <c r="B1277" s="20" t="s">
        <v>196</v>
      </c>
      <c r="C1277" s="20" t="s">
        <v>206</v>
      </c>
      <c r="D1277" s="20" t="s">
        <v>189</v>
      </c>
      <c r="E1277" s="20" t="s">
        <v>155</v>
      </c>
      <c r="F1277" s="20" t="s">
        <v>198</v>
      </c>
      <c r="G1277" s="20" t="s">
        <v>144</v>
      </c>
      <c r="H1277" s="20" t="s">
        <v>276</v>
      </c>
      <c r="I1277">
        <v>7112</v>
      </c>
      <c r="J1277" s="21">
        <v>4031.52</v>
      </c>
      <c r="K1277" s="22">
        <v>0.966717182374494</v>
      </c>
      <c r="L1277" s="21">
        <v>4170.32</v>
      </c>
      <c r="M1277" s="23">
        <v>2.25996202491243E-5</v>
      </c>
      <c r="N1277" s="21">
        <v>90.77</v>
      </c>
      <c r="O1277">
        <v>0</v>
      </c>
      <c r="P1277" s="21">
        <v>0</v>
      </c>
      <c r="Q1277" s="21">
        <v>0</v>
      </c>
      <c r="R1277" s="21">
        <f t="shared" si="19"/>
        <v>0</v>
      </c>
    </row>
    <row r="1278" spans="1:18" x14ac:dyDescent="0.25">
      <c r="A1278" s="20" t="s">
        <v>46</v>
      </c>
      <c r="B1278" s="20" t="s">
        <v>13</v>
      </c>
      <c r="C1278" s="20" t="s">
        <v>140</v>
      </c>
      <c r="D1278" s="20" t="s">
        <v>141</v>
      </c>
      <c r="E1278" s="20" t="s">
        <v>142</v>
      </c>
      <c r="F1278" s="20" t="s">
        <v>143</v>
      </c>
      <c r="G1278" s="20" t="s">
        <v>144</v>
      </c>
      <c r="H1278" s="20" t="s">
        <v>276</v>
      </c>
      <c r="I1278">
        <v>5560</v>
      </c>
      <c r="J1278" s="21">
        <v>414095</v>
      </c>
      <c r="K1278" s="22">
        <v>0.841500193693696</v>
      </c>
      <c r="L1278" s="21">
        <v>492091.39</v>
      </c>
      <c r="M1278" s="23">
        <v>3.2583960142284797E-2</v>
      </c>
      <c r="N1278" s="21">
        <v>4.97</v>
      </c>
      <c r="O1278">
        <v>181</v>
      </c>
      <c r="P1278" s="21">
        <v>713.46</v>
      </c>
      <c r="Q1278" s="21">
        <v>7.88</v>
      </c>
      <c r="R1278" s="21">
        <f t="shared" si="19"/>
        <v>721.34</v>
      </c>
    </row>
    <row r="1279" spans="1:18" x14ac:dyDescent="0.25">
      <c r="A1279" s="20" t="s">
        <v>46</v>
      </c>
      <c r="B1279" s="20" t="s">
        <v>13</v>
      </c>
      <c r="C1279" s="20" t="s">
        <v>145</v>
      </c>
      <c r="D1279" s="20" t="s">
        <v>141</v>
      </c>
      <c r="E1279" s="20" t="s">
        <v>146</v>
      </c>
      <c r="F1279" s="20" t="s">
        <v>143</v>
      </c>
      <c r="G1279" s="20" t="s">
        <v>144</v>
      </c>
      <c r="H1279" s="20" t="s">
        <v>276</v>
      </c>
      <c r="I1279">
        <v>3370</v>
      </c>
      <c r="J1279" s="21">
        <v>414095</v>
      </c>
      <c r="K1279" s="22">
        <v>0.841500193693696</v>
      </c>
      <c r="L1279" s="21">
        <v>492091.39</v>
      </c>
      <c r="M1279" s="23">
        <v>3.2583960142284797E-2</v>
      </c>
      <c r="N1279" s="21">
        <v>57.63</v>
      </c>
      <c r="O1279">
        <v>109</v>
      </c>
      <c r="P1279" s="21">
        <v>4968.8599999999997</v>
      </c>
      <c r="Q1279" s="21">
        <v>0</v>
      </c>
      <c r="R1279" s="21">
        <f t="shared" si="19"/>
        <v>4968.8599999999997</v>
      </c>
    </row>
    <row r="1280" spans="1:18" x14ac:dyDescent="0.25">
      <c r="A1280" s="20" t="s">
        <v>46</v>
      </c>
      <c r="B1280" s="20" t="s">
        <v>13</v>
      </c>
      <c r="C1280" s="20" t="s">
        <v>147</v>
      </c>
      <c r="D1280" s="20" t="s">
        <v>148</v>
      </c>
      <c r="E1280" s="20" t="s">
        <v>146</v>
      </c>
      <c r="F1280" s="20" t="s">
        <v>143</v>
      </c>
      <c r="G1280" s="20" t="s">
        <v>144</v>
      </c>
      <c r="H1280" s="20" t="s">
        <v>276</v>
      </c>
      <c r="I1280">
        <v>4468</v>
      </c>
      <c r="J1280" s="21">
        <v>414095</v>
      </c>
      <c r="K1280" s="22">
        <v>0.841500193693696</v>
      </c>
      <c r="L1280" s="21">
        <v>492091.39</v>
      </c>
      <c r="M1280" s="23">
        <v>3.2583960142284797E-2</v>
      </c>
      <c r="N1280" s="21">
        <v>57.63</v>
      </c>
      <c r="O1280">
        <v>145</v>
      </c>
      <c r="P1280" s="21">
        <v>6609.96</v>
      </c>
      <c r="Q1280" s="21">
        <v>0</v>
      </c>
      <c r="R1280" s="21">
        <f t="shared" si="19"/>
        <v>6609.96</v>
      </c>
    </row>
    <row r="1281" spans="1:18" x14ac:dyDescent="0.25">
      <c r="A1281" s="20" t="s">
        <v>46</v>
      </c>
      <c r="B1281" s="20" t="s">
        <v>13</v>
      </c>
      <c r="C1281" s="20" t="s">
        <v>149</v>
      </c>
      <c r="D1281" s="20" t="s">
        <v>150</v>
      </c>
      <c r="E1281" s="20" t="s">
        <v>142</v>
      </c>
      <c r="F1281" s="20" t="s">
        <v>151</v>
      </c>
      <c r="G1281" s="20" t="s">
        <v>144</v>
      </c>
      <c r="H1281" s="20" t="s">
        <v>276</v>
      </c>
      <c r="I1281">
        <v>64834</v>
      </c>
      <c r="J1281" s="21">
        <v>414095</v>
      </c>
      <c r="K1281" s="22">
        <v>0.841500193693696</v>
      </c>
      <c r="L1281" s="21">
        <v>492091.39</v>
      </c>
      <c r="M1281" s="23">
        <v>3.2583960142284797E-2</v>
      </c>
      <c r="N1281" s="21">
        <v>4.97</v>
      </c>
      <c r="O1281">
        <v>2112</v>
      </c>
      <c r="P1281" s="21">
        <v>8325.0300000000007</v>
      </c>
      <c r="Q1281" s="21">
        <v>39.42</v>
      </c>
      <c r="R1281" s="21">
        <f t="shared" si="19"/>
        <v>8364.4500000000007</v>
      </c>
    </row>
    <row r="1282" spans="1:18" x14ac:dyDescent="0.25">
      <c r="A1282" s="20" t="s">
        <v>46</v>
      </c>
      <c r="B1282" s="20" t="s">
        <v>13</v>
      </c>
      <c r="C1282" s="20" t="s">
        <v>152</v>
      </c>
      <c r="D1282" s="20" t="s">
        <v>153</v>
      </c>
      <c r="E1282" s="20" t="s">
        <v>142</v>
      </c>
      <c r="F1282" s="20" t="s">
        <v>151</v>
      </c>
      <c r="G1282" s="20" t="s">
        <v>144</v>
      </c>
      <c r="H1282" s="20" t="s">
        <v>276</v>
      </c>
      <c r="I1282">
        <v>93109</v>
      </c>
      <c r="J1282" s="21">
        <v>414095</v>
      </c>
      <c r="K1282" s="22">
        <v>0.841500193693696</v>
      </c>
      <c r="L1282" s="21">
        <v>492091.39</v>
      </c>
      <c r="M1282" s="23">
        <v>3.2583960142284797E-2</v>
      </c>
      <c r="N1282" s="21">
        <v>4.97</v>
      </c>
      <c r="O1282">
        <v>3033</v>
      </c>
      <c r="P1282" s="21">
        <v>11955.41</v>
      </c>
      <c r="Q1282" s="21">
        <v>74.900000000000006</v>
      </c>
      <c r="R1282" s="21">
        <f t="shared" ref="R1282:R1345" si="20">SUM(P1282:Q1282)</f>
        <v>12030.31</v>
      </c>
    </row>
    <row r="1283" spans="1:18" x14ac:dyDescent="0.25">
      <c r="A1283" s="20" t="s">
        <v>46</v>
      </c>
      <c r="B1283" s="20" t="s">
        <v>13</v>
      </c>
      <c r="C1283" s="20" t="s">
        <v>154</v>
      </c>
      <c r="D1283" s="20" t="s">
        <v>148</v>
      </c>
      <c r="E1283" s="20" t="s">
        <v>155</v>
      </c>
      <c r="F1283" s="20" t="s">
        <v>151</v>
      </c>
      <c r="G1283" s="20" t="s">
        <v>144</v>
      </c>
      <c r="H1283" s="20" t="s">
        <v>276</v>
      </c>
      <c r="I1283">
        <v>1425</v>
      </c>
      <c r="J1283" s="21">
        <v>414095</v>
      </c>
      <c r="K1283" s="22">
        <v>0.841500193693696</v>
      </c>
      <c r="L1283" s="21">
        <v>492091.39</v>
      </c>
      <c r="M1283" s="23">
        <v>3.2583960142284797E-2</v>
      </c>
      <c r="N1283" s="21">
        <v>27.46</v>
      </c>
      <c r="O1283">
        <v>46</v>
      </c>
      <c r="P1283" s="21">
        <v>999.17</v>
      </c>
      <c r="Q1283" s="21">
        <v>0</v>
      </c>
      <c r="R1283" s="21">
        <f t="shared" si="20"/>
        <v>999.17</v>
      </c>
    </row>
    <row r="1284" spans="1:18" x14ac:dyDescent="0.25">
      <c r="A1284" s="20" t="s">
        <v>46</v>
      </c>
      <c r="B1284" s="20" t="s">
        <v>13</v>
      </c>
      <c r="C1284" s="20" t="s">
        <v>156</v>
      </c>
      <c r="D1284" s="20" t="s">
        <v>150</v>
      </c>
      <c r="E1284" s="20" t="s">
        <v>155</v>
      </c>
      <c r="F1284" s="20" t="s">
        <v>151</v>
      </c>
      <c r="G1284" s="20" t="s">
        <v>144</v>
      </c>
      <c r="H1284" s="20" t="s">
        <v>276</v>
      </c>
      <c r="I1284">
        <v>3606</v>
      </c>
      <c r="J1284" s="21">
        <v>414095</v>
      </c>
      <c r="K1284" s="22">
        <v>0.841500193693696</v>
      </c>
      <c r="L1284" s="21">
        <v>492091.39</v>
      </c>
      <c r="M1284" s="23">
        <v>3.2583960142284797E-2</v>
      </c>
      <c r="N1284" s="21">
        <v>27.46</v>
      </c>
      <c r="O1284">
        <v>117</v>
      </c>
      <c r="P1284" s="21">
        <v>2541.37</v>
      </c>
      <c r="Q1284" s="21">
        <v>0</v>
      </c>
      <c r="R1284" s="21">
        <f t="shared" si="20"/>
        <v>2541.37</v>
      </c>
    </row>
    <row r="1285" spans="1:18" x14ac:dyDescent="0.25">
      <c r="A1285" s="20" t="s">
        <v>47</v>
      </c>
      <c r="B1285" s="20" t="s">
        <v>13</v>
      </c>
      <c r="C1285" s="20" t="s">
        <v>140</v>
      </c>
      <c r="D1285" s="20" t="s">
        <v>141</v>
      </c>
      <c r="E1285" s="20" t="s">
        <v>142</v>
      </c>
      <c r="F1285" s="20" t="s">
        <v>143</v>
      </c>
      <c r="G1285" s="20" t="s">
        <v>144</v>
      </c>
      <c r="H1285" s="20" t="s">
        <v>276</v>
      </c>
      <c r="I1285">
        <v>5560</v>
      </c>
      <c r="J1285" s="21">
        <v>1548104.83</v>
      </c>
      <c r="K1285" s="22">
        <v>0.85341709404045496</v>
      </c>
      <c r="L1285" s="21">
        <v>1814007.29</v>
      </c>
      <c r="M1285" s="23">
        <v>0.120114967333962</v>
      </c>
      <c r="N1285" s="21">
        <v>4.97</v>
      </c>
      <c r="O1285">
        <v>667</v>
      </c>
      <c r="P1285" s="21">
        <v>2666.4</v>
      </c>
      <c r="Q1285" s="21">
        <v>19.989999999999998</v>
      </c>
      <c r="R1285" s="21">
        <f t="shared" si="20"/>
        <v>2686.39</v>
      </c>
    </row>
    <row r="1286" spans="1:18" x14ac:dyDescent="0.25">
      <c r="A1286" s="20" t="s">
        <v>47</v>
      </c>
      <c r="B1286" s="20" t="s">
        <v>13</v>
      </c>
      <c r="C1286" s="20" t="s">
        <v>145</v>
      </c>
      <c r="D1286" s="20" t="s">
        <v>141</v>
      </c>
      <c r="E1286" s="20" t="s">
        <v>146</v>
      </c>
      <c r="F1286" s="20" t="s">
        <v>143</v>
      </c>
      <c r="G1286" s="20" t="s">
        <v>144</v>
      </c>
      <c r="H1286" s="20" t="s">
        <v>276</v>
      </c>
      <c r="I1286">
        <v>3370</v>
      </c>
      <c r="J1286" s="21">
        <v>1548104.83</v>
      </c>
      <c r="K1286" s="22">
        <v>0.85341709404045496</v>
      </c>
      <c r="L1286" s="21">
        <v>1814007.29</v>
      </c>
      <c r="M1286" s="23">
        <v>0.120114967333962</v>
      </c>
      <c r="N1286" s="21">
        <v>57.63</v>
      </c>
      <c r="O1286">
        <v>404</v>
      </c>
      <c r="P1286" s="21">
        <v>18677.52</v>
      </c>
      <c r="Q1286" s="21">
        <v>46.23</v>
      </c>
      <c r="R1286" s="21">
        <f t="shared" si="20"/>
        <v>18723.75</v>
      </c>
    </row>
    <row r="1287" spans="1:18" x14ac:dyDescent="0.25">
      <c r="A1287" s="20" t="s">
        <v>47</v>
      </c>
      <c r="B1287" s="20" t="s">
        <v>13</v>
      </c>
      <c r="C1287" s="20" t="s">
        <v>147</v>
      </c>
      <c r="D1287" s="20" t="s">
        <v>148</v>
      </c>
      <c r="E1287" s="20" t="s">
        <v>146</v>
      </c>
      <c r="F1287" s="20" t="s">
        <v>143</v>
      </c>
      <c r="G1287" s="20" t="s">
        <v>144</v>
      </c>
      <c r="H1287" s="20" t="s">
        <v>276</v>
      </c>
      <c r="I1287">
        <v>4468</v>
      </c>
      <c r="J1287" s="21">
        <v>1548104.83</v>
      </c>
      <c r="K1287" s="22">
        <v>0.85341709404045496</v>
      </c>
      <c r="L1287" s="21">
        <v>1814007.29</v>
      </c>
      <c r="M1287" s="23">
        <v>0.120114967333962</v>
      </c>
      <c r="N1287" s="21">
        <v>57.63</v>
      </c>
      <c r="O1287">
        <v>536</v>
      </c>
      <c r="P1287" s="21">
        <v>24780.07</v>
      </c>
      <c r="Q1287" s="21">
        <v>92.46</v>
      </c>
      <c r="R1287" s="21">
        <f t="shared" si="20"/>
        <v>24872.53</v>
      </c>
    </row>
    <row r="1288" spans="1:18" x14ac:dyDescent="0.25">
      <c r="A1288" s="20" t="s">
        <v>47</v>
      </c>
      <c r="B1288" s="20" t="s">
        <v>13</v>
      </c>
      <c r="C1288" s="20" t="s">
        <v>149</v>
      </c>
      <c r="D1288" s="20" t="s">
        <v>150</v>
      </c>
      <c r="E1288" s="20" t="s">
        <v>142</v>
      </c>
      <c r="F1288" s="20" t="s">
        <v>151</v>
      </c>
      <c r="G1288" s="20" t="s">
        <v>144</v>
      </c>
      <c r="H1288" s="20" t="s">
        <v>276</v>
      </c>
      <c r="I1288">
        <v>64834</v>
      </c>
      <c r="J1288" s="21">
        <v>1548104.83</v>
      </c>
      <c r="K1288" s="22">
        <v>0.85341709404045496</v>
      </c>
      <c r="L1288" s="21">
        <v>1814007.29</v>
      </c>
      <c r="M1288" s="23">
        <v>0.120114967333962</v>
      </c>
      <c r="N1288" s="21">
        <v>4.97</v>
      </c>
      <c r="O1288">
        <v>7787</v>
      </c>
      <c r="P1288" s="21">
        <v>31129.29</v>
      </c>
      <c r="Q1288" s="21">
        <v>151.91</v>
      </c>
      <c r="R1288" s="21">
        <f t="shared" si="20"/>
        <v>31281.200000000001</v>
      </c>
    </row>
    <row r="1289" spans="1:18" x14ac:dyDescent="0.25">
      <c r="A1289" s="20" t="s">
        <v>47</v>
      </c>
      <c r="B1289" s="20" t="s">
        <v>13</v>
      </c>
      <c r="C1289" s="20" t="s">
        <v>152</v>
      </c>
      <c r="D1289" s="20" t="s">
        <v>153</v>
      </c>
      <c r="E1289" s="20" t="s">
        <v>142</v>
      </c>
      <c r="F1289" s="20" t="s">
        <v>151</v>
      </c>
      <c r="G1289" s="20" t="s">
        <v>144</v>
      </c>
      <c r="H1289" s="20" t="s">
        <v>276</v>
      </c>
      <c r="I1289">
        <v>93109</v>
      </c>
      <c r="J1289" s="21">
        <v>1548104.83</v>
      </c>
      <c r="K1289" s="22">
        <v>0.85341709404045496</v>
      </c>
      <c r="L1289" s="21">
        <v>1814007.29</v>
      </c>
      <c r="M1289" s="23">
        <v>0.120114967333962</v>
      </c>
      <c r="N1289" s="21">
        <v>4.97</v>
      </c>
      <c r="O1289">
        <v>11183</v>
      </c>
      <c r="P1289" s="21">
        <v>44705.13</v>
      </c>
      <c r="Q1289" s="21">
        <v>279.83</v>
      </c>
      <c r="R1289" s="21">
        <f t="shared" si="20"/>
        <v>44984.959999999999</v>
      </c>
    </row>
    <row r="1290" spans="1:18" x14ac:dyDescent="0.25">
      <c r="A1290" s="20" t="s">
        <v>47</v>
      </c>
      <c r="B1290" s="20" t="s">
        <v>13</v>
      </c>
      <c r="C1290" s="20" t="s">
        <v>154</v>
      </c>
      <c r="D1290" s="20" t="s">
        <v>148</v>
      </c>
      <c r="E1290" s="20" t="s">
        <v>155</v>
      </c>
      <c r="F1290" s="20" t="s">
        <v>151</v>
      </c>
      <c r="G1290" s="20" t="s">
        <v>144</v>
      </c>
      <c r="H1290" s="20" t="s">
        <v>276</v>
      </c>
      <c r="I1290">
        <v>1425</v>
      </c>
      <c r="J1290" s="21">
        <v>1548104.83</v>
      </c>
      <c r="K1290" s="22">
        <v>0.85341709404045496</v>
      </c>
      <c r="L1290" s="21">
        <v>1814007.29</v>
      </c>
      <c r="M1290" s="23">
        <v>0.120114967333962</v>
      </c>
      <c r="N1290" s="21">
        <v>27.46</v>
      </c>
      <c r="O1290">
        <v>171</v>
      </c>
      <c r="P1290" s="21">
        <v>3766.92</v>
      </c>
      <c r="Q1290" s="21">
        <v>22.03</v>
      </c>
      <c r="R1290" s="21">
        <f t="shared" si="20"/>
        <v>3788.9500000000003</v>
      </c>
    </row>
    <row r="1291" spans="1:18" x14ac:dyDescent="0.25">
      <c r="A1291" s="20" t="s">
        <v>47</v>
      </c>
      <c r="B1291" s="20" t="s">
        <v>13</v>
      </c>
      <c r="C1291" s="20" t="s">
        <v>156</v>
      </c>
      <c r="D1291" s="20" t="s">
        <v>150</v>
      </c>
      <c r="E1291" s="20" t="s">
        <v>155</v>
      </c>
      <c r="F1291" s="20" t="s">
        <v>151</v>
      </c>
      <c r="G1291" s="20" t="s">
        <v>144</v>
      </c>
      <c r="H1291" s="20" t="s">
        <v>276</v>
      </c>
      <c r="I1291">
        <v>3606</v>
      </c>
      <c r="J1291" s="21">
        <v>1548104.83</v>
      </c>
      <c r="K1291" s="22">
        <v>0.85341709404045496</v>
      </c>
      <c r="L1291" s="21">
        <v>1814007.29</v>
      </c>
      <c r="M1291" s="23">
        <v>0.120114967333962</v>
      </c>
      <c r="N1291" s="21">
        <v>27.46</v>
      </c>
      <c r="O1291">
        <v>433</v>
      </c>
      <c r="P1291" s="21">
        <v>9538.4500000000007</v>
      </c>
      <c r="Q1291" s="21">
        <v>22.03</v>
      </c>
      <c r="R1291" s="21">
        <f t="shared" si="20"/>
        <v>9560.4800000000014</v>
      </c>
    </row>
    <row r="1292" spans="1:18" x14ac:dyDescent="0.25">
      <c r="A1292" s="20" t="s">
        <v>48</v>
      </c>
      <c r="B1292" s="20" t="s">
        <v>20</v>
      </c>
      <c r="C1292" s="20" t="s">
        <v>208</v>
      </c>
      <c r="D1292" s="20" t="s">
        <v>170</v>
      </c>
      <c r="E1292" s="20" t="s">
        <v>155</v>
      </c>
      <c r="F1292" s="20" t="s">
        <v>209</v>
      </c>
      <c r="G1292" s="20" t="s">
        <v>144</v>
      </c>
      <c r="H1292" s="20" t="s">
        <v>276</v>
      </c>
      <c r="I1292">
        <v>5594</v>
      </c>
      <c r="J1292" s="21">
        <v>29728.12</v>
      </c>
      <c r="K1292" s="22">
        <v>0.73835074350139496</v>
      </c>
      <c r="L1292" s="21">
        <v>40262.870000000003</v>
      </c>
      <c r="M1292" s="23">
        <v>2.25149068661129E-3</v>
      </c>
      <c r="N1292" s="21">
        <v>6.65</v>
      </c>
      <c r="O1292">
        <v>12</v>
      </c>
      <c r="P1292" s="21">
        <v>55.39</v>
      </c>
      <c r="Q1292" s="21">
        <v>0</v>
      </c>
      <c r="R1292" s="21">
        <f t="shared" si="20"/>
        <v>55.39</v>
      </c>
    </row>
    <row r="1293" spans="1:18" x14ac:dyDescent="0.25">
      <c r="A1293" s="20" t="s">
        <v>48</v>
      </c>
      <c r="B1293" s="20" t="s">
        <v>20</v>
      </c>
      <c r="C1293" s="20" t="s">
        <v>210</v>
      </c>
      <c r="D1293" s="20" t="s">
        <v>175</v>
      </c>
      <c r="E1293" s="20" t="s">
        <v>155</v>
      </c>
      <c r="F1293" s="20" t="s">
        <v>209</v>
      </c>
      <c r="G1293" s="20" t="s">
        <v>144</v>
      </c>
      <c r="H1293" s="20" t="s">
        <v>276</v>
      </c>
      <c r="I1293">
        <v>5678</v>
      </c>
      <c r="J1293" s="21">
        <v>29728.12</v>
      </c>
      <c r="K1293" s="22">
        <v>0.73835074350139496</v>
      </c>
      <c r="L1293" s="21">
        <v>40262.870000000003</v>
      </c>
      <c r="M1293" s="23">
        <v>2.25149068661129E-3</v>
      </c>
      <c r="N1293" s="21">
        <v>6.65</v>
      </c>
      <c r="O1293">
        <v>12</v>
      </c>
      <c r="P1293" s="21">
        <v>55.39</v>
      </c>
      <c r="Q1293" s="21">
        <v>0</v>
      </c>
      <c r="R1293" s="21">
        <f t="shared" si="20"/>
        <v>55.39</v>
      </c>
    </row>
    <row r="1294" spans="1:18" x14ac:dyDescent="0.25">
      <c r="A1294" s="20" t="s">
        <v>48</v>
      </c>
      <c r="B1294" s="20" t="s">
        <v>20</v>
      </c>
      <c r="C1294" s="20" t="s">
        <v>211</v>
      </c>
      <c r="D1294" s="20" t="s">
        <v>148</v>
      </c>
      <c r="E1294" s="20" t="s">
        <v>142</v>
      </c>
      <c r="F1294" s="20" t="s">
        <v>209</v>
      </c>
      <c r="G1294" s="20" t="s">
        <v>144</v>
      </c>
      <c r="H1294" s="20" t="s">
        <v>276</v>
      </c>
      <c r="I1294">
        <v>96518</v>
      </c>
      <c r="J1294" s="21">
        <v>29728.12</v>
      </c>
      <c r="K1294" s="22">
        <v>0.73835074350139496</v>
      </c>
      <c r="L1294" s="21">
        <v>40262.870000000003</v>
      </c>
      <c r="M1294" s="23">
        <v>2.2515419843805299E-3</v>
      </c>
      <c r="N1294" s="21">
        <v>3.92</v>
      </c>
      <c r="O1294">
        <v>217</v>
      </c>
      <c r="P1294" s="21">
        <v>591.96</v>
      </c>
      <c r="Q1294" s="21">
        <v>2.73</v>
      </c>
      <c r="R1294" s="21">
        <f t="shared" si="20"/>
        <v>594.69000000000005</v>
      </c>
    </row>
    <row r="1295" spans="1:18" x14ac:dyDescent="0.25">
      <c r="A1295" s="20" t="s">
        <v>48</v>
      </c>
      <c r="B1295" s="20" t="s">
        <v>20</v>
      </c>
      <c r="C1295" s="20" t="s">
        <v>212</v>
      </c>
      <c r="D1295" s="20" t="s">
        <v>150</v>
      </c>
      <c r="E1295" s="20" t="s">
        <v>142</v>
      </c>
      <c r="F1295" s="20" t="s">
        <v>209</v>
      </c>
      <c r="G1295" s="20" t="s">
        <v>144</v>
      </c>
      <c r="H1295" s="20" t="s">
        <v>276</v>
      </c>
      <c r="I1295">
        <v>158079</v>
      </c>
      <c r="J1295" s="21">
        <v>29728.12</v>
      </c>
      <c r="K1295" s="22">
        <v>0.73835074350139496</v>
      </c>
      <c r="L1295" s="21">
        <v>40262.870000000003</v>
      </c>
      <c r="M1295" s="23">
        <v>2.25149068661129E-3</v>
      </c>
      <c r="N1295" s="21">
        <v>3.92</v>
      </c>
      <c r="O1295">
        <v>355</v>
      </c>
      <c r="P1295" s="21">
        <v>968.41</v>
      </c>
      <c r="Q1295" s="21">
        <v>5.46</v>
      </c>
      <c r="R1295" s="21">
        <f t="shared" si="20"/>
        <v>973.87</v>
      </c>
    </row>
    <row r="1296" spans="1:18" x14ac:dyDescent="0.25">
      <c r="A1296" s="20" t="s">
        <v>48</v>
      </c>
      <c r="B1296" s="20" t="s">
        <v>20</v>
      </c>
      <c r="C1296" s="20" t="s">
        <v>213</v>
      </c>
      <c r="D1296" s="20" t="s">
        <v>193</v>
      </c>
      <c r="E1296" s="20" t="s">
        <v>146</v>
      </c>
      <c r="F1296" s="20" t="s">
        <v>209</v>
      </c>
      <c r="G1296" s="20" t="s">
        <v>144</v>
      </c>
      <c r="H1296" s="20" t="s">
        <v>276</v>
      </c>
      <c r="I1296">
        <v>0</v>
      </c>
      <c r="J1296" s="21">
        <v>29728.12</v>
      </c>
      <c r="K1296" s="22">
        <v>0.73835074350139496</v>
      </c>
      <c r="L1296" s="21">
        <v>40262.870000000003</v>
      </c>
      <c r="M1296" s="23">
        <v>2.25149068661129E-3</v>
      </c>
      <c r="N1296" s="21">
        <v>30.45</v>
      </c>
      <c r="O1296">
        <v>0</v>
      </c>
      <c r="P1296" s="21">
        <v>0</v>
      </c>
      <c r="Q1296" s="21">
        <v>0</v>
      </c>
      <c r="R1296" s="21">
        <f t="shared" si="20"/>
        <v>0</v>
      </c>
    </row>
    <row r="1297" spans="1:18" x14ac:dyDescent="0.25">
      <c r="A1297" s="20" t="s">
        <v>48</v>
      </c>
      <c r="B1297" s="20" t="s">
        <v>20</v>
      </c>
      <c r="C1297" s="20" t="s">
        <v>214</v>
      </c>
      <c r="D1297" s="20" t="s">
        <v>175</v>
      </c>
      <c r="E1297" s="20" t="s">
        <v>146</v>
      </c>
      <c r="F1297" s="20" t="s">
        <v>209</v>
      </c>
      <c r="G1297" s="20" t="s">
        <v>144</v>
      </c>
      <c r="H1297" s="20" t="s">
        <v>276</v>
      </c>
      <c r="I1297">
        <v>13484</v>
      </c>
      <c r="J1297" s="21">
        <v>29728.12</v>
      </c>
      <c r="K1297" s="22">
        <v>0.73835074350139496</v>
      </c>
      <c r="L1297" s="21">
        <v>40262.870000000003</v>
      </c>
      <c r="M1297" s="23">
        <v>2.25149068661129E-3</v>
      </c>
      <c r="N1297" s="21">
        <v>30.45</v>
      </c>
      <c r="O1297">
        <v>30</v>
      </c>
      <c r="P1297" s="21">
        <v>634.01</v>
      </c>
      <c r="Q1297" s="21">
        <v>0</v>
      </c>
      <c r="R1297" s="21">
        <f t="shared" si="20"/>
        <v>634.01</v>
      </c>
    </row>
    <row r="1298" spans="1:18" x14ac:dyDescent="0.25">
      <c r="A1298" s="20" t="s">
        <v>49</v>
      </c>
      <c r="B1298" s="20" t="s">
        <v>196</v>
      </c>
      <c r="C1298" s="20" t="s">
        <v>197</v>
      </c>
      <c r="D1298" s="20" t="s">
        <v>148</v>
      </c>
      <c r="E1298" s="20" t="s">
        <v>142</v>
      </c>
      <c r="F1298" s="20" t="s">
        <v>198</v>
      </c>
      <c r="G1298" s="20" t="s">
        <v>144</v>
      </c>
      <c r="H1298" s="20" t="s">
        <v>276</v>
      </c>
      <c r="I1298">
        <v>311691</v>
      </c>
      <c r="J1298" s="21">
        <v>124977.21</v>
      </c>
      <c r="K1298" s="22">
        <v>0.73070243013971004</v>
      </c>
      <c r="L1298" s="21">
        <v>171037.08</v>
      </c>
      <c r="M1298" s="23">
        <v>8.8045889913739798E-4</v>
      </c>
      <c r="N1298" s="21">
        <v>33.78</v>
      </c>
      <c r="O1298">
        <v>274</v>
      </c>
      <c r="P1298" s="21">
        <v>6374.29</v>
      </c>
      <c r="Q1298" s="21">
        <v>46.52</v>
      </c>
      <c r="R1298" s="21">
        <f t="shared" si="20"/>
        <v>6420.81</v>
      </c>
    </row>
    <row r="1299" spans="1:18" x14ac:dyDescent="0.25">
      <c r="A1299" s="20" t="s">
        <v>49</v>
      </c>
      <c r="B1299" s="20" t="s">
        <v>196</v>
      </c>
      <c r="C1299" s="20" t="s">
        <v>199</v>
      </c>
      <c r="D1299" s="20" t="s">
        <v>200</v>
      </c>
      <c r="E1299" s="20" t="s">
        <v>142</v>
      </c>
      <c r="F1299" s="20" t="s">
        <v>198</v>
      </c>
      <c r="G1299" s="20" t="s">
        <v>183</v>
      </c>
      <c r="H1299" s="20" t="s">
        <v>276</v>
      </c>
      <c r="I1299">
        <v>224013</v>
      </c>
      <c r="J1299" s="21">
        <v>124977.21</v>
      </c>
      <c r="K1299" s="22">
        <v>0.73070243013971004</v>
      </c>
      <c r="L1299" s="21">
        <v>171037.08</v>
      </c>
      <c r="M1299" s="23"/>
      <c r="N1299" s="21">
        <v>10.98</v>
      </c>
      <c r="P1299" s="21">
        <v>0</v>
      </c>
      <c r="Q1299" s="21">
        <v>0</v>
      </c>
      <c r="R1299" s="21">
        <f t="shared" si="20"/>
        <v>0</v>
      </c>
    </row>
    <row r="1300" spans="1:18" x14ac:dyDescent="0.25">
      <c r="A1300" s="20" t="s">
        <v>49</v>
      </c>
      <c r="B1300" s="20" t="s">
        <v>196</v>
      </c>
      <c r="C1300" s="20" t="s">
        <v>201</v>
      </c>
      <c r="D1300" s="20" t="s">
        <v>141</v>
      </c>
      <c r="E1300" s="20" t="s">
        <v>142</v>
      </c>
      <c r="F1300" s="20" t="s">
        <v>202</v>
      </c>
      <c r="G1300" s="20" t="s">
        <v>144</v>
      </c>
      <c r="H1300" s="20" t="s">
        <v>276</v>
      </c>
      <c r="I1300">
        <v>44902</v>
      </c>
      <c r="J1300" s="21">
        <v>124977.21</v>
      </c>
      <c r="K1300" s="22">
        <v>0.73070243013971004</v>
      </c>
      <c r="L1300" s="21">
        <v>171037.08</v>
      </c>
      <c r="M1300" s="23">
        <v>8.8033900556650098E-4</v>
      </c>
      <c r="N1300" s="21">
        <v>33.78</v>
      </c>
      <c r="O1300">
        <v>39</v>
      </c>
      <c r="P1300" s="21">
        <v>907.29</v>
      </c>
      <c r="Q1300" s="21">
        <v>0</v>
      </c>
      <c r="R1300" s="21">
        <f t="shared" si="20"/>
        <v>907.29</v>
      </c>
    </row>
    <row r="1301" spans="1:18" x14ac:dyDescent="0.25">
      <c r="A1301" s="20" t="s">
        <v>49</v>
      </c>
      <c r="B1301" s="20" t="s">
        <v>196</v>
      </c>
      <c r="C1301" s="20" t="s">
        <v>203</v>
      </c>
      <c r="D1301" s="20" t="s">
        <v>141</v>
      </c>
      <c r="E1301" s="20" t="s">
        <v>146</v>
      </c>
      <c r="F1301" s="20" t="s">
        <v>202</v>
      </c>
      <c r="G1301" s="20" t="s">
        <v>144</v>
      </c>
      <c r="H1301" s="20" t="s">
        <v>276</v>
      </c>
      <c r="I1301">
        <v>18092</v>
      </c>
      <c r="J1301" s="21">
        <v>124977.21</v>
      </c>
      <c r="K1301" s="22">
        <v>0.73070243013971004</v>
      </c>
      <c r="L1301" s="21">
        <v>171037.08</v>
      </c>
      <c r="M1301" s="23">
        <v>8.8033900556650098E-4</v>
      </c>
      <c r="N1301" s="21">
        <v>135.6</v>
      </c>
      <c r="O1301">
        <v>15</v>
      </c>
      <c r="P1301" s="21">
        <v>1397.07</v>
      </c>
      <c r="Q1301" s="21">
        <v>0</v>
      </c>
      <c r="R1301" s="21">
        <f t="shared" si="20"/>
        <v>1397.07</v>
      </c>
    </row>
    <row r="1302" spans="1:18" x14ac:dyDescent="0.25">
      <c r="A1302" s="20" t="s">
        <v>49</v>
      </c>
      <c r="B1302" s="20" t="s">
        <v>196</v>
      </c>
      <c r="C1302" s="20" t="s">
        <v>204</v>
      </c>
      <c r="D1302" s="20" t="s">
        <v>150</v>
      </c>
      <c r="E1302" s="20" t="s">
        <v>146</v>
      </c>
      <c r="F1302" s="20" t="s">
        <v>202</v>
      </c>
      <c r="G1302" s="20" t="s">
        <v>183</v>
      </c>
      <c r="H1302" s="20" t="s">
        <v>276</v>
      </c>
      <c r="I1302">
        <v>15922</v>
      </c>
      <c r="J1302" s="21">
        <v>124977.21</v>
      </c>
      <c r="K1302" s="22">
        <v>0.73070243013971004</v>
      </c>
      <c r="L1302" s="21">
        <v>171037.08</v>
      </c>
      <c r="M1302" s="23"/>
      <c r="N1302" s="21">
        <v>30.27</v>
      </c>
      <c r="P1302" s="21">
        <v>0</v>
      </c>
      <c r="Q1302" s="21">
        <v>0</v>
      </c>
      <c r="R1302" s="21">
        <f t="shared" si="20"/>
        <v>0</v>
      </c>
    </row>
    <row r="1303" spans="1:18" x14ac:dyDescent="0.25">
      <c r="A1303" s="20" t="s">
        <v>49</v>
      </c>
      <c r="B1303" s="20" t="s">
        <v>196</v>
      </c>
      <c r="C1303" s="20" t="s">
        <v>205</v>
      </c>
      <c r="D1303" s="20" t="s">
        <v>148</v>
      </c>
      <c r="E1303" s="20" t="s">
        <v>155</v>
      </c>
      <c r="F1303" s="20" t="s">
        <v>198</v>
      </c>
      <c r="G1303" s="20" t="s">
        <v>144</v>
      </c>
      <c r="H1303" s="20" t="s">
        <v>276</v>
      </c>
      <c r="I1303">
        <v>15543</v>
      </c>
      <c r="J1303" s="21">
        <v>124977.21</v>
      </c>
      <c r="K1303" s="22">
        <v>0.73070243013971004</v>
      </c>
      <c r="L1303" s="21">
        <v>171037.08</v>
      </c>
      <c r="M1303" s="23">
        <v>8.8045889913739798E-4</v>
      </c>
      <c r="N1303" s="21">
        <v>90.79</v>
      </c>
      <c r="O1303">
        <v>13</v>
      </c>
      <c r="P1303" s="21">
        <v>810.68</v>
      </c>
      <c r="Q1303" s="21">
        <v>0</v>
      </c>
      <c r="R1303" s="21">
        <f t="shared" si="20"/>
        <v>810.68</v>
      </c>
    </row>
    <row r="1304" spans="1:18" x14ac:dyDescent="0.25">
      <c r="A1304" s="20" t="s">
        <v>49</v>
      </c>
      <c r="B1304" s="20" t="s">
        <v>196</v>
      </c>
      <c r="C1304" s="20" t="s">
        <v>206</v>
      </c>
      <c r="D1304" s="20" t="s">
        <v>189</v>
      </c>
      <c r="E1304" s="20" t="s">
        <v>155</v>
      </c>
      <c r="F1304" s="20" t="s">
        <v>198</v>
      </c>
      <c r="G1304" s="20" t="s">
        <v>144</v>
      </c>
      <c r="H1304" s="20" t="s">
        <v>276</v>
      </c>
      <c r="I1304">
        <v>7112</v>
      </c>
      <c r="J1304" s="21">
        <v>124977.21</v>
      </c>
      <c r="K1304" s="22">
        <v>0.73070243013971004</v>
      </c>
      <c r="L1304" s="21">
        <v>171037.08</v>
      </c>
      <c r="M1304" s="23">
        <v>9.2687684794430503E-4</v>
      </c>
      <c r="N1304" s="21">
        <v>90.77</v>
      </c>
      <c r="O1304">
        <v>6</v>
      </c>
      <c r="P1304" s="21">
        <v>374.08</v>
      </c>
      <c r="Q1304" s="21">
        <v>0</v>
      </c>
      <c r="R1304" s="21">
        <f t="shared" si="20"/>
        <v>374.08</v>
      </c>
    </row>
    <row r="1305" spans="1:18" x14ac:dyDescent="0.25">
      <c r="A1305" s="20" t="s">
        <v>50</v>
      </c>
      <c r="B1305" s="20" t="s">
        <v>13</v>
      </c>
      <c r="C1305" s="20" t="s">
        <v>140</v>
      </c>
      <c r="D1305" s="20" t="s">
        <v>141</v>
      </c>
      <c r="E1305" s="20" t="s">
        <v>142</v>
      </c>
      <c r="F1305" s="20" t="s">
        <v>143</v>
      </c>
      <c r="G1305" s="20" t="s">
        <v>144</v>
      </c>
      <c r="H1305" s="20" t="s">
        <v>276</v>
      </c>
      <c r="I1305">
        <v>5560</v>
      </c>
      <c r="J1305" s="21">
        <v>544255.6</v>
      </c>
      <c r="K1305" s="22">
        <v>0.76131262906948904</v>
      </c>
      <c r="L1305" s="21">
        <v>714891.07</v>
      </c>
      <c r="M1305" s="23">
        <v>4.7336699247989902E-2</v>
      </c>
      <c r="N1305" s="21">
        <v>4.97</v>
      </c>
      <c r="O1305">
        <v>263</v>
      </c>
      <c r="P1305" s="21">
        <v>937.9</v>
      </c>
      <c r="Q1305" s="21">
        <v>7.13</v>
      </c>
      <c r="R1305" s="21">
        <f t="shared" si="20"/>
        <v>945.03</v>
      </c>
    </row>
    <row r="1306" spans="1:18" x14ac:dyDescent="0.25">
      <c r="A1306" s="20" t="s">
        <v>50</v>
      </c>
      <c r="B1306" s="20" t="s">
        <v>13</v>
      </c>
      <c r="C1306" s="20" t="s">
        <v>145</v>
      </c>
      <c r="D1306" s="20" t="s">
        <v>141</v>
      </c>
      <c r="E1306" s="20" t="s">
        <v>146</v>
      </c>
      <c r="F1306" s="20" t="s">
        <v>143</v>
      </c>
      <c r="G1306" s="20" t="s">
        <v>144</v>
      </c>
      <c r="H1306" s="20" t="s">
        <v>276</v>
      </c>
      <c r="I1306">
        <v>3370</v>
      </c>
      <c r="J1306" s="21">
        <v>544255.6</v>
      </c>
      <c r="K1306" s="22">
        <v>0.76131262906948904</v>
      </c>
      <c r="L1306" s="21">
        <v>714891.07</v>
      </c>
      <c r="M1306" s="23">
        <v>4.7336699247989902E-2</v>
      </c>
      <c r="N1306" s="21">
        <v>57.63</v>
      </c>
      <c r="O1306">
        <v>159</v>
      </c>
      <c r="P1306" s="21">
        <v>6557.47</v>
      </c>
      <c r="Q1306" s="21">
        <v>0</v>
      </c>
      <c r="R1306" s="21">
        <f t="shared" si="20"/>
        <v>6557.47</v>
      </c>
    </row>
    <row r="1307" spans="1:18" x14ac:dyDescent="0.25">
      <c r="A1307" s="20" t="s">
        <v>50</v>
      </c>
      <c r="B1307" s="20" t="s">
        <v>13</v>
      </c>
      <c r="C1307" s="20" t="s">
        <v>147</v>
      </c>
      <c r="D1307" s="20" t="s">
        <v>148</v>
      </c>
      <c r="E1307" s="20" t="s">
        <v>146</v>
      </c>
      <c r="F1307" s="20" t="s">
        <v>143</v>
      </c>
      <c r="G1307" s="20" t="s">
        <v>144</v>
      </c>
      <c r="H1307" s="20" t="s">
        <v>276</v>
      </c>
      <c r="I1307">
        <v>4468</v>
      </c>
      <c r="J1307" s="21">
        <v>544255.6</v>
      </c>
      <c r="K1307" s="22">
        <v>0.76131262906948904</v>
      </c>
      <c r="L1307" s="21">
        <v>714891.07</v>
      </c>
      <c r="M1307" s="23">
        <v>4.7336699247989902E-2</v>
      </c>
      <c r="N1307" s="21">
        <v>57.63</v>
      </c>
      <c r="O1307">
        <v>211</v>
      </c>
      <c r="P1307" s="21">
        <v>8702.06</v>
      </c>
      <c r="Q1307" s="21">
        <v>41.24</v>
      </c>
      <c r="R1307" s="21">
        <f t="shared" si="20"/>
        <v>8743.2999999999993</v>
      </c>
    </row>
    <row r="1308" spans="1:18" x14ac:dyDescent="0.25">
      <c r="A1308" s="20" t="s">
        <v>50</v>
      </c>
      <c r="B1308" s="20" t="s">
        <v>13</v>
      </c>
      <c r="C1308" s="20" t="s">
        <v>149</v>
      </c>
      <c r="D1308" s="20" t="s">
        <v>150</v>
      </c>
      <c r="E1308" s="20" t="s">
        <v>142</v>
      </c>
      <c r="F1308" s="20" t="s">
        <v>151</v>
      </c>
      <c r="G1308" s="20" t="s">
        <v>144</v>
      </c>
      <c r="H1308" s="20" t="s">
        <v>276</v>
      </c>
      <c r="I1308">
        <v>64834</v>
      </c>
      <c r="J1308" s="21">
        <v>544255.6</v>
      </c>
      <c r="K1308" s="22">
        <v>0.76131262906948904</v>
      </c>
      <c r="L1308" s="21">
        <v>714891.07</v>
      </c>
      <c r="M1308" s="23">
        <v>4.7336699247989902E-2</v>
      </c>
      <c r="N1308" s="21">
        <v>4.97</v>
      </c>
      <c r="O1308">
        <v>3069</v>
      </c>
      <c r="P1308" s="21">
        <v>10944.54</v>
      </c>
      <c r="Q1308" s="21">
        <v>53.49</v>
      </c>
      <c r="R1308" s="21">
        <f t="shared" si="20"/>
        <v>10998.03</v>
      </c>
    </row>
    <row r="1309" spans="1:18" x14ac:dyDescent="0.25">
      <c r="A1309" s="20" t="s">
        <v>50</v>
      </c>
      <c r="B1309" s="20" t="s">
        <v>13</v>
      </c>
      <c r="C1309" s="20" t="s">
        <v>152</v>
      </c>
      <c r="D1309" s="20" t="s">
        <v>153</v>
      </c>
      <c r="E1309" s="20" t="s">
        <v>142</v>
      </c>
      <c r="F1309" s="20" t="s">
        <v>151</v>
      </c>
      <c r="G1309" s="20" t="s">
        <v>144</v>
      </c>
      <c r="H1309" s="20" t="s">
        <v>276</v>
      </c>
      <c r="I1309">
        <v>93109</v>
      </c>
      <c r="J1309" s="21">
        <v>544255.6</v>
      </c>
      <c r="K1309" s="22">
        <v>0.76131262906948904</v>
      </c>
      <c r="L1309" s="21">
        <v>714891.07</v>
      </c>
      <c r="M1309" s="23">
        <v>4.7336699247989902E-2</v>
      </c>
      <c r="N1309" s="21">
        <v>4.97</v>
      </c>
      <c r="O1309">
        <v>4407</v>
      </c>
      <c r="P1309" s="21">
        <v>15716.07</v>
      </c>
      <c r="Q1309" s="21">
        <v>99.86</v>
      </c>
      <c r="R1309" s="21">
        <f t="shared" si="20"/>
        <v>15815.93</v>
      </c>
    </row>
    <row r="1310" spans="1:18" x14ac:dyDescent="0.25">
      <c r="A1310" s="20" t="s">
        <v>50</v>
      </c>
      <c r="B1310" s="20" t="s">
        <v>13</v>
      </c>
      <c r="C1310" s="20" t="s">
        <v>154</v>
      </c>
      <c r="D1310" s="20" t="s">
        <v>148</v>
      </c>
      <c r="E1310" s="20" t="s">
        <v>155</v>
      </c>
      <c r="F1310" s="20" t="s">
        <v>151</v>
      </c>
      <c r="G1310" s="20" t="s">
        <v>144</v>
      </c>
      <c r="H1310" s="20" t="s">
        <v>276</v>
      </c>
      <c r="I1310">
        <v>1425</v>
      </c>
      <c r="J1310" s="21">
        <v>544255.6</v>
      </c>
      <c r="K1310" s="22">
        <v>0.76131262906948904</v>
      </c>
      <c r="L1310" s="21">
        <v>714891.07</v>
      </c>
      <c r="M1310" s="23">
        <v>4.7336699247989902E-2</v>
      </c>
      <c r="N1310" s="21">
        <v>27.46</v>
      </c>
      <c r="O1310">
        <v>67</v>
      </c>
      <c r="P1310" s="21">
        <v>1316.64</v>
      </c>
      <c r="Q1310" s="21">
        <v>0</v>
      </c>
      <c r="R1310" s="21">
        <f t="shared" si="20"/>
        <v>1316.64</v>
      </c>
    </row>
    <row r="1311" spans="1:18" x14ac:dyDescent="0.25">
      <c r="A1311" s="20" t="s">
        <v>50</v>
      </c>
      <c r="B1311" s="20" t="s">
        <v>13</v>
      </c>
      <c r="C1311" s="20" t="s">
        <v>156</v>
      </c>
      <c r="D1311" s="20" t="s">
        <v>150</v>
      </c>
      <c r="E1311" s="20" t="s">
        <v>155</v>
      </c>
      <c r="F1311" s="20" t="s">
        <v>151</v>
      </c>
      <c r="G1311" s="20" t="s">
        <v>144</v>
      </c>
      <c r="H1311" s="20" t="s">
        <v>276</v>
      </c>
      <c r="I1311">
        <v>3606</v>
      </c>
      <c r="J1311" s="21">
        <v>544255.6</v>
      </c>
      <c r="K1311" s="22">
        <v>0.76131262906948904</v>
      </c>
      <c r="L1311" s="21">
        <v>714891.07</v>
      </c>
      <c r="M1311" s="23">
        <v>4.7336699247989902E-2</v>
      </c>
      <c r="N1311" s="21">
        <v>27.46</v>
      </c>
      <c r="O1311">
        <v>170</v>
      </c>
      <c r="P1311" s="21">
        <v>3340.72</v>
      </c>
      <c r="Q1311" s="21">
        <v>0</v>
      </c>
      <c r="R1311" s="21">
        <f t="shared" si="20"/>
        <v>3340.72</v>
      </c>
    </row>
    <row r="1312" spans="1:18" x14ac:dyDescent="0.25">
      <c r="A1312" s="20" t="s">
        <v>51</v>
      </c>
      <c r="B1312" s="20" t="s">
        <v>1</v>
      </c>
      <c r="C1312" s="20" t="s">
        <v>184</v>
      </c>
      <c r="D1312" s="20" t="s">
        <v>148</v>
      </c>
      <c r="E1312" s="20" t="s">
        <v>142</v>
      </c>
      <c r="F1312" s="20" t="s">
        <v>185</v>
      </c>
      <c r="G1312" s="20" t="s">
        <v>183</v>
      </c>
      <c r="H1312" s="20" t="s">
        <v>276</v>
      </c>
      <c r="I1312">
        <v>176268</v>
      </c>
      <c r="J1312" s="21">
        <v>12670.5</v>
      </c>
      <c r="K1312" s="22">
        <v>0.84708879038889695</v>
      </c>
      <c r="L1312" s="21">
        <v>14957.7</v>
      </c>
      <c r="M1312" s="23"/>
      <c r="N1312" s="21">
        <v>0.97</v>
      </c>
      <c r="P1312" s="21">
        <v>0</v>
      </c>
      <c r="Q1312" s="21">
        <v>0</v>
      </c>
      <c r="R1312" s="21">
        <f t="shared" si="20"/>
        <v>0</v>
      </c>
    </row>
    <row r="1313" spans="1:18" x14ac:dyDescent="0.25">
      <c r="A1313" s="20" t="s">
        <v>51</v>
      </c>
      <c r="B1313" s="20" t="s">
        <v>1</v>
      </c>
      <c r="C1313" s="20" t="s">
        <v>186</v>
      </c>
      <c r="D1313" s="20" t="s">
        <v>187</v>
      </c>
      <c r="E1313" s="20" t="s">
        <v>142</v>
      </c>
      <c r="F1313" s="20" t="s">
        <v>185</v>
      </c>
      <c r="G1313" s="20" t="s">
        <v>144</v>
      </c>
      <c r="H1313" s="20" t="s">
        <v>276</v>
      </c>
      <c r="I1313">
        <v>156735</v>
      </c>
      <c r="J1313" s="21">
        <v>12670.5</v>
      </c>
      <c r="K1313" s="22">
        <v>0.84708879038889695</v>
      </c>
      <c r="L1313" s="21">
        <v>14957.7</v>
      </c>
      <c r="M1313" s="23">
        <v>1.42348546638012E-3</v>
      </c>
      <c r="N1313" s="21">
        <v>2.06</v>
      </c>
      <c r="O1313">
        <v>223</v>
      </c>
      <c r="P1313" s="21">
        <v>366.76</v>
      </c>
      <c r="Q1313" s="21">
        <v>3.29</v>
      </c>
      <c r="R1313" s="21">
        <f t="shared" si="20"/>
        <v>370.05</v>
      </c>
    </row>
    <row r="1314" spans="1:18" x14ac:dyDescent="0.25">
      <c r="A1314" s="20" t="s">
        <v>51</v>
      </c>
      <c r="B1314" s="20" t="s">
        <v>1</v>
      </c>
      <c r="C1314" s="20" t="s">
        <v>188</v>
      </c>
      <c r="D1314" s="20" t="s">
        <v>189</v>
      </c>
      <c r="E1314" s="20" t="s">
        <v>142</v>
      </c>
      <c r="F1314" s="20" t="s">
        <v>185</v>
      </c>
      <c r="G1314" s="20" t="s">
        <v>144</v>
      </c>
      <c r="H1314" s="20" t="s">
        <v>276</v>
      </c>
      <c r="I1314">
        <v>89202</v>
      </c>
      <c r="J1314" s="21">
        <v>12670.5</v>
      </c>
      <c r="K1314" s="22">
        <v>0.84708879038889695</v>
      </c>
      <c r="L1314" s="21">
        <v>14957.7</v>
      </c>
      <c r="M1314" s="23">
        <v>1.35924723985127E-3</v>
      </c>
      <c r="N1314" s="21">
        <v>2.09</v>
      </c>
      <c r="O1314">
        <v>121</v>
      </c>
      <c r="P1314" s="21">
        <v>201.9</v>
      </c>
      <c r="Q1314" s="21">
        <v>3.33</v>
      </c>
      <c r="R1314" s="21">
        <f t="shared" si="20"/>
        <v>205.23000000000002</v>
      </c>
    </row>
    <row r="1315" spans="1:18" x14ac:dyDescent="0.25">
      <c r="A1315" s="20" t="s">
        <v>51</v>
      </c>
      <c r="B1315" s="20" t="s">
        <v>1</v>
      </c>
      <c r="C1315" s="20" t="s">
        <v>190</v>
      </c>
      <c r="D1315" s="20" t="s">
        <v>148</v>
      </c>
      <c r="E1315" s="20" t="s">
        <v>146</v>
      </c>
      <c r="F1315" s="20" t="s">
        <v>191</v>
      </c>
      <c r="G1315" s="20" t="s">
        <v>183</v>
      </c>
      <c r="H1315" s="20" t="s">
        <v>276</v>
      </c>
      <c r="I1315">
        <v>16922</v>
      </c>
      <c r="J1315" s="21">
        <v>12670.5</v>
      </c>
      <c r="K1315" s="22">
        <v>0.84708879038889695</v>
      </c>
      <c r="L1315" s="21">
        <v>14957.7</v>
      </c>
      <c r="M1315" s="23"/>
      <c r="N1315" s="21">
        <v>22.13</v>
      </c>
      <c r="P1315" s="21">
        <v>0</v>
      </c>
      <c r="Q1315" s="21">
        <v>0</v>
      </c>
      <c r="R1315" s="21">
        <f t="shared" si="20"/>
        <v>0</v>
      </c>
    </row>
    <row r="1316" spans="1:18" x14ac:dyDescent="0.25">
      <c r="A1316" s="20" t="s">
        <v>51</v>
      </c>
      <c r="B1316" s="20" t="s">
        <v>1</v>
      </c>
      <c r="C1316" s="20" t="s">
        <v>192</v>
      </c>
      <c r="D1316" s="20" t="s">
        <v>193</v>
      </c>
      <c r="E1316" s="20" t="s">
        <v>146</v>
      </c>
      <c r="F1316" s="20" t="s">
        <v>185</v>
      </c>
      <c r="G1316" s="20" t="s">
        <v>183</v>
      </c>
      <c r="H1316" s="20" t="s">
        <v>276</v>
      </c>
      <c r="I1316">
        <v>0</v>
      </c>
      <c r="J1316" s="21">
        <v>12670.5</v>
      </c>
      <c r="K1316" s="22">
        <v>0.84708879038889695</v>
      </c>
      <c r="L1316" s="21">
        <v>14957.7</v>
      </c>
      <c r="M1316" s="23"/>
      <c r="N1316" s="21">
        <v>5.93</v>
      </c>
      <c r="P1316" s="21">
        <v>0</v>
      </c>
      <c r="Q1316" s="21">
        <v>0</v>
      </c>
      <c r="R1316" s="21">
        <f t="shared" si="20"/>
        <v>0</v>
      </c>
    </row>
    <row r="1317" spans="1:18" x14ac:dyDescent="0.25">
      <c r="A1317" s="20" t="s">
        <v>51</v>
      </c>
      <c r="B1317" s="20" t="s">
        <v>1</v>
      </c>
      <c r="C1317" s="20" t="s">
        <v>194</v>
      </c>
      <c r="D1317" s="20" t="s">
        <v>189</v>
      </c>
      <c r="E1317" s="20" t="s">
        <v>155</v>
      </c>
      <c r="F1317" s="20" t="s">
        <v>185</v>
      </c>
      <c r="G1317" s="20" t="s">
        <v>144</v>
      </c>
      <c r="H1317" s="20" t="s">
        <v>276</v>
      </c>
      <c r="I1317">
        <v>5705</v>
      </c>
      <c r="J1317" s="21">
        <v>12670.5</v>
      </c>
      <c r="K1317" s="22">
        <v>0.84708879038889695</v>
      </c>
      <c r="L1317" s="21">
        <v>14957.7</v>
      </c>
      <c r="M1317" s="23">
        <v>1.35924723985127E-3</v>
      </c>
      <c r="N1317" s="21">
        <v>2.58</v>
      </c>
      <c r="O1317">
        <v>7</v>
      </c>
      <c r="P1317" s="21">
        <v>14.38</v>
      </c>
      <c r="Q1317" s="21">
        <v>0</v>
      </c>
      <c r="R1317" s="21">
        <f t="shared" si="20"/>
        <v>14.38</v>
      </c>
    </row>
    <row r="1318" spans="1:18" x14ac:dyDescent="0.25">
      <c r="A1318" s="20" t="s">
        <v>51</v>
      </c>
      <c r="B1318" s="20" t="s">
        <v>1</v>
      </c>
      <c r="C1318" s="20" t="s">
        <v>195</v>
      </c>
      <c r="D1318" s="20" t="s">
        <v>187</v>
      </c>
      <c r="E1318" s="20" t="s">
        <v>155</v>
      </c>
      <c r="F1318" s="20" t="s">
        <v>185</v>
      </c>
      <c r="G1318" s="20" t="s">
        <v>144</v>
      </c>
      <c r="H1318" s="20" t="s">
        <v>276</v>
      </c>
      <c r="I1318">
        <v>9784</v>
      </c>
      <c r="J1318" s="21">
        <v>12670.5</v>
      </c>
      <c r="K1318" s="22">
        <v>0.84708879038889695</v>
      </c>
      <c r="L1318" s="21">
        <v>14957.7</v>
      </c>
      <c r="M1318" s="23">
        <v>1.42348546638012E-3</v>
      </c>
      <c r="N1318" s="21">
        <v>2.54</v>
      </c>
      <c r="O1318">
        <v>13</v>
      </c>
      <c r="P1318" s="21">
        <v>26.29</v>
      </c>
      <c r="Q1318" s="21">
        <v>0</v>
      </c>
      <c r="R1318" s="21">
        <f t="shared" si="20"/>
        <v>26.29</v>
      </c>
    </row>
    <row r="1319" spans="1:18" x14ac:dyDescent="0.25">
      <c r="A1319" s="20" t="s">
        <v>52</v>
      </c>
      <c r="B1319" s="20" t="s">
        <v>227</v>
      </c>
      <c r="C1319" s="20" t="s">
        <v>197</v>
      </c>
      <c r="D1319" s="20" t="s">
        <v>148</v>
      </c>
      <c r="E1319" s="20" t="s">
        <v>142</v>
      </c>
      <c r="F1319" s="20" t="s">
        <v>198</v>
      </c>
      <c r="G1319" s="20" t="s">
        <v>144</v>
      </c>
      <c r="H1319" s="20" t="s">
        <v>276</v>
      </c>
      <c r="I1319">
        <v>311691</v>
      </c>
      <c r="J1319" s="21">
        <v>19030695.649999999</v>
      </c>
      <c r="K1319" s="22">
        <v>0.675631025505807</v>
      </c>
      <c r="L1319" s="21">
        <v>28167290.920000002</v>
      </c>
      <c r="M1319" s="23">
        <v>0.14499862810512201</v>
      </c>
      <c r="N1319" s="21">
        <v>33.78</v>
      </c>
      <c r="O1319">
        <v>45194</v>
      </c>
      <c r="P1319" s="21">
        <v>972145.72</v>
      </c>
      <c r="Q1319" s="21">
        <v>5162.5200000000004</v>
      </c>
      <c r="R1319" s="21">
        <f t="shared" si="20"/>
        <v>977308.24</v>
      </c>
    </row>
    <row r="1320" spans="1:18" x14ac:dyDescent="0.25">
      <c r="A1320" s="20" t="s">
        <v>52</v>
      </c>
      <c r="B1320" s="20" t="s">
        <v>227</v>
      </c>
      <c r="C1320" s="20" t="s">
        <v>199</v>
      </c>
      <c r="D1320" s="20" t="s">
        <v>200</v>
      </c>
      <c r="E1320" s="20" t="s">
        <v>142</v>
      </c>
      <c r="F1320" s="20" t="s">
        <v>198</v>
      </c>
      <c r="G1320" s="20" t="s">
        <v>144</v>
      </c>
      <c r="H1320" s="20" t="s">
        <v>276</v>
      </c>
      <c r="I1320">
        <v>224013</v>
      </c>
      <c r="J1320" s="21">
        <v>19030695.649999999</v>
      </c>
      <c r="K1320" s="22">
        <v>0.675631025505807</v>
      </c>
      <c r="L1320" s="21">
        <v>28167290.920000002</v>
      </c>
      <c r="M1320" s="23">
        <v>0.33743830128767299</v>
      </c>
      <c r="N1320" s="21">
        <v>10.98</v>
      </c>
      <c r="O1320">
        <v>75590</v>
      </c>
      <c r="P1320" s="21">
        <v>528515.38</v>
      </c>
      <c r="Q1320" s="21">
        <v>3565.85</v>
      </c>
      <c r="R1320" s="21">
        <f t="shared" si="20"/>
        <v>532081.23</v>
      </c>
    </row>
    <row r="1321" spans="1:18" x14ac:dyDescent="0.25">
      <c r="A1321" s="20" t="s">
        <v>52</v>
      </c>
      <c r="B1321" s="20" t="s">
        <v>227</v>
      </c>
      <c r="C1321" s="20" t="s">
        <v>201</v>
      </c>
      <c r="D1321" s="20" t="s">
        <v>141</v>
      </c>
      <c r="E1321" s="20" t="s">
        <v>142</v>
      </c>
      <c r="F1321" s="20" t="s">
        <v>202</v>
      </c>
      <c r="G1321" s="20" t="s">
        <v>144</v>
      </c>
      <c r="H1321" s="20" t="s">
        <v>276</v>
      </c>
      <c r="I1321">
        <v>44902</v>
      </c>
      <c r="J1321" s="21">
        <v>19030695.649999999</v>
      </c>
      <c r="K1321" s="22">
        <v>0.675631025505807</v>
      </c>
      <c r="L1321" s="21">
        <v>28167290.920000002</v>
      </c>
      <c r="M1321" s="23">
        <v>0.14497888339776999</v>
      </c>
      <c r="N1321" s="21">
        <v>33.78</v>
      </c>
      <c r="O1321">
        <v>6509</v>
      </c>
      <c r="P1321" s="21">
        <v>140011.87</v>
      </c>
      <c r="Q1321" s="21">
        <v>967.97</v>
      </c>
      <c r="R1321" s="21">
        <f t="shared" si="20"/>
        <v>140979.84</v>
      </c>
    </row>
    <row r="1322" spans="1:18" x14ac:dyDescent="0.25">
      <c r="A1322" s="20" t="s">
        <v>52</v>
      </c>
      <c r="B1322" s="20" t="s">
        <v>227</v>
      </c>
      <c r="C1322" s="20" t="s">
        <v>203</v>
      </c>
      <c r="D1322" s="20" t="s">
        <v>141</v>
      </c>
      <c r="E1322" s="20" t="s">
        <v>146</v>
      </c>
      <c r="F1322" s="20" t="s">
        <v>202</v>
      </c>
      <c r="G1322" s="20" t="s">
        <v>144</v>
      </c>
      <c r="H1322" s="20" t="s">
        <v>276</v>
      </c>
      <c r="I1322">
        <v>18092</v>
      </c>
      <c r="J1322" s="21">
        <v>19030695.649999999</v>
      </c>
      <c r="K1322" s="22">
        <v>0.675631025505807</v>
      </c>
      <c r="L1322" s="21">
        <v>28167290.920000002</v>
      </c>
      <c r="M1322" s="23">
        <v>0.14497888339776999</v>
      </c>
      <c r="N1322" s="21">
        <v>135.6</v>
      </c>
      <c r="O1322">
        <v>2622</v>
      </c>
      <c r="P1322" s="21">
        <v>225803.06</v>
      </c>
      <c r="Q1322" s="21">
        <v>344.48</v>
      </c>
      <c r="R1322" s="21">
        <f t="shared" si="20"/>
        <v>226147.54</v>
      </c>
    </row>
    <row r="1323" spans="1:18" x14ac:dyDescent="0.25">
      <c r="A1323" s="20" t="s">
        <v>52</v>
      </c>
      <c r="B1323" s="20" t="s">
        <v>227</v>
      </c>
      <c r="C1323" s="20" t="s">
        <v>204</v>
      </c>
      <c r="D1323" s="20" t="s">
        <v>150</v>
      </c>
      <c r="E1323" s="20" t="s">
        <v>146</v>
      </c>
      <c r="F1323" s="20" t="s">
        <v>202</v>
      </c>
      <c r="G1323" s="20" t="s">
        <v>183</v>
      </c>
      <c r="H1323" s="20" t="s">
        <v>276</v>
      </c>
      <c r="I1323">
        <v>15922</v>
      </c>
      <c r="J1323" s="21">
        <v>19030695.649999999</v>
      </c>
      <c r="K1323" s="22">
        <v>0.675631025505807</v>
      </c>
      <c r="L1323" s="21">
        <v>28167290.920000002</v>
      </c>
      <c r="M1323" s="23"/>
      <c r="N1323" s="21">
        <v>30.27</v>
      </c>
      <c r="P1323" s="21">
        <v>0</v>
      </c>
      <c r="Q1323" s="21">
        <v>0</v>
      </c>
      <c r="R1323" s="21">
        <f t="shared" si="20"/>
        <v>0</v>
      </c>
    </row>
    <row r="1324" spans="1:18" x14ac:dyDescent="0.25">
      <c r="A1324" s="20" t="s">
        <v>52</v>
      </c>
      <c r="B1324" s="20" t="s">
        <v>227</v>
      </c>
      <c r="C1324" s="20" t="s">
        <v>205</v>
      </c>
      <c r="D1324" s="20" t="s">
        <v>148</v>
      </c>
      <c r="E1324" s="20" t="s">
        <v>155</v>
      </c>
      <c r="F1324" s="20" t="s">
        <v>198</v>
      </c>
      <c r="G1324" s="20" t="s">
        <v>144</v>
      </c>
      <c r="H1324" s="20" t="s">
        <v>276</v>
      </c>
      <c r="I1324">
        <v>15543</v>
      </c>
      <c r="J1324" s="21">
        <v>19030695.649999999</v>
      </c>
      <c r="K1324" s="22">
        <v>0.675631025505807</v>
      </c>
      <c r="L1324" s="21">
        <v>28167290.920000002</v>
      </c>
      <c r="M1324" s="23">
        <v>0.14499862810512201</v>
      </c>
      <c r="N1324" s="21">
        <v>90.79</v>
      </c>
      <c r="O1324">
        <v>2253</v>
      </c>
      <c r="P1324" s="21">
        <v>129908.22</v>
      </c>
      <c r="Q1324" s="21">
        <v>172.98</v>
      </c>
      <c r="R1324" s="21">
        <f t="shared" si="20"/>
        <v>130081.2</v>
      </c>
    </row>
    <row r="1325" spans="1:18" x14ac:dyDescent="0.25">
      <c r="A1325" s="20" t="s">
        <v>52</v>
      </c>
      <c r="B1325" s="20" t="s">
        <v>227</v>
      </c>
      <c r="C1325" s="20" t="s">
        <v>206</v>
      </c>
      <c r="D1325" s="20" t="s">
        <v>189</v>
      </c>
      <c r="E1325" s="20" t="s">
        <v>155</v>
      </c>
      <c r="F1325" s="20" t="s">
        <v>198</v>
      </c>
      <c r="G1325" s="20" t="s">
        <v>144</v>
      </c>
      <c r="H1325" s="20" t="s">
        <v>276</v>
      </c>
      <c r="I1325">
        <v>7112</v>
      </c>
      <c r="J1325" s="21">
        <v>19030695.649999999</v>
      </c>
      <c r="K1325" s="22">
        <v>0.675631025505807</v>
      </c>
      <c r="L1325" s="21">
        <v>28167290.920000002</v>
      </c>
      <c r="M1325" s="23">
        <v>0.152642981411164</v>
      </c>
      <c r="N1325" s="21">
        <v>90.77</v>
      </c>
      <c r="O1325">
        <v>1085</v>
      </c>
      <c r="P1325" s="21">
        <v>62547.44</v>
      </c>
      <c r="Q1325" s="21">
        <v>57.65</v>
      </c>
      <c r="R1325" s="21">
        <f t="shared" si="20"/>
        <v>62605.090000000004</v>
      </c>
    </row>
    <row r="1326" spans="1:18" x14ac:dyDescent="0.25">
      <c r="A1326" s="20" t="s">
        <v>53</v>
      </c>
      <c r="B1326" s="20" t="s">
        <v>228</v>
      </c>
      <c r="C1326" s="20" t="s">
        <v>229</v>
      </c>
      <c r="D1326" s="20" t="s">
        <v>150</v>
      </c>
      <c r="E1326" s="20" t="s">
        <v>142</v>
      </c>
      <c r="F1326" s="20" t="s">
        <v>230</v>
      </c>
      <c r="G1326" s="20" t="s">
        <v>144</v>
      </c>
      <c r="H1326" s="20" t="s">
        <v>276</v>
      </c>
      <c r="I1326">
        <v>172385</v>
      </c>
      <c r="J1326" s="21">
        <v>1748.71</v>
      </c>
      <c r="K1326" s="22">
        <v>0.84147843744887296</v>
      </c>
      <c r="L1326" s="21">
        <v>2078.14</v>
      </c>
      <c r="M1326" s="23">
        <v>3.0555739965696703E-5</v>
      </c>
      <c r="N1326" s="21">
        <v>12.15</v>
      </c>
      <c r="O1326">
        <v>5</v>
      </c>
      <c r="P1326" s="21">
        <v>48.18</v>
      </c>
      <c r="Q1326" s="21">
        <v>0</v>
      </c>
      <c r="R1326" s="21">
        <f t="shared" si="20"/>
        <v>48.18</v>
      </c>
    </row>
    <row r="1327" spans="1:18" x14ac:dyDescent="0.25">
      <c r="A1327" s="20" t="s">
        <v>53</v>
      </c>
      <c r="B1327" s="20" t="s">
        <v>228</v>
      </c>
      <c r="C1327" s="20" t="s">
        <v>231</v>
      </c>
      <c r="D1327" s="20" t="s">
        <v>232</v>
      </c>
      <c r="E1327" s="20" t="s">
        <v>142</v>
      </c>
      <c r="F1327" s="20" t="s">
        <v>230</v>
      </c>
      <c r="G1327" s="20" t="s">
        <v>144</v>
      </c>
      <c r="H1327" s="20" t="s">
        <v>276</v>
      </c>
      <c r="I1327">
        <v>161422</v>
      </c>
      <c r="J1327" s="21">
        <v>1748.71</v>
      </c>
      <c r="K1327" s="22">
        <v>0.84147843744887296</v>
      </c>
      <c r="L1327" s="21">
        <v>2078.14</v>
      </c>
      <c r="M1327" s="23">
        <v>3.0555739965696703E-5</v>
      </c>
      <c r="N1327" s="21">
        <v>12.15</v>
      </c>
      <c r="O1327">
        <v>4</v>
      </c>
      <c r="P1327" s="21">
        <v>38.54</v>
      </c>
      <c r="Q1327" s="21">
        <v>0</v>
      </c>
      <c r="R1327" s="21">
        <f t="shared" si="20"/>
        <v>38.54</v>
      </c>
    </row>
    <row r="1328" spans="1:18" x14ac:dyDescent="0.25">
      <c r="A1328" s="20" t="s">
        <v>53</v>
      </c>
      <c r="B1328" s="20" t="s">
        <v>228</v>
      </c>
      <c r="C1328" s="20" t="s">
        <v>233</v>
      </c>
      <c r="D1328" s="20" t="s">
        <v>189</v>
      </c>
      <c r="E1328" s="20" t="s">
        <v>142</v>
      </c>
      <c r="F1328" s="20" t="s">
        <v>230</v>
      </c>
      <c r="G1328" s="20" t="s">
        <v>144</v>
      </c>
      <c r="H1328" s="20" t="s">
        <v>276</v>
      </c>
      <c r="I1328">
        <v>36013</v>
      </c>
      <c r="J1328" s="21">
        <v>1748.71</v>
      </c>
      <c r="K1328" s="22">
        <v>0.84147843744887296</v>
      </c>
      <c r="L1328" s="21">
        <v>2078.14</v>
      </c>
      <c r="M1328" s="23">
        <v>3.0555739965696703E-5</v>
      </c>
      <c r="N1328" s="21">
        <v>12.15</v>
      </c>
      <c r="O1328">
        <v>1</v>
      </c>
      <c r="P1328" s="21">
        <v>9.64</v>
      </c>
      <c r="Q1328" s="21">
        <v>0</v>
      </c>
      <c r="R1328" s="21">
        <f t="shared" si="20"/>
        <v>9.64</v>
      </c>
    </row>
    <row r="1329" spans="1:18" x14ac:dyDescent="0.25">
      <c r="A1329" s="20" t="s">
        <v>53</v>
      </c>
      <c r="B1329" s="20" t="s">
        <v>228</v>
      </c>
      <c r="C1329" s="20" t="s">
        <v>234</v>
      </c>
      <c r="D1329" s="20" t="s">
        <v>148</v>
      </c>
      <c r="E1329" s="20" t="s">
        <v>142</v>
      </c>
      <c r="F1329" s="20" t="s">
        <v>235</v>
      </c>
      <c r="G1329" s="20" t="s">
        <v>183</v>
      </c>
      <c r="H1329" s="20" t="s">
        <v>276</v>
      </c>
      <c r="I1329">
        <v>15465</v>
      </c>
      <c r="J1329" s="21">
        <v>1748.71</v>
      </c>
      <c r="K1329" s="22">
        <v>0.84147843744887296</v>
      </c>
      <c r="L1329" s="21">
        <v>2078.14</v>
      </c>
      <c r="M1329" s="23"/>
      <c r="N1329" s="21">
        <v>11.3</v>
      </c>
      <c r="P1329" s="21">
        <v>0</v>
      </c>
      <c r="Q1329" s="21">
        <v>0</v>
      </c>
      <c r="R1329" s="21">
        <f t="shared" si="20"/>
        <v>0</v>
      </c>
    </row>
    <row r="1330" spans="1:18" x14ac:dyDescent="0.25">
      <c r="A1330" s="20" t="s">
        <v>53</v>
      </c>
      <c r="B1330" s="20" t="s">
        <v>228</v>
      </c>
      <c r="C1330" s="20" t="s">
        <v>236</v>
      </c>
      <c r="D1330" s="20" t="s">
        <v>148</v>
      </c>
      <c r="E1330" s="20" t="s">
        <v>146</v>
      </c>
      <c r="F1330" s="20" t="s">
        <v>230</v>
      </c>
      <c r="G1330" s="20" t="s">
        <v>183</v>
      </c>
      <c r="H1330" s="20" t="s">
        <v>276</v>
      </c>
      <c r="I1330">
        <v>4962</v>
      </c>
      <c r="J1330" s="21">
        <v>1748.71</v>
      </c>
      <c r="K1330" s="22">
        <v>0.84147843744887296</v>
      </c>
      <c r="L1330" s="21">
        <v>2078.14</v>
      </c>
      <c r="M1330" s="23"/>
      <c r="N1330" s="21">
        <v>49.27</v>
      </c>
      <c r="P1330" s="21">
        <v>0</v>
      </c>
      <c r="Q1330" s="21">
        <v>0</v>
      </c>
      <c r="R1330" s="21">
        <f t="shared" si="20"/>
        <v>0</v>
      </c>
    </row>
    <row r="1331" spans="1:18" x14ac:dyDescent="0.25">
      <c r="A1331" s="20" t="s">
        <v>53</v>
      </c>
      <c r="B1331" s="20" t="s">
        <v>228</v>
      </c>
      <c r="C1331" s="20" t="s">
        <v>237</v>
      </c>
      <c r="D1331" s="20" t="s">
        <v>141</v>
      </c>
      <c r="E1331" s="20" t="s">
        <v>146</v>
      </c>
      <c r="F1331" s="20" t="s">
        <v>235</v>
      </c>
      <c r="G1331" s="20" t="s">
        <v>144</v>
      </c>
      <c r="H1331" s="20" t="s">
        <v>276</v>
      </c>
      <c r="I1331">
        <v>3122</v>
      </c>
      <c r="J1331" s="21">
        <v>1748.71</v>
      </c>
      <c r="K1331" s="22">
        <v>0.84147843744887296</v>
      </c>
      <c r="L1331" s="21">
        <v>2078.14</v>
      </c>
      <c r="M1331" s="23">
        <v>3.0555739965696703E-5</v>
      </c>
      <c r="N1331" s="21">
        <v>50</v>
      </c>
      <c r="O1331">
        <v>0</v>
      </c>
      <c r="P1331" s="21">
        <v>0</v>
      </c>
      <c r="Q1331" s="21">
        <v>0</v>
      </c>
      <c r="R1331" s="21">
        <f t="shared" si="20"/>
        <v>0</v>
      </c>
    </row>
    <row r="1332" spans="1:18" x14ac:dyDescent="0.25">
      <c r="A1332" s="20" t="s">
        <v>53</v>
      </c>
      <c r="B1332" s="20" t="s">
        <v>228</v>
      </c>
      <c r="C1332" s="20" t="s">
        <v>238</v>
      </c>
      <c r="D1332" s="20" t="s">
        <v>150</v>
      </c>
      <c r="E1332" s="20" t="s">
        <v>146</v>
      </c>
      <c r="F1332" s="20" t="s">
        <v>235</v>
      </c>
      <c r="G1332" s="20" t="s">
        <v>144</v>
      </c>
      <c r="H1332" s="20" t="s">
        <v>276</v>
      </c>
      <c r="I1332">
        <v>16760</v>
      </c>
      <c r="J1332" s="21">
        <v>1748.71</v>
      </c>
      <c r="K1332" s="22">
        <v>0.84147843744887296</v>
      </c>
      <c r="L1332" s="21">
        <v>2078.14</v>
      </c>
      <c r="M1332" s="23">
        <v>3.0555739965696703E-5</v>
      </c>
      <c r="N1332" s="21">
        <v>50</v>
      </c>
      <c r="O1332">
        <v>0</v>
      </c>
      <c r="P1332" s="21">
        <v>0</v>
      </c>
      <c r="Q1332" s="21">
        <v>0</v>
      </c>
      <c r="R1332" s="21">
        <f t="shared" si="20"/>
        <v>0</v>
      </c>
    </row>
    <row r="1333" spans="1:18" x14ac:dyDescent="0.25">
      <c r="A1333" s="20" t="s">
        <v>53</v>
      </c>
      <c r="B1333" s="20" t="s">
        <v>228</v>
      </c>
      <c r="C1333" s="20" t="s">
        <v>239</v>
      </c>
      <c r="D1333" s="20" t="s">
        <v>232</v>
      </c>
      <c r="E1333" s="20" t="s">
        <v>155</v>
      </c>
      <c r="F1333" s="20" t="s">
        <v>230</v>
      </c>
      <c r="G1333" s="20" t="s">
        <v>144</v>
      </c>
      <c r="H1333" s="20" t="s">
        <v>276</v>
      </c>
      <c r="I1333">
        <v>7806</v>
      </c>
      <c r="J1333" s="21">
        <v>1748.71</v>
      </c>
      <c r="K1333" s="22">
        <v>0.84147843744887296</v>
      </c>
      <c r="L1333" s="21">
        <v>2078.14</v>
      </c>
      <c r="M1333" s="23">
        <v>3.0555739965696703E-5</v>
      </c>
      <c r="N1333" s="21">
        <v>51.02</v>
      </c>
      <c r="O1333">
        <v>0</v>
      </c>
      <c r="P1333" s="21">
        <v>0</v>
      </c>
      <c r="Q1333" s="21">
        <v>0</v>
      </c>
      <c r="R1333" s="21">
        <f t="shared" si="20"/>
        <v>0</v>
      </c>
    </row>
    <row r="1334" spans="1:18" x14ac:dyDescent="0.25">
      <c r="A1334" s="20" t="s">
        <v>53</v>
      </c>
      <c r="B1334" s="20" t="s">
        <v>228</v>
      </c>
      <c r="C1334" s="20" t="s">
        <v>240</v>
      </c>
      <c r="D1334" s="20" t="s">
        <v>150</v>
      </c>
      <c r="E1334" s="20" t="s">
        <v>155</v>
      </c>
      <c r="F1334" s="20" t="s">
        <v>230</v>
      </c>
      <c r="G1334" s="20" t="s">
        <v>144</v>
      </c>
      <c r="H1334" s="20" t="s">
        <v>276</v>
      </c>
      <c r="I1334">
        <v>7099</v>
      </c>
      <c r="J1334" s="21">
        <v>1748.71</v>
      </c>
      <c r="K1334" s="22">
        <v>0.84147843744887296</v>
      </c>
      <c r="L1334" s="21">
        <v>2078.14</v>
      </c>
      <c r="M1334" s="23">
        <v>3.0555739965696703E-5</v>
      </c>
      <c r="N1334" s="21">
        <v>51.02</v>
      </c>
      <c r="O1334">
        <v>0</v>
      </c>
      <c r="P1334" s="21">
        <v>0</v>
      </c>
      <c r="Q1334" s="21">
        <v>0</v>
      </c>
      <c r="R1334" s="21">
        <f t="shared" si="20"/>
        <v>0</v>
      </c>
    </row>
    <row r="1335" spans="1:18" x14ac:dyDescent="0.25">
      <c r="A1335" s="20" t="s">
        <v>54</v>
      </c>
      <c r="B1335" s="20" t="s">
        <v>196</v>
      </c>
      <c r="C1335" s="20" t="s">
        <v>197</v>
      </c>
      <c r="D1335" s="20" t="s">
        <v>148</v>
      </c>
      <c r="E1335" s="20" t="s">
        <v>142</v>
      </c>
      <c r="F1335" s="20" t="s">
        <v>198</v>
      </c>
      <c r="G1335" s="20" t="s">
        <v>144</v>
      </c>
      <c r="H1335" s="20" t="s">
        <v>276</v>
      </c>
      <c r="I1335">
        <v>311691</v>
      </c>
      <c r="J1335" s="21">
        <v>8212212.3200000003</v>
      </c>
      <c r="K1335" s="22">
        <v>0.86308948725433599</v>
      </c>
      <c r="L1335" s="21">
        <v>9514902.5</v>
      </c>
      <c r="M1335" s="23">
        <v>4.8980493472817001E-2</v>
      </c>
      <c r="N1335" s="21">
        <v>33.78</v>
      </c>
      <c r="O1335">
        <v>15266</v>
      </c>
      <c r="P1335" s="21">
        <v>419490.46</v>
      </c>
      <c r="Q1335" s="21">
        <v>2225.7800000000002</v>
      </c>
      <c r="R1335" s="21">
        <f t="shared" si="20"/>
        <v>421716.24000000005</v>
      </c>
    </row>
    <row r="1336" spans="1:18" x14ac:dyDescent="0.25">
      <c r="A1336" s="20" t="s">
        <v>54</v>
      </c>
      <c r="B1336" s="20" t="s">
        <v>196</v>
      </c>
      <c r="C1336" s="20" t="s">
        <v>199</v>
      </c>
      <c r="D1336" s="20" t="s">
        <v>200</v>
      </c>
      <c r="E1336" s="20" t="s">
        <v>142</v>
      </c>
      <c r="F1336" s="20" t="s">
        <v>198</v>
      </c>
      <c r="G1336" s="20" t="s">
        <v>183</v>
      </c>
      <c r="H1336" s="20" t="s">
        <v>276</v>
      </c>
      <c r="I1336">
        <v>224013</v>
      </c>
      <c r="J1336" s="21">
        <v>8212212.3200000003</v>
      </c>
      <c r="K1336" s="22">
        <v>0.86308948725433599</v>
      </c>
      <c r="L1336" s="21">
        <v>9514902.5</v>
      </c>
      <c r="M1336" s="23"/>
      <c r="N1336" s="21">
        <v>10.98</v>
      </c>
      <c r="P1336" s="21">
        <v>0</v>
      </c>
      <c r="Q1336" s="21">
        <v>0</v>
      </c>
      <c r="R1336" s="21">
        <f t="shared" si="20"/>
        <v>0</v>
      </c>
    </row>
    <row r="1337" spans="1:18" x14ac:dyDescent="0.25">
      <c r="A1337" s="20" t="s">
        <v>54</v>
      </c>
      <c r="B1337" s="20" t="s">
        <v>196</v>
      </c>
      <c r="C1337" s="20" t="s">
        <v>201</v>
      </c>
      <c r="D1337" s="20" t="s">
        <v>141</v>
      </c>
      <c r="E1337" s="20" t="s">
        <v>142</v>
      </c>
      <c r="F1337" s="20" t="s">
        <v>202</v>
      </c>
      <c r="G1337" s="20" t="s">
        <v>144</v>
      </c>
      <c r="H1337" s="20" t="s">
        <v>276</v>
      </c>
      <c r="I1337">
        <v>44902</v>
      </c>
      <c r="J1337" s="21">
        <v>8212212.3200000003</v>
      </c>
      <c r="K1337" s="22">
        <v>0.86308948725433599</v>
      </c>
      <c r="L1337" s="21">
        <v>9514902.5</v>
      </c>
      <c r="M1337" s="23">
        <v>4.89738237165427E-2</v>
      </c>
      <c r="N1337" s="21">
        <v>33.78</v>
      </c>
      <c r="O1337">
        <v>2199</v>
      </c>
      <c r="P1337" s="21">
        <v>60425.75</v>
      </c>
      <c r="Q1337" s="21">
        <v>439.66</v>
      </c>
      <c r="R1337" s="21">
        <f t="shared" si="20"/>
        <v>60865.41</v>
      </c>
    </row>
    <row r="1338" spans="1:18" x14ac:dyDescent="0.25">
      <c r="A1338" s="20" t="s">
        <v>54</v>
      </c>
      <c r="B1338" s="20" t="s">
        <v>196</v>
      </c>
      <c r="C1338" s="20" t="s">
        <v>203</v>
      </c>
      <c r="D1338" s="20" t="s">
        <v>141</v>
      </c>
      <c r="E1338" s="20" t="s">
        <v>146</v>
      </c>
      <c r="F1338" s="20" t="s">
        <v>202</v>
      </c>
      <c r="G1338" s="20" t="s">
        <v>144</v>
      </c>
      <c r="H1338" s="20" t="s">
        <v>276</v>
      </c>
      <c r="I1338">
        <v>18092</v>
      </c>
      <c r="J1338" s="21">
        <v>8212212.3200000003</v>
      </c>
      <c r="K1338" s="22">
        <v>0.86308948725433599</v>
      </c>
      <c r="L1338" s="21">
        <v>9514902.5</v>
      </c>
      <c r="M1338" s="23">
        <v>4.89738237165427E-2</v>
      </c>
      <c r="N1338" s="21">
        <v>135.6</v>
      </c>
      <c r="O1338">
        <v>886</v>
      </c>
      <c r="P1338" s="21">
        <v>97471.37</v>
      </c>
      <c r="Q1338" s="21">
        <v>220.02</v>
      </c>
      <c r="R1338" s="21">
        <f t="shared" si="20"/>
        <v>97691.39</v>
      </c>
    </row>
    <row r="1339" spans="1:18" x14ac:dyDescent="0.25">
      <c r="A1339" s="20" t="s">
        <v>54</v>
      </c>
      <c r="B1339" s="20" t="s">
        <v>196</v>
      </c>
      <c r="C1339" s="20" t="s">
        <v>204</v>
      </c>
      <c r="D1339" s="20" t="s">
        <v>150</v>
      </c>
      <c r="E1339" s="20" t="s">
        <v>146</v>
      </c>
      <c r="F1339" s="20" t="s">
        <v>202</v>
      </c>
      <c r="G1339" s="20" t="s">
        <v>183</v>
      </c>
      <c r="H1339" s="20" t="s">
        <v>276</v>
      </c>
      <c r="I1339">
        <v>15922</v>
      </c>
      <c r="J1339" s="21">
        <v>8212212.3200000003</v>
      </c>
      <c r="K1339" s="22">
        <v>0.86308948725433599</v>
      </c>
      <c r="L1339" s="21">
        <v>9514902.5</v>
      </c>
      <c r="M1339" s="23"/>
      <c r="N1339" s="21">
        <v>30.27</v>
      </c>
      <c r="P1339" s="21">
        <v>0</v>
      </c>
      <c r="Q1339" s="21">
        <v>0</v>
      </c>
      <c r="R1339" s="21">
        <f t="shared" si="20"/>
        <v>0</v>
      </c>
    </row>
    <row r="1340" spans="1:18" x14ac:dyDescent="0.25">
      <c r="A1340" s="20" t="s">
        <v>54</v>
      </c>
      <c r="B1340" s="20" t="s">
        <v>196</v>
      </c>
      <c r="C1340" s="20" t="s">
        <v>205</v>
      </c>
      <c r="D1340" s="20" t="s">
        <v>148</v>
      </c>
      <c r="E1340" s="20" t="s">
        <v>155</v>
      </c>
      <c r="F1340" s="20" t="s">
        <v>198</v>
      </c>
      <c r="G1340" s="20" t="s">
        <v>144</v>
      </c>
      <c r="H1340" s="20" t="s">
        <v>276</v>
      </c>
      <c r="I1340">
        <v>15543</v>
      </c>
      <c r="J1340" s="21">
        <v>8212212.3200000003</v>
      </c>
      <c r="K1340" s="22">
        <v>0.86308948725433599</v>
      </c>
      <c r="L1340" s="21">
        <v>9514902.5</v>
      </c>
      <c r="M1340" s="23">
        <v>4.8980493472817001E-2</v>
      </c>
      <c r="N1340" s="21">
        <v>90.79</v>
      </c>
      <c r="O1340">
        <v>761</v>
      </c>
      <c r="P1340" s="21">
        <v>56053.97</v>
      </c>
      <c r="Q1340" s="21">
        <v>73.66</v>
      </c>
      <c r="R1340" s="21">
        <f t="shared" si="20"/>
        <v>56127.630000000005</v>
      </c>
    </row>
    <row r="1341" spans="1:18" x14ac:dyDescent="0.25">
      <c r="A1341" s="20" t="s">
        <v>75</v>
      </c>
      <c r="B1341" s="20" t="s">
        <v>196</v>
      </c>
      <c r="C1341" s="20" t="s">
        <v>201</v>
      </c>
      <c r="D1341" s="20" t="s">
        <v>141</v>
      </c>
      <c r="E1341" s="20" t="s">
        <v>142</v>
      </c>
      <c r="F1341" s="20" t="s">
        <v>202</v>
      </c>
      <c r="G1341" s="20" t="s">
        <v>144</v>
      </c>
      <c r="H1341" s="20" t="s">
        <v>276</v>
      </c>
      <c r="I1341">
        <v>44902</v>
      </c>
      <c r="J1341" s="21">
        <v>280478.81</v>
      </c>
      <c r="K1341" s="22">
        <v>0.86821322860085104</v>
      </c>
      <c r="L1341" s="21">
        <v>323052.90999999997</v>
      </c>
      <c r="M1341" s="23">
        <v>1.6627743968428599E-3</v>
      </c>
      <c r="N1341" s="21">
        <v>33.78</v>
      </c>
      <c r="O1341">
        <v>74</v>
      </c>
      <c r="P1341" s="21">
        <v>2045.5</v>
      </c>
      <c r="Q1341" s="21">
        <v>0</v>
      </c>
      <c r="R1341" s="21">
        <f t="shared" si="20"/>
        <v>2045.5</v>
      </c>
    </row>
    <row r="1342" spans="1:18" x14ac:dyDescent="0.25">
      <c r="A1342" s="20" t="s">
        <v>75</v>
      </c>
      <c r="B1342" s="20" t="s">
        <v>196</v>
      </c>
      <c r="C1342" s="20" t="s">
        <v>203</v>
      </c>
      <c r="D1342" s="20" t="s">
        <v>141</v>
      </c>
      <c r="E1342" s="20" t="s">
        <v>146</v>
      </c>
      <c r="F1342" s="20" t="s">
        <v>202</v>
      </c>
      <c r="G1342" s="20" t="s">
        <v>144</v>
      </c>
      <c r="H1342" s="20" t="s">
        <v>276</v>
      </c>
      <c r="I1342">
        <v>18092</v>
      </c>
      <c r="J1342" s="21">
        <v>280478.81</v>
      </c>
      <c r="K1342" s="22">
        <v>0.86821322860085104</v>
      </c>
      <c r="L1342" s="21">
        <v>323052.90999999997</v>
      </c>
      <c r="M1342" s="23">
        <v>1.6627743968428599E-3</v>
      </c>
      <c r="N1342" s="21">
        <v>135.6</v>
      </c>
      <c r="O1342">
        <v>30</v>
      </c>
      <c r="P1342" s="21">
        <v>3319.98</v>
      </c>
      <c r="Q1342" s="21">
        <v>0</v>
      </c>
      <c r="R1342" s="21">
        <f t="shared" si="20"/>
        <v>3319.98</v>
      </c>
    </row>
    <row r="1343" spans="1:18" x14ac:dyDescent="0.25">
      <c r="A1343" s="20" t="s">
        <v>75</v>
      </c>
      <c r="B1343" s="20" t="s">
        <v>196</v>
      </c>
      <c r="C1343" s="20" t="s">
        <v>204</v>
      </c>
      <c r="D1343" s="20" t="s">
        <v>150</v>
      </c>
      <c r="E1343" s="20" t="s">
        <v>146</v>
      </c>
      <c r="F1343" s="20" t="s">
        <v>202</v>
      </c>
      <c r="G1343" s="20" t="s">
        <v>183</v>
      </c>
      <c r="H1343" s="20" t="s">
        <v>276</v>
      </c>
      <c r="I1343">
        <v>15922</v>
      </c>
      <c r="J1343" s="21">
        <v>280478.81</v>
      </c>
      <c r="K1343" s="22">
        <v>0.86821322860085104</v>
      </c>
      <c r="L1343" s="21">
        <v>323052.90999999997</v>
      </c>
      <c r="M1343" s="23"/>
      <c r="N1343" s="21">
        <v>30.27</v>
      </c>
      <c r="P1343" s="21">
        <v>0</v>
      </c>
      <c r="Q1343" s="21">
        <v>0</v>
      </c>
      <c r="R1343" s="21">
        <f t="shared" si="20"/>
        <v>0</v>
      </c>
    </row>
    <row r="1344" spans="1:18" x14ac:dyDescent="0.25">
      <c r="A1344" s="20" t="s">
        <v>75</v>
      </c>
      <c r="B1344" s="20" t="s">
        <v>196</v>
      </c>
      <c r="C1344" s="20" t="s">
        <v>205</v>
      </c>
      <c r="D1344" s="20" t="s">
        <v>148</v>
      </c>
      <c r="E1344" s="20" t="s">
        <v>155</v>
      </c>
      <c r="F1344" s="20" t="s">
        <v>198</v>
      </c>
      <c r="G1344" s="20" t="s">
        <v>144</v>
      </c>
      <c r="H1344" s="20" t="s">
        <v>276</v>
      </c>
      <c r="I1344">
        <v>15543</v>
      </c>
      <c r="J1344" s="21">
        <v>280478.81</v>
      </c>
      <c r="K1344" s="22">
        <v>0.86821322860085104</v>
      </c>
      <c r="L1344" s="21">
        <v>323052.90999999997</v>
      </c>
      <c r="M1344" s="23">
        <v>1.6630008504689899E-3</v>
      </c>
      <c r="N1344" s="21">
        <v>90.79</v>
      </c>
      <c r="O1344">
        <v>25</v>
      </c>
      <c r="P1344" s="21">
        <v>1852.39</v>
      </c>
      <c r="Q1344" s="21">
        <v>0</v>
      </c>
      <c r="R1344" s="21">
        <f t="shared" si="20"/>
        <v>1852.39</v>
      </c>
    </row>
    <row r="1345" spans="1:18" x14ac:dyDescent="0.25">
      <c r="A1345" s="20" t="s">
        <v>75</v>
      </c>
      <c r="B1345" s="20" t="s">
        <v>196</v>
      </c>
      <c r="C1345" s="20" t="s">
        <v>206</v>
      </c>
      <c r="D1345" s="20" t="s">
        <v>189</v>
      </c>
      <c r="E1345" s="20" t="s">
        <v>155</v>
      </c>
      <c r="F1345" s="20" t="s">
        <v>198</v>
      </c>
      <c r="G1345" s="20" t="s">
        <v>144</v>
      </c>
      <c r="H1345" s="20" t="s">
        <v>276</v>
      </c>
      <c r="I1345">
        <v>7112</v>
      </c>
      <c r="J1345" s="21">
        <v>280478.81</v>
      </c>
      <c r="K1345" s="22">
        <v>0.86821322860085104</v>
      </c>
      <c r="L1345" s="21">
        <v>323052.90999999997</v>
      </c>
      <c r="M1345" s="23">
        <v>1.7506745492850699E-3</v>
      </c>
      <c r="N1345" s="21">
        <v>90.77</v>
      </c>
      <c r="O1345">
        <v>12</v>
      </c>
      <c r="P1345" s="21">
        <v>888.95</v>
      </c>
      <c r="Q1345" s="21">
        <v>0</v>
      </c>
      <c r="R1345" s="21">
        <f t="shared" si="20"/>
        <v>888.95</v>
      </c>
    </row>
    <row r="1346" spans="1:18" x14ac:dyDescent="0.25">
      <c r="A1346" s="20" t="s">
        <v>76</v>
      </c>
      <c r="B1346" s="20" t="s">
        <v>226</v>
      </c>
      <c r="C1346" s="20" t="s">
        <v>157</v>
      </c>
      <c r="D1346" s="20" t="s">
        <v>158</v>
      </c>
      <c r="E1346" s="20" t="s">
        <v>142</v>
      </c>
      <c r="F1346" s="20" t="s">
        <v>159</v>
      </c>
      <c r="G1346" s="20" t="s">
        <v>144</v>
      </c>
      <c r="H1346" s="20" t="s">
        <v>276</v>
      </c>
      <c r="I1346">
        <v>50116</v>
      </c>
      <c r="J1346" s="21">
        <v>433676.69</v>
      </c>
      <c r="K1346" s="22">
        <v>0.80957472790377405</v>
      </c>
      <c r="L1346" s="21">
        <v>535684.56999999995</v>
      </c>
      <c r="M1346" s="23">
        <v>1.4832206741898399E-2</v>
      </c>
      <c r="N1346" s="21">
        <v>26.16</v>
      </c>
      <c r="O1346">
        <v>743</v>
      </c>
      <c r="P1346" s="21">
        <v>14830.81</v>
      </c>
      <c r="Q1346" s="21">
        <v>119.76</v>
      </c>
      <c r="R1346" s="21">
        <f t="shared" ref="R1346:R1409" si="21">SUM(P1346:Q1346)</f>
        <v>14950.57</v>
      </c>
    </row>
    <row r="1347" spans="1:18" x14ac:dyDescent="0.25">
      <c r="A1347" s="20" t="s">
        <v>76</v>
      </c>
      <c r="B1347" s="20" t="s">
        <v>226</v>
      </c>
      <c r="C1347" s="20" t="s">
        <v>160</v>
      </c>
      <c r="D1347" s="20" t="s">
        <v>150</v>
      </c>
      <c r="E1347" s="20" t="s">
        <v>142</v>
      </c>
      <c r="F1347" s="20" t="s">
        <v>159</v>
      </c>
      <c r="G1347" s="20" t="s">
        <v>144</v>
      </c>
      <c r="H1347" s="20" t="s">
        <v>276</v>
      </c>
      <c r="I1347">
        <v>48471</v>
      </c>
      <c r="J1347" s="21">
        <v>433676.69</v>
      </c>
      <c r="K1347" s="22">
        <v>0.80957472790377405</v>
      </c>
      <c r="L1347" s="21">
        <v>535684.56999999995</v>
      </c>
      <c r="M1347" s="23">
        <v>1.5921104748876799E-2</v>
      </c>
      <c r="N1347" s="21">
        <v>24.2</v>
      </c>
      <c r="O1347">
        <v>771</v>
      </c>
      <c r="P1347" s="21">
        <v>14236.66</v>
      </c>
      <c r="Q1347" s="21">
        <v>73.86</v>
      </c>
      <c r="R1347" s="21">
        <f t="shared" si="21"/>
        <v>14310.52</v>
      </c>
    </row>
    <row r="1348" spans="1:18" x14ac:dyDescent="0.25">
      <c r="A1348" s="20" t="s">
        <v>76</v>
      </c>
      <c r="B1348" s="20" t="s">
        <v>226</v>
      </c>
      <c r="C1348" s="20" t="s">
        <v>161</v>
      </c>
      <c r="D1348" s="20" t="s">
        <v>148</v>
      </c>
      <c r="E1348" s="20" t="s">
        <v>142</v>
      </c>
      <c r="F1348" s="20" t="s">
        <v>162</v>
      </c>
      <c r="G1348" s="20" t="s">
        <v>144</v>
      </c>
      <c r="H1348" s="20" t="s">
        <v>276</v>
      </c>
      <c r="I1348">
        <v>13594</v>
      </c>
      <c r="J1348" s="21">
        <v>433676.69</v>
      </c>
      <c r="K1348" s="22">
        <v>0.80957472790377405</v>
      </c>
      <c r="L1348" s="21">
        <v>535684.56999999995</v>
      </c>
      <c r="M1348" s="23">
        <v>1.4832206741898399E-2</v>
      </c>
      <c r="N1348" s="21">
        <v>26.16</v>
      </c>
      <c r="O1348">
        <v>201</v>
      </c>
      <c r="P1348" s="21">
        <v>4012.1</v>
      </c>
      <c r="Q1348" s="21">
        <v>19.96</v>
      </c>
      <c r="R1348" s="21">
        <f t="shared" si="21"/>
        <v>4032.06</v>
      </c>
    </row>
    <row r="1349" spans="1:18" x14ac:dyDescent="0.25">
      <c r="A1349" s="20" t="s">
        <v>76</v>
      </c>
      <c r="B1349" s="20" t="s">
        <v>226</v>
      </c>
      <c r="C1349" s="20" t="s">
        <v>163</v>
      </c>
      <c r="D1349" s="20" t="s">
        <v>148</v>
      </c>
      <c r="E1349" s="20" t="s">
        <v>146</v>
      </c>
      <c r="F1349" s="20" t="s">
        <v>162</v>
      </c>
      <c r="G1349" s="20" t="s">
        <v>144</v>
      </c>
      <c r="H1349" s="20" t="s">
        <v>276</v>
      </c>
      <c r="I1349">
        <v>2528</v>
      </c>
      <c r="J1349" s="21">
        <v>433676.69</v>
      </c>
      <c r="K1349" s="22">
        <v>0.80957472790377405</v>
      </c>
      <c r="L1349" s="21">
        <v>535684.56999999995</v>
      </c>
      <c r="M1349" s="23">
        <v>1.4832206741898399E-2</v>
      </c>
      <c r="N1349" s="21">
        <v>107.29</v>
      </c>
      <c r="O1349">
        <v>37</v>
      </c>
      <c r="P1349" s="21">
        <v>3020.97</v>
      </c>
      <c r="Q1349" s="21">
        <v>0</v>
      </c>
      <c r="R1349" s="21">
        <f t="shared" si="21"/>
        <v>3020.97</v>
      </c>
    </row>
    <row r="1350" spans="1:18" x14ac:dyDescent="0.25">
      <c r="A1350" s="20" t="s">
        <v>76</v>
      </c>
      <c r="B1350" s="20" t="s">
        <v>226</v>
      </c>
      <c r="C1350" s="20" t="s">
        <v>164</v>
      </c>
      <c r="D1350" s="20" t="s">
        <v>150</v>
      </c>
      <c r="E1350" s="20" t="s">
        <v>146</v>
      </c>
      <c r="F1350" s="20" t="s">
        <v>162</v>
      </c>
      <c r="G1350" s="20" t="s">
        <v>144</v>
      </c>
      <c r="H1350" s="20" t="s">
        <v>276</v>
      </c>
      <c r="I1350">
        <v>3612</v>
      </c>
      <c r="J1350" s="21">
        <v>433676.69</v>
      </c>
      <c r="K1350" s="22">
        <v>0.80957472790377405</v>
      </c>
      <c r="L1350" s="21">
        <v>535684.56999999995</v>
      </c>
      <c r="M1350" s="23">
        <v>1.5921104748876799E-2</v>
      </c>
      <c r="N1350" s="21">
        <v>67.69</v>
      </c>
      <c r="O1350">
        <v>57</v>
      </c>
      <c r="P1350" s="21">
        <v>2936.19</v>
      </c>
      <c r="Q1350" s="21">
        <v>0</v>
      </c>
      <c r="R1350" s="21">
        <f t="shared" si="21"/>
        <v>2936.19</v>
      </c>
    </row>
    <row r="1351" spans="1:18" x14ac:dyDescent="0.25">
      <c r="A1351" s="20" t="s">
        <v>76</v>
      </c>
      <c r="B1351" s="20" t="s">
        <v>226</v>
      </c>
      <c r="C1351" s="20" t="s">
        <v>165</v>
      </c>
      <c r="D1351" s="20" t="s">
        <v>148</v>
      </c>
      <c r="E1351" s="20" t="s">
        <v>155</v>
      </c>
      <c r="F1351" s="20" t="s">
        <v>159</v>
      </c>
      <c r="G1351" s="20" t="s">
        <v>144</v>
      </c>
      <c r="H1351" s="20" t="s">
        <v>276</v>
      </c>
      <c r="I1351">
        <v>1480</v>
      </c>
      <c r="J1351" s="21">
        <v>433676.69</v>
      </c>
      <c r="K1351" s="22">
        <v>0.80957472790377405</v>
      </c>
      <c r="L1351" s="21">
        <v>535684.56999999995</v>
      </c>
      <c r="M1351" s="23">
        <v>1.4832206741898399E-2</v>
      </c>
      <c r="N1351" s="21">
        <v>58.75</v>
      </c>
      <c r="O1351">
        <v>21</v>
      </c>
      <c r="P1351" s="21">
        <v>938.88</v>
      </c>
      <c r="Q1351" s="21">
        <v>0</v>
      </c>
      <c r="R1351" s="21">
        <f t="shared" si="21"/>
        <v>938.88</v>
      </c>
    </row>
    <row r="1352" spans="1:18" x14ac:dyDescent="0.25">
      <c r="A1352" s="20" t="s">
        <v>76</v>
      </c>
      <c r="B1352" s="20" t="s">
        <v>226</v>
      </c>
      <c r="C1352" s="20" t="s">
        <v>166</v>
      </c>
      <c r="D1352" s="20" t="s">
        <v>150</v>
      </c>
      <c r="E1352" s="20" t="s">
        <v>155</v>
      </c>
      <c r="F1352" s="20" t="s">
        <v>159</v>
      </c>
      <c r="G1352" s="20" t="s">
        <v>144</v>
      </c>
      <c r="H1352" s="20" t="s">
        <v>276</v>
      </c>
      <c r="I1352">
        <v>2052</v>
      </c>
      <c r="J1352" s="21">
        <v>433676.69</v>
      </c>
      <c r="K1352" s="22">
        <v>0.80957472790377405</v>
      </c>
      <c r="L1352" s="21">
        <v>535684.56999999995</v>
      </c>
      <c r="M1352" s="23">
        <v>1.4891875471798099E-2</v>
      </c>
      <c r="N1352" s="21">
        <v>58.69</v>
      </c>
      <c r="O1352">
        <v>30</v>
      </c>
      <c r="P1352" s="21">
        <v>1339.89</v>
      </c>
      <c r="Q1352" s="21">
        <v>0</v>
      </c>
      <c r="R1352" s="21">
        <f t="shared" si="21"/>
        <v>1339.89</v>
      </c>
    </row>
    <row r="1353" spans="1:18" x14ac:dyDescent="0.25">
      <c r="A1353" s="20" t="s">
        <v>77</v>
      </c>
      <c r="B1353" s="20" t="s">
        <v>13</v>
      </c>
      <c r="C1353" s="20" t="s">
        <v>140</v>
      </c>
      <c r="D1353" s="20" t="s">
        <v>141</v>
      </c>
      <c r="E1353" s="20" t="s">
        <v>142</v>
      </c>
      <c r="F1353" s="20" t="s">
        <v>143</v>
      </c>
      <c r="G1353" s="20" t="s">
        <v>144</v>
      </c>
      <c r="H1353" s="20" t="s">
        <v>276</v>
      </c>
      <c r="I1353">
        <v>5560</v>
      </c>
      <c r="J1353" s="21">
        <v>480327.17</v>
      </c>
      <c r="K1353" s="22">
        <v>0.72227263409056996</v>
      </c>
      <c r="L1353" s="21">
        <v>665021.97</v>
      </c>
      <c r="M1353" s="23">
        <v>4.40346037434707E-2</v>
      </c>
      <c r="N1353" s="21">
        <v>4.97</v>
      </c>
      <c r="O1353">
        <v>244</v>
      </c>
      <c r="P1353" s="21">
        <v>825.52</v>
      </c>
      <c r="Q1353" s="21">
        <v>3.38</v>
      </c>
      <c r="R1353" s="21">
        <f t="shared" si="21"/>
        <v>828.9</v>
      </c>
    </row>
    <row r="1354" spans="1:18" x14ac:dyDescent="0.25">
      <c r="A1354" s="20" t="s">
        <v>77</v>
      </c>
      <c r="B1354" s="20" t="s">
        <v>13</v>
      </c>
      <c r="C1354" s="20" t="s">
        <v>145</v>
      </c>
      <c r="D1354" s="20" t="s">
        <v>141</v>
      </c>
      <c r="E1354" s="20" t="s">
        <v>146</v>
      </c>
      <c r="F1354" s="20" t="s">
        <v>143</v>
      </c>
      <c r="G1354" s="20" t="s">
        <v>144</v>
      </c>
      <c r="H1354" s="20" t="s">
        <v>276</v>
      </c>
      <c r="I1354">
        <v>3370</v>
      </c>
      <c r="J1354" s="21">
        <v>480327.17</v>
      </c>
      <c r="K1354" s="22">
        <v>0.72227263409056996</v>
      </c>
      <c r="L1354" s="21">
        <v>665021.97</v>
      </c>
      <c r="M1354" s="23">
        <v>4.40346037434707E-2</v>
      </c>
      <c r="N1354" s="21">
        <v>57.63</v>
      </c>
      <c r="O1354">
        <v>148</v>
      </c>
      <c r="P1354" s="21">
        <v>5790.81</v>
      </c>
      <c r="Q1354" s="21">
        <v>39.130000000000003</v>
      </c>
      <c r="R1354" s="21">
        <f t="shared" si="21"/>
        <v>5829.9400000000005</v>
      </c>
    </row>
    <row r="1355" spans="1:18" x14ac:dyDescent="0.25">
      <c r="A1355" s="20" t="s">
        <v>77</v>
      </c>
      <c r="B1355" s="20" t="s">
        <v>13</v>
      </c>
      <c r="C1355" s="20" t="s">
        <v>147</v>
      </c>
      <c r="D1355" s="20" t="s">
        <v>148</v>
      </c>
      <c r="E1355" s="20" t="s">
        <v>146</v>
      </c>
      <c r="F1355" s="20" t="s">
        <v>143</v>
      </c>
      <c r="G1355" s="20" t="s">
        <v>144</v>
      </c>
      <c r="H1355" s="20" t="s">
        <v>276</v>
      </c>
      <c r="I1355">
        <v>4468</v>
      </c>
      <c r="J1355" s="21">
        <v>480327.17</v>
      </c>
      <c r="K1355" s="22">
        <v>0.72227263409056996</v>
      </c>
      <c r="L1355" s="21">
        <v>665021.97</v>
      </c>
      <c r="M1355" s="23">
        <v>4.40346037434707E-2</v>
      </c>
      <c r="N1355" s="21">
        <v>57.63</v>
      </c>
      <c r="O1355">
        <v>196</v>
      </c>
      <c r="P1355" s="21">
        <v>7668.91</v>
      </c>
      <c r="Q1355" s="21">
        <v>39.130000000000003</v>
      </c>
      <c r="R1355" s="21">
        <f t="shared" si="21"/>
        <v>7708.04</v>
      </c>
    </row>
    <row r="1356" spans="1:18" x14ac:dyDescent="0.25">
      <c r="A1356" s="20" t="s">
        <v>77</v>
      </c>
      <c r="B1356" s="20" t="s">
        <v>13</v>
      </c>
      <c r="C1356" s="20" t="s">
        <v>149</v>
      </c>
      <c r="D1356" s="20" t="s">
        <v>150</v>
      </c>
      <c r="E1356" s="20" t="s">
        <v>142</v>
      </c>
      <c r="F1356" s="20" t="s">
        <v>151</v>
      </c>
      <c r="G1356" s="20" t="s">
        <v>144</v>
      </c>
      <c r="H1356" s="20" t="s">
        <v>276</v>
      </c>
      <c r="I1356">
        <v>64834</v>
      </c>
      <c r="J1356" s="21">
        <v>480327.17</v>
      </c>
      <c r="K1356" s="22">
        <v>0.72227263409056996</v>
      </c>
      <c r="L1356" s="21">
        <v>665021.97</v>
      </c>
      <c r="M1356" s="23">
        <v>4.40346037434707E-2</v>
      </c>
      <c r="N1356" s="21">
        <v>4.97</v>
      </c>
      <c r="O1356">
        <v>2854</v>
      </c>
      <c r="P1356" s="21">
        <v>9655.9</v>
      </c>
      <c r="Q1356" s="21">
        <v>43.98</v>
      </c>
      <c r="R1356" s="21">
        <f t="shared" si="21"/>
        <v>9699.8799999999992</v>
      </c>
    </row>
    <row r="1357" spans="1:18" x14ac:dyDescent="0.25">
      <c r="A1357" s="20" t="s">
        <v>77</v>
      </c>
      <c r="B1357" s="20" t="s">
        <v>13</v>
      </c>
      <c r="C1357" s="20" t="s">
        <v>152</v>
      </c>
      <c r="D1357" s="20" t="s">
        <v>153</v>
      </c>
      <c r="E1357" s="20" t="s">
        <v>142</v>
      </c>
      <c r="F1357" s="20" t="s">
        <v>151</v>
      </c>
      <c r="G1357" s="20" t="s">
        <v>144</v>
      </c>
      <c r="H1357" s="20" t="s">
        <v>276</v>
      </c>
      <c r="I1357">
        <v>93109</v>
      </c>
      <c r="J1357" s="21">
        <v>480327.17</v>
      </c>
      <c r="K1357" s="22">
        <v>0.72227263409056996</v>
      </c>
      <c r="L1357" s="21">
        <v>665021.97</v>
      </c>
      <c r="M1357" s="23">
        <v>4.40346037434707E-2</v>
      </c>
      <c r="N1357" s="21">
        <v>4.97</v>
      </c>
      <c r="O1357">
        <v>4100</v>
      </c>
      <c r="P1357" s="21">
        <v>13871.48</v>
      </c>
      <c r="Q1357" s="21">
        <v>87.97</v>
      </c>
      <c r="R1357" s="21">
        <f t="shared" si="21"/>
        <v>13959.449999999999</v>
      </c>
    </row>
    <row r="1358" spans="1:18" x14ac:dyDescent="0.25">
      <c r="A1358" s="20" t="s">
        <v>77</v>
      </c>
      <c r="B1358" s="20" t="s">
        <v>13</v>
      </c>
      <c r="C1358" s="20" t="s">
        <v>154</v>
      </c>
      <c r="D1358" s="20" t="s">
        <v>148</v>
      </c>
      <c r="E1358" s="20" t="s">
        <v>155</v>
      </c>
      <c r="F1358" s="20" t="s">
        <v>151</v>
      </c>
      <c r="G1358" s="20" t="s">
        <v>144</v>
      </c>
      <c r="H1358" s="20" t="s">
        <v>276</v>
      </c>
      <c r="I1358">
        <v>1425</v>
      </c>
      <c r="J1358" s="21">
        <v>480327.17</v>
      </c>
      <c r="K1358" s="22">
        <v>0.72227263409056996</v>
      </c>
      <c r="L1358" s="21">
        <v>665021.97</v>
      </c>
      <c r="M1358" s="23">
        <v>4.40346037434707E-2</v>
      </c>
      <c r="N1358" s="21">
        <v>27.46</v>
      </c>
      <c r="O1358">
        <v>62</v>
      </c>
      <c r="P1358" s="21">
        <v>1155.9000000000001</v>
      </c>
      <c r="Q1358" s="21">
        <v>0</v>
      </c>
      <c r="R1358" s="21">
        <f t="shared" si="21"/>
        <v>1155.9000000000001</v>
      </c>
    </row>
    <row r="1359" spans="1:18" x14ac:dyDescent="0.25">
      <c r="A1359" s="20" t="s">
        <v>77</v>
      </c>
      <c r="B1359" s="20" t="s">
        <v>13</v>
      </c>
      <c r="C1359" s="20" t="s">
        <v>156</v>
      </c>
      <c r="D1359" s="20" t="s">
        <v>150</v>
      </c>
      <c r="E1359" s="20" t="s">
        <v>155</v>
      </c>
      <c r="F1359" s="20" t="s">
        <v>151</v>
      </c>
      <c r="G1359" s="20" t="s">
        <v>144</v>
      </c>
      <c r="H1359" s="20" t="s">
        <v>276</v>
      </c>
      <c r="I1359">
        <v>3606</v>
      </c>
      <c r="J1359" s="21">
        <v>480327.17</v>
      </c>
      <c r="K1359" s="22">
        <v>0.72227263409056996</v>
      </c>
      <c r="L1359" s="21">
        <v>665021.97</v>
      </c>
      <c r="M1359" s="23">
        <v>4.40346037434707E-2</v>
      </c>
      <c r="N1359" s="21">
        <v>27.46</v>
      </c>
      <c r="O1359">
        <v>158</v>
      </c>
      <c r="P1359" s="21">
        <v>2945.69</v>
      </c>
      <c r="Q1359" s="21">
        <v>0</v>
      </c>
      <c r="R1359" s="21">
        <f t="shared" si="21"/>
        <v>2945.69</v>
      </c>
    </row>
    <row r="1360" spans="1:18" x14ac:dyDescent="0.25">
      <c r="A1360" s="20" t="s">
        <v>78</v>
      </c>
      <c r="B1360" s="20" t="s">
        <v>1</v>
      </c>
      <c r="C1360" s="20" t="s">
        <v>184</v>
      </c>
      <c r="D1360" s="20" t="s">
        <v>148</v>
      </c>
      <c r="E1360" s="20" t="s">
        <v>142</v>
      </c>
      <c r="F1360" s="20" t="s">
        <v>185</v>
      </c>
      <c r="G1360" s="20" t="s">
        <v>183</v>
      </c>
      <c r="H1360" s="20" t="s">
        <v>276</v>
      </c>
      <c r="I1360">
        <v>176268</v>
      </c>
      <c r="J1360" s="21">
        <v>2132099.73</v>
      </c>
      <c r="K1360" s="22">
        <v>0.87969016830565705</v>
      </c>
      <c r="L1360" s="21">
        <v>2423693.94</v>
      </c>
      <c r="M1360" s="23"/>
      <c r="N1360" s="21">
        <v>0.97</v>
      </c>
      <c r="P1360" s="21">
        <v>0</v>
      </c>
      <c r="Q1360" s="21">
        <v>0</v>
      </c>
      <c r="R1360" s="21">
        <f t="shared" si="21"/>
        <v>0</v>
      </c>
    </row>
    <row r="1361" spans="1:18" x14ac:dyDescent="0.25">
      <c r="A1361" s="20" t="s">
        <v>78</v>
      </c>
      <c r="B1361" s="20" t="s">
        <v>1</v>
      </c>
      <c r="C1361" s="20" t="s">
        <v>186</v>
      </c>
      <c r="D1361" s="20" t="s">
        <v>187</v>
      </c>
      <c r="E1361" s="20" t="s">
        <v>142</v>
      </c>
      <c r="F1361" s="20" t="s">
        <v>185</v>
      </c>
      <c r="G1361" s="20" t="s">
        <v>144</v>
      </c>
      <c r="H1361" s="20" t="s">
        <v>276</v>
      </c>
      <c r="I1361">
        <v>156735</v>
      </c>
      <c r="J1361" s="21">
        <v>2132099.73</v>
      </c>
      <c r="K1361" s="22">
        <v>0.87969016830565705</v>
      </c>
      <c r="L1361" s="21">
        <v>2423693.94</v>
      </c>
      <c r="M1361" s="23">
        <v>0.23065665834610799</v>
      </c>
      <c r="N1361" s="21">
        <v>2.06</v>
      </c>
      <c r="O1361">
        <v>36151</v>
      </c>
      <c r="P1361" s="21">
        <v>61744.55</v>
      </c>
      <c r="Q1361" s="21">
        <v>326.22000000000003</v>
      </c>
      <c r="R1361" s="21">
        <f t="shared" si="21"/>
        <v>62070.770000000004</v>
      </c>
    </row>
    <row r="1362" spans="1:18" x14ac:dyDescent="0.25">
      <c r="A1362" s="20" t="s">
        <v>78</v>
      </c>
      <c r="B1362" s="20" t="s">
        <v>1</v>
      </c>
      <c r="C1362" s="20" t="s">
        <v>188</v>
      </c>
      <c r="D1362" s="20" t="s">
        <v>189</v>
      </c>
      <c r="E1362" s="20" t="s">
        <v>142</v>
      </c>
      <c r="F1362" s="20" t="s">
        <v>185</v>
      </c>
      <c r="G1362" s="20" t="s">
        <v>144</v>
      </c>
      <c r="H1362" s="20" t="s">
        <v>276</v>
      </c>
      <c r="I1362">
        <v>89202</v>
      </c>
      <c r="J1362" s="21">
        <v>2132099.73</v>
      </c>
      <c r="K1362" s="22">
        <v>0.87969016830565705</v>
      </c>
      <c r="L1362" s="21">
        <v>2423693.94</v>
      </c>
      <c r="M1362" s="23">
        <v>0.220247718445299</v>
      </c>
      <c r="N1362" s="21">
        <v>2.09</v>
      </c>
      <c r="O1362">
        <v>19646</v>
      </c>
      <c r="P1362" s="21">
        <v>34043.29</v>
      </c>
      <c r="Q1362" s="21">
        <v>370.83</v>
      </c>
      <c r="R1362" s="21">
        <f t="shared" si="21"/>
        <v>34414.120000000003</v>
      </c>
    </row>
    <row r="1363" spans="1:18" x14ac:dyDescent="0.25">
      <c r="A1363" s="20" t="s">
        <v>78</v>
      </c>
      <c r="B1363" s="20" t="s">
        <v>1</v>
      </c>
      <c r="C1363" s="20" t="s">
        <v>190</v>
      </c>
      <c r="D1363" s="20" t="s">
        <v>148</v>
      </c>
      <c r="E1363" s="20" t="s">
        <v>146</v>
      </c>
      <c r="F1363" s="20" t="s">
        <v>191</v>
      </c>
      <c r="G1363" s="20" t="s">
        <v>183</v>
      </c>
      <c r="H1363" s="20" t="s">
        <v>276</v>
      </c>
      <c r="I1363">
        <v>16922</v>
      </c>
      <c r="J1363" s="21">
        <v>2132099.73</v>
      </c>
      <c r="K1363" s="22">
        <v>0.87969016830565705</v>
      </c>
      <c r="L1363" s="21">
        <v>2423693.94</v>
      </c>
      <c r="M1363" s="23"/>
      <c r="N1363" s="21">
        <v>22.13</v>
      </c>
      <c r="P1363" s="21">
        <v>0</v>
      </c>
      <c r="Q1363" s="21">
        <v>0</v>
      </c>
      <c r="R1363" s="21">
        <f t="shared" si="21"/>
        <v>0</v>
      </c>
    </row>
    <row r="1364" spans="1:18" x14ac:dyDescent="0.25">
      <c r="A1364" s="20" t="s">
        <v>78</v>
      </c>
      <c r="B1364" s="20" t="s">
        <v>1</v>
      </c>
      <c r="C1364" s="20" t="s">
        <v>192</v>
      </c>
      <c r="D1364" s="20" t="s">
        <v>193</v>
      </c>
      <c r="E1364" s="20" t="s">
        <v>146</v>
      </c>
      <c r="F1364" s="20" t="s">
        <v>185</v>
      </c>
      <c r="G1364" s="20" t="s">
        <v>183</v>
      </c>
      <c r="H1364" s="20" t="s">
        <v>276</v>
      </c>
      <c r="I1364">
        <v>0</v>
      </c>
      <c r="J1364" s="21">
        <v>2132099.73</v>
      </c>
      <c r="K1364" s="22">
        <v>0.87969016830565705</v>
      </c>
      <c r="L1364" s="21">
        <v>2423693.94</v>
      </c>
      <c r="M1364" s="23"/>
      <c r="N1364" s="21">
        <v>5.93</v>
      </c>
      <c r="P1364" s="21">
        <v>0</v>
      </c>
      <c r="Q1364" s="21">
        <v>0</v>
      </c>
      <c r="R1364" s="21">
        <f t="shared" si="21"/>
        <v>0</v>
      </c>
    </row>
    <row r="1365" spans="1:18" x14ac:dyDescent="0.25">
      <c r="A1365" s="20" t="s">
        <v>78</v>
      </c>
      <c r="B1365" s="20" t="s">
        <v>1</v>
      </c>
      <c r="C1365" s="20" t="s">
        <v>194</v>
      </c>
      <c r="D1365" s="20" t="s">
        <v>189</v>
      </c>
      <c r="E1365" s="20" t="s">
        <v>155</v>
      </c>
      <c r="F1365" s="20" t="s">
        <v>185</v>
      </c>
      <c r="G1365" s="20" t="s">
        <v>144</v>
      </c>
      <c r="H1365" s="20" t="s">
        <v>276</v>
      </c>
      <c r="I1365">
        <v>5705</v>
      </c>
      <c r="J1365" s="21">
        <v>2132099.73</v>
      </c>
      <c r="K1365" s="22">
        <v>0.87969016830565705</v>
      </c>
      <c r="L1365" s="21">
        <v>2423693.94</v>
      </c>
      <c r="M1365" s="23">
        <v>0.220247718445299</v>
      </c>
      <c r="N1365" s="21">
        <v>2.58</v>
      </c>
      <c r="O1365">
        <v>1256</v>
      </c>
      <c r="P1365" s="21">
        <v>2679.58</v>
      </c>
      <c r="Q1365" s="21">
        <v>2.13</v>
      </c>
      <c r="R1365" s="21">
        <f t="shared" si="21"/>
        <v>2681.71</v>
      </c>
    </row>
    <row r="1366" spans="1:18" x14ac:dyDescent="0.25">
      <c r="A1366" s="20" t="s">
        <v>78</v>
      </c>
      <c r="B1366" s="20" t="s">
        <v>1</v>
      </c>
      <c r="C1366" s="20" t="s">
        <v>195</v>
      </c>
      <c r="D1366" s="20" t="s">
        <v>187</v>
      </c>
      <c r="E1366" s="20" t="s">
        <v>155</v>
      </c>
      <c r="F1366" s="20" t="s">
        <v>185</v>
      </c>
      <c r="G1366" s="20" t="s">
        <v>144</v>
      </c>
      <c r="H1366" s="20" t="s">
        <v>276</v>
      </c>
      <c r="I1366">
        <v>9784</v>
      </c>
      <c r="J1366" s="21">
        <v>2132099.73</v>
      </c>
      <c r="K1366" s="22">
        <v>0.87969016830565705</v>
      </c>
      <c r="L1366" s="21">
        <v>2423693.94</v>
      </c>
      <c r="M1366" s="23">
        <v>0.23065665834610799</v>
      </c>
      <c r="N1366" s="21">
        <v>2.54</v>
      </c>
      <c r="O1366">
        <v>2256</v>
      </c>
      <c r="P1366" s="21">
        <v>4738.3900000000003</v>
      </c>
      <c r="Q1366" s="21">
        <v>4.21</v>
      </c>
      <c r="R1366" s="21">
        <f t="shared" si="21"/>
        <v>4742.6000000000004</v>
      </c>
    </row>
    <row r="1367" spans="1:18" x14ac:dyDescent="0.25">
      <c r="A1367" s="20" t="s">
        <v>79</v>
      </c>
      <c r="B1367" s="20" t="s">
        <v>196</v>
      </c>
      <c r="C1367" s="20" t="s">
        <v>197</v>
      </c>
      <c r="D1367" s="20" t="s">
        <v>148</v>
      </c>
      <c r="E1367" s="20" t="s">
        <v>142</v>
      </c>
      <c r="F1367" s="20" t="s">
        <v>198</v>
      </c>
      <c r="G1367" s="20" t="s">
        <v>144</v>
      </c>
      <c r="H1367" s="20" t="s">
        <v>276</v>
      </c>
      <c r="I1367">
        <v>311691</v>
      </c>
      <c r="J1367" s="21">
        <v>165292.44</v>
      </c>
      <c r="K1367" s="22">
        <v>0.248578197013713</v>
      </c>
      <c r="L1367" s="21">
        <v>664951.48</v>
      </c>
      <c r="M1367" s="23">
        <v>3.4230147524769699E-3</v>
      </c>
      <c r="N1367" s="21">
        <v>33.78</v>
      </c>
      <c r="O1367">
        <v>1066</v>
      </c>
      <c r="P1367" s="21">
        <v>8436.48</v>
      </c>
      <c r="Q1367" s="21">
        <v>39.57</v>
      </c>
      <c r="R1367" s="21">
        <f t="shared" si="21"/>
        <v>8476.0499999999993</v>
      </c>
    </row>
    <row r="1368" spans="1:18" x14ac:dyDescent="0.25">
      <c r="A1368" s="20" t="s">
        <v>79</v>
      </c>
      <c r="B1368" s="20" t="s">
        <v>196</v>
      </c>
      <c r="C1368" s="20" t="s">
        <v>199</v>
      </c>
      <c r="D1368" s="20" t="s">
        <v>200</v>
      </c>
      <c r="E1368" s="20" t="s">
        <v>142</v>
      </c>
      <c r="F1368" s="20" t="s">
        <v>198</v>
      </c>
      <c r="G1368" s="20" t="s">
        <v>183</v>
      </c>
      <c r="H1368" s="20" t="s">
        <v>276</v>
      </c>
      <c r="I1368">
        <v>224013</v>
      </c>
      <c r="J1368" s="21">
        <v>165292.44</v>
      </c>
      <c r="K1368" s="22">
        <v>0.248578197013713</v>
      </c>
      <c r="L1368" s="21">
        <v>664951.48</v>
      </c>
      <c r="M1368" s="23"/>
      <c r="N1368" s="21">
        <v>10.98</v>
      </c>
      <c r="P1368" s="21">
        <v>0</v>
      </c>
      <c r="Q1368" s="21">
        <v>0</v>
      </c>
      <c r="R1368" s="21">
        <f t="shared" si="21"/>
        <v>0</v>
      </c>
    </row>
    <row r="1369" spans="1:18" x14ac:dyDescent="0.25">
      <c r="A1369" s="20" t="s">
        <v>79</v>
      </c>
      <c r="B1369" s="20" t="s">
        <v>196</v>
      </c>
      <c r="C1369" s="20" t="s">
        <v>201</v>
      </c>
      <c r="D1369" s="20" t="s">
        <v>141</v>
      </c>
      <c r="E1369" s="20" t="s">
        <v>142</v>
      </c>
      <c r="F1369" s="20" t="s">
        <v>202</v>
      </c>
      <c r="G1369" s="20" t="s">
        <v>144</v>
      </c>
      <c r="H1369" s="20" t="s">
        <v>276</v>
      </c>
      <c r="I1369">
        <v>44902</v>
      </c>
      <c r="J1369" s="21">
        <v>165292.44</v>
      </c>
      <c r="K1369" s="22">
        <v>0.248578197013713</v>
      </c>
      <c r="L1369" s="21">
        <v>664951.48</v>
      </c>
      <c r="M1369" s="23">
        <v>3.4225486347941201E-3</v>
      </c>
      <c r="N1369" s="21">
        <v>33.78</v>
      </c>
      <c r="O1369">
        <v>153</v>
      </c>
      <c r="P1369" s="21">
        <v>1210.8599999999999</v>
      </c>
      <c r="Q1369" s="21">
        <v>7.91</v>
      </c>
      <c r="R1369" s="21">
        <f t="shared" si="21"/>
        <v>1218.77</v>
      </c>
    </row>
    <row r="1370" spans="1:18" x14ac:dyDescent="0.25">
      <c r="A1370" s="20" t="s">
        <v>79</v>
      </c>
      <c r="B1370" s="20" t="s">
        <v>196</v>
      </c>
      <c r="C1370" s="20" t="s">
        <v>203</v>
      </c>
      <c r="D1370" s="20" t="s">
        <v>141</v>
      </c>
      <c r="E1370" s="20" t="s">
        <v>146</v>
      </c>
      <c r="F1370" s="20" t="s">
        <v>202</v>
      </c>
      <c r="G1370" s="20" t="s">
        <v>144</v>
      </c>
      <c r="H1370" s="20" t="s">
        <v>276</v>
      </c>
      <c r="I1370">
        <v>18092</v>
      </c>
      <c r="J1370" s="21">
        <v>165292.44</v>
      </c>
      <c r="K1370" s="22">
        <v>0.248578197013713</v>
      </c>
      <c r="L1370" s="21">
        <v>664951.48</v>
      </c>
      <c r="M1370" s="23">
        <v>3.4225486347941201E-3</v>
      </c>
      <c r="N1370" s="21">
        <v>135.6</v>
      </c>
      <c r="O1370">
        <v>61</v>
      </c>
      <c r="P1370" s="21">
        <v>1932.77</v>
      </c>
      <c r="Q1370" s="21">
        <v>0</v>
      </c>
      <c r="R1370" s="21">
        <f t="shared" si="21"/>
        <v>1932.77</v>
      </c>
    </row>
    <row r="1371" spans="1:18" x14ac:dyDescent="0.25">
      <c r="A1371" s="20" t="s">
        <v>79</v>
      </c>
      <c r="B1371" s="20" t="s">
        <v>196</v>
      </c>
      <c r="C1371" s="20" t="s">
        <v>204</v>
      </c>
      <c r="D1371" s="20" t="s">
        <v>150</v>
      </c>
      <c r="E1371" s="20" t="s">
        <v>146</v>
      </c>
      <c r="F1371" s="20" t="s">
        <v>202</v>
      </c>
      <c r="G1371" s="20" t="s">
        <v>183</v>
      </c>
      <c r="H1371" s="20" t="s">
        <v>276</v>
      </c>
      <c r="I1371">
        <v>15922</v>
      </c>
      <c r="J1371" s="21">
        <v>165292.44</v>
      </c>
      <c r="K1371" s="22">
        <v>0.248578197013713</v>
      </c>
      <c r="L1371" s="21">
        <v>664951.48</v>
      </c>
      <c r="M1371" s="23"/>
      <c r="N1371" s="21">
        <v>30.27</v>
      </c>
      <c r="P1371" s="21">
        <v>0</v>
      </c>
      <c r="Q1371" s="21">
        <v>0</v>
      </c>
      <c r="R1371" s="21">
        <f t="shared" si="21"/>
        <v>0</v>
      </c>
    </row>
    <row r="1372" spans="1:18" x14ac:dyDescent="0.25">
      <c r="A1372" s="20" t="s">
        <v>79</v>
      </c>
      <c r="B1372" s="20" t="s">
        <v>196</v>
      </c>
      <c r="C1372" s="20" t="s">
        <v>205</v>
      </c>
      <c r="D1372" s="20" t="s">
        <v>148</v>
      </c>
      <c r="E1372" s="20" t="s">
        <v>155</v>
      </c>
      <c r="F1372" s="20" t="s">
        <v>198</v>
      </c>
      <c r="G1372" s="20" t="s">
        <v>144</v>
      </c>
      <c r="H1372" s="20" t="s">
        <v>276</v>
      </c>
      <c r="I1372">
        <v>15543</v>
      </c>
      <c r="J1372" s="21">
        <v>165292.44</v>
      </c>
      <c r="K1372" s="22">
        <v>0.248578197013713</v>
      </c>
      <c r="L1372" s="21">
        <v>664951.48</v>
      </c>
      <c r="M1372" s="23">
        <v>3.4230147524769699E-3</v>
      </c>
      <c r="N1372" s="21">
        <v>90.79</v>
      </c>
      <c r="O1372">
        <v>53</v>
      </c>
      <c r="P1372" s="21">
        <v>1124.3599999999999</v>
      </c>
      <c r="Q1372" s="21">
        <v>0</v>
      </c>
      <c r="R1372" s="21">
        <f t="shared" si="21"/>
        <v>1124.3599999999999</v>
      </c>
    </row>
    <row r="1373" spans="1:18" x14ac:dyDescent="0.25">
      <c r="A1373" s="20" t="s">
        <v>79</v>
      </c>
      <c r="B1373" s="20" t="s">
        <v>196</v>
      </c>
      <c r="C1373" s="20" t="s">
        <v>206</v>
      </c>
      <c r="D1373" s="20" t="s">
        <v>189</v>
      </c>
      <c r="E1373" s="20" t="s">
        <v>155</v>
      </c>
      <c r="F1373" s="20" t="s">
        <v>198</v>
      </c>
      <c r="G1373" s="20" t="s">
        <v>144</v>
      </c>
      <c r="H1373" s="20" t="s">
        <v>276</v>
      </c>
      <c r="I1373">
        <v>7112</v>
      </c>
      <c r="J1373" s="21">
        <v>165292.44</v>
      </c>
      <c r="K1373" s="22">
        <v>0.248578197013713</v>
      </c>
      <c r="L1373" s="21">
        <v>664951.48</v>
      </c>
      <c r="M1373" s="23">
        <v>3.60347669533589E-3</v>
      </c>
      <c r="N1373" s="21">
        <v>90.77</v>
      </c>
      <c r="O1373">
        <v>25</v>
      </c>
      <c r="P1373" s="21">
        <v>530.24</v>
      </c>
      <c r="Q1373" s="21">
        <v>0</v>
      </c>
      <c r="R1373" s="21">
        <f t="shared" si="21"/>
        <v>530.24</v>
      </c>
    </row>
    <row r="1374" spans="1:18" x14ac:dyDescent="0.25">
      <c r="A1374" s="20" t="s">
        <v>80</v>
      </c>
      <c r="B1374" s="20" t="s">
        <v>226</v>
      </c>
      <c r="C1374" s="20" t="s">
        <v>157</v>
      </c>
      <c r="D1374" s="20" t="s">
        <v>158</v>
      </c>
      <c r="E1374" s="20" t="s">
        <v>142</v>
      </c>
      <c r="F1374" s="20" t="s">
        <v>159</v>
      </c>
      <c r="G1374" s="20" t="s">
        <v>144</v>
      </c>
      <c r="H1374" s="20" t="s">
        <v>276</v>
      </c>
      <c r="I1374">
        <v>50116</v>
      </c>
      <c r="J1374" s="21">
        <v>707820.25</v>
      </c>
      <c r="K1374" s="22">
        <v>0.89421834767326402</v>
      </c>
      <c r="L1374" s="21">
        <v>791551.92</v>
      </c>
      <c r="M1374" s="23">
        <v>2.19167442593813E-2</v>
      </c>
      <c r="N1374" s="21">
        <v>26.16</v>
      </c>
      <c r="O1374">
        <v>1098</v>
      </c>
      <c r="P1374" s="21">
        <v>24208.34</v>
      </c>
      <c r="Q1374" s="21">
        <v>176.38</v>
      </c>
      <c r="R1374" s="21">
        <f t="shared" si="21"/>
        <v>24384.720000000001</v>
      </c>
    </row>
    <row r="1375" spans="1:18" x14ac:dyDescent="0.25">
      <c r="A1375" s="20" t="s">
        <v>80</v>
      </c>
      <c r="B1375" s="20" t="s">
        <v>226</v>
      </c>
      <c r="C1375" s="20" t="s">
        <v>160</v>
      </c>
      <c r="D1375" s="20" t="s">
        <v>150</v>
      </c>
      <c r="E1375" s="20" t="s">
        <v>142</v>
      </c>
      <c r="F1375" s="20" t="s">
        <v>159</v>
      </c>
      <c r="G1375" s="20" t="s">
        <v>144</v>
      </c>
      <c r="H1375" s="20" t="s">
        <v>276</v>
      </c>
      <c r="I1375">
        <v>48471</v>
      </c>
      <c r="J1375" s="21">
        <v>707820.25</v>
      </c>
      <c r="K1375" s="22">
        <v>0.89421834767326402</v>
      </c>
      <c r="L1375" s="21">
        <v>791551.92</v>
      </c>
      <c r="M1375" s="23">
        <v>2.3525749551633598E-2</v>
      </c>
      <c r="N1375" s="21">
        <v>24.2</v>
      </c>
      <c r="O1375">
        <v>1140</v>
      </c>
      <c r="P1375" s="21">
        <v>23251.19</v>
      </c>
      <c r="Q1375" s="21">
        <v>142.77000000000001</v>
      </c>
      <c r="R1375" s="21">
        <f t="shared" si="21"/>
        <v>23393.96</v>
      </c>
    </row>
    <row r="1376" spans="1:18" x14ac:dyDescent="0.25">
      <c r="A1376" s="20" t="s">
        <v>80</v>
      </c>
      <c r="B1376" s="20" t="s">
        <v>226</v>
      </c>
      <c r="C1376" s="20" t="s">
        <v>161</v>
      </c>
      <c r="D1376" s="20" t="s">
        <v>148</v>
      </c>
      <c r="E1376" s="20" t="s">
        <v>142</v>
      </c>
      <c r="F1376" s="20" t="s">
        <v>162</v>
      </c>
      <c r="G1376" s="20" t="s">
        <v>144</v>
      </c>
      <c r="H1376" s="20" t="s">
        <v>276</v>
      </c>
      <c r="I1376">
        <v>13594</v>
      </c>
      <c r="J1376" s="21">
        <v>707820.25</v>
      </c>
      <c r="K1376" s="22">
        <v>0.89421834767326402</v>
      </c>
      <c r="L1376" s="21">
        <v>791551.92</v>
      </c>
      <c r="M1376" s="23">
        <v>2.19167442593813E-2</v>
      </c>
      <c r="N1376" s="21">
        <v>26.16</v>
      </c>
      <c r="O1376">
        <v>297</v>
      </c>
      <c r="P1376" s="21">
        <v>6548.16</v>
      </c>
      <c r="Q1376" s="21">
        <v>22.05</v>
      </c>
      <c r="R1376" s="21">
        <f t="shared" si="21"/>
        <v>6570.21</v>
      </c>
    </row>
    <row r="1377" spans="1:18" x14ac:dyDescent="0.25">
      <c r="A1377" s="20" t="s">
        <v>80</v>
      </c>
      <c r="B1377" s="20" t="s">
        <v>226</v>
      </c>
      <c r="C1377" s="20" t="s">
        <v>163</v>
      </c>
      <c r="D1377" s="20" t="s">
        <v>148</v>
      </c>
      <c r="E1377" s="20" t="s">
        <v>146</v>
      </c>
      <c r="F1377" s="20" t="s">
        <v>162</v>
      </c>
      <c r="G1377" s="20" t="s">
        <v>144</v>
      </c>
      <c r="H1377" s="20" t="s">
        <v>276</v>
      </c>
      <c r="I1377">
        <v>2528</v>
      </c>
      <c r="J1377" s="21">
        <v>707820.25</v>
      </c>
      <c r="K1377" s="22">
        <v>0.89421834767326402</v>
      </c>
      <c r="L1377" s="21">
        <v>791551.92</v>
      </c>
      <c r="M1377" s="23">
        <v>2.19167442593813E-2</v>
      </c>
      <c r="N1377" s="21">
        <v>107.29</v>
      </c>
      <c r="O1377">
        <v>55</v>
      </c>
      <c r="P1377" s="21">
        <v>4960.13</v>
      </c>
      <c r="Q1377" s="21">
        <v>0</v>
      </c>
      <c r="R1377" s="21">
        <f t="shared" si="21"/>
        <v>4960.13</v>
      </c>
    </row>
    <row r="1378" spans="1:18" x14ac:dyDescent="0.25">
      <c r="A1378" s="20" t="s">
        <v>80</v>
      </c>
      <c r="B1378" s="20" t="s">
        <v>226</v>
      </c>
      <c r="C1378" s="20" t="s">
        <v>164</v>
      </c>
      <c r="D1378" s="20" t="s">
        <v>150</v>
      </c>
      <c r="E1378" s="20" t="s">
        <v>146</v>
      </c>
      <c r="F1378" s="20" t="s">
        <v>162</v>
      </c>
      <c r="G1378" s="20" t="s">
        <v>144</v>
      </c>
      <c r="H1378" s="20" t="s">
        <v>276</v>
      </c>
      <c r="I1378">
        <v>3612</v>
      </c>
      <c r="J1378" s="21">
        <v>707820.25</v>
      </c>
      <c r="K1378" s="22">
        <v>0.89421834767326402</v>
      </c>
      <c r="L1378" s="21">
        <v>791551.92</v>
      </c>
      <c r="M1378" s="23">
        <v>2.3525749551633598E-2</v>
      </c>
      <c r="N1378" s="21">
        <v>67.69</v>
      </c>
      <c r="O1378">
        <v>84</v>
      </c>
      <c r="P1378" s="21">
        <v>4779.42</v>
      </c>
      <c r="Q1378" s="21">
        <v>-56.9</v>
      </c>
      <c r="R1378" s="21">
        <f t="shared" si="21"/>
        <v>4722.5200000000004</v>
      </c>
    </row>
    <row r="1379" spans="1:18" x14ac:dyDescent="0.25">
      <c r="A1379" s="20" t="s">
        <v>80</v>
      </c>
      <c r="B1379" s="20" t="s">
        <v>226</v>
      </c>
      <c r="C1379" s="20" t="s">
        <v>165</v>
      </c>
      <c r="D1379" s="20" t="s">
        <v>148</v>
      </c>
      <c r="E1379" s="20" t="s">
        <v>155</v>
      </c>
      <c r="F1379" s="20" t="s">
        <v>159</v>
      </c>
      <c r="G1379" s="20" t="s">
        <v>144</v>
      </c>
      <c r="H1379" s="20" t="s">
        <v>276</v>
      </c>
      <c r="I1379">
        <v>1480</v>
      </c>
      <c r="J1379" s="21">
        <v>707820.25</v>
      </c>
      <c r="K1379" s="22">
        <v>0.89421834767326402</v>
      </c>
      <c r="L1379" s="21">
        <v>791551.92</v>
      </c>
      <c r="M1379" s="23">
        <v>2.19167442593813E-2</v>
      </c>
      <c r="N1379" s="21">
        <v>58.75</v>
      </c>
      <c r="O1379">
        <v>32</v>
      </c>
      <c r="P1379" s="21">
        <v>1580.26</v>
      </c>
      <c r="Q1379" s="21">
        <v>0</v>
      </c>
      <c r="R1379" s="21">
        <f t="shared" si="21"/>
        <v>1580.26</v>
      </c>
    </row>
    <row r="1380" spans="1:18" x14ac:dyDescent="0.25">
      <c r="A1380" s="20" t="s">
        <v>80</v>
      </c>
      <c r="B1380" s="20" t="s">
        <v>226</v>
      </c>
      <c r="C1380" s="20" t="s">
        <v>166</v>
      </c>
      <c r="D1380" s="20" t="s">
        <v>150</v>
      </c>
      <c r="E1380" s="20" t="s">
        <v>155</v>
      </c>
      <c r="F1380" s="20" t="s">
        <v>159</v>
      </c>
      <c r="G1380" s="20" t="s">
        <v>144</v>
      </c>
      <c r="H1380" s="20" t="s">
        <v>276</v>
      </c>
      <c r="I1380">
        <v>2052</v>
      </c>
      <c r="J1380" s="21">
        <v>707820.25</v>
      </c>
      <c r="K1380" s="22">
        <v>0.89421834767326402</v>
      </c>
      <c r="L1380" s="21">
        <v>791551.92</v>
      </c>
      <c r="M1380" s="23">
        <v>2.2004913492473199E-2</v>
      </c>
      <c r="N1380" s="21">
        <v>58.69</v>
      </c>
      <c r="O1380">
        <v>45</v>
      </c>
      <c r="P1380" s="21">
        <v>2219.9699999999998</v>
      </c>
      <c r="Q1380" s="21">
        <v>0</v>
      </c>
      <c r="R1380" s="21">
        <f t="shared" si="21"/>
        <v>2219.9699999999998</v>
      </c>
    </row>
    <row r="1381" spans="1:18" x14ac:dyDescent="0.25">
      <c r="A1381" s="20" t="s">
        <v>81</v>
      </c>
      <c r="B1381" s="20" t="s">
        <v>13</v>
      </c>
      <c r="C1381" s="20" t="s">
        <v>140</v>
      </c>
      <c r="D1381" s="20" t="s">
        <v>141</v>
      </c>
      <c r="E1381" s="20" t="s">
        <v>142</v>
      </c>
      <c r="F1381" s="20" t="s">
        <v>143</v>
      </c>
      <c r="G1381" s="20" t="s">
        <v>144</v>
      </c>
      <c r="H1381" s="20" t="s">
        <v>276</v>
      </c>
      <c r="I1381">
        <v>5560</v>
      </c>
      <c r="J1381" s="21">
        <v>355349.95</v>
      </c>
      <c r="K1381" s="22">
        <v>0.84378918123207403</v>
      </c>
      <c r="L1381" s="21">
        <v>421135.94</v>
      </c>
      <c r="M1381" s="23">
        <v>2.78856264553697E-2</v>
      </c>
      <c r="N1381" s="21">
        <v>4.97</v>
      </c>
      <c r="O1381">
        <v>155</v>
      </c>
      <c r="P1381" s="21">
        <v>612.64</v>
      </c>
      <c r="Q1381" s="21">
        <v>7.91</v>
      </c>
      <c r="R1381" s="21">
        <f t="shared" si="21"/>
        <v>620.54999999999995</v>
      </c>
    </row>
    <row r="1382" spans="1:18" x14ac:dyDescent="0.25">
      <c r="A1382" s="20" t="s">
        <v>81</v>
      </c>
      <c r="B1382" s="20" t="s">
        <v>13</v>
      </c>
      <c r="C1382" s="20" t="s">
        <v>145</v>
      </c>
      <c r="D1382" s="20" t="s">
        <v>141</v>
      </c>
      <c r="E1382" s="20" t="s">
        <v>146</v>
      </c>
      <c r="F1382" s="20" t="s">
        <v>143</v>
      </c>
      <c r="G1382" s="20" t="s">
        <v>144</v>
      </c>
      <c r="H1382" s="20" t="s">
        <v>276</v>
      </c>
      <c r="I1382">
        <v>3370</v>
      </c>
      <c r="J1382" s="21">
        <v>355349.95</v>
      </c>
      <c r="K1382" s="22">
        <v>0.84378918123207403</v>
      </c>
      <c r="L1382" s="21">
        <v>421135.94</v>
      </c>
      <c r="M1382" s="23">
        <v>2.78856264553697E-2</v>
      </c>
      <c r="N1382" s="21">
        <v>57.63</v>
      </c>
      <c r="O1382">
        <v>93</v>
      </c>
      <c r="P1382" s="21">
        <v>4251.0200000000004</v>
      </c>
      <c r="Q1382" s="21">
        <v>0</v>
      </c>
      <c r="R1382" s="21">
        <f t="shared" si="21"/>
        <v>4251.0200000000004</v>
      </c>
    </row>
    <row r="1383" spans="1:18" x14ac:dyDescent="0.25">
      <c r="A1383" s="20" t="s">
        <v>81</v>
      </c>
      <c r="B1383" s="20" t="s">
        <v>13</v>
      </c>
      <c r="C1383" s="20" t="s">
        <v>147</v>
      </c>
      <c r="D1383" s="20" t="s">
        <v>148</v>
      </c>
      <c r="E1383" s="20" t="s">
        <v>146</v>
      </c>
      <c r="F1383" s="20" t="s">
        <v>143</v>
      </c>
      <c r="G1383" s="20" t="s">
        <v>144</v>
      </c>
      <c r="H1383" s="20" t="s">
        <v>276</v>
      </c>
      <c r="I1383">
        <v>4468</v>
      </c>
      <c r="J1383" s="21">
        <v>355349.95</v>
      </c>
      <c r="K1383" s="22">
        <v>0.84378918123207403</v>
      </c>
      <c r="L1383" s="21">
        <v>421135.94</v>
      </c>
      <c r="M1383" s="23">
        <v>2.78856264553697E-2</v>
      </c>
      <c r="N1383" s="21">
        <v>57.63</v>
      </c>
      <c r="O1383">
        <v>124</v>
      </c>
      <c r="P1383" s="21">
        <v>5668.03</v>
      </c>
      <c r="Q1383" s="21">
        <v>0</v>
      </c>
      <c r="R1383" s="21">
        <f t="shared" si="21"/>
        <v>5668.03</v>
      </c>
    </row>
    <row r="1384" spans="1:18" x14ac:dyDescent="0.25">
      <c r="A1384" s="20" t="s">
        <v>81</v>
      </c>
      <c r="B1384" s="20" t="s">
        <v>13</v>
      </c>
      <c r="C1384" s="20" t="s">
        <v>149</v>
      </c>
      <c r="D1384" s="20" t="s">
        <v>150</v>
      </c>
      <c r="E1384" s="20" t="s">
        <v>142</v>
      </c>
      <c r="F1384" s="20" t="s">
        <v>151</v>
      </c>
      <c r="G1384" s="20" t="s">
        <v>144</v>
      </c>
      <c r="H1384" s="20" t="s">
        <v>276</v>
      </c>
      <c r="I1384">
        <v>64834</v>
      </c>
      <c r="J1384" s="21">
        <v>355349.95</v>
      </c>
      <c r="K1384" s="22">
        <v>0.84378918123207403</v>
      </c>
      <c r="L1384" s="21">
        <v>421135.94</v>
      </c>
      <c r="M1384" s="23">
        <v>2.78856264553697E-2</v>
      </c>
      <c r="N1384" s="21">
        <v>4.97</v>
      </c>
      <c r="O1384">
        <v>1807</v>
      </c>
      <c r="P1384" s="21">
        <v>7142.16</v>
      </c>
      <c r="Q1384" s="21">
        <v>31.62</v>
      </c>
      <c r="R1384" s="21">
        <f t="shared" si="21"/>
        <v>7173.78</v>
      </c>
    </row>
    <row r="1385" spans="1:18" x14ac:dyDescent="0.25">
      <c r="A1385" s="20" t="s">
        <v>81</v>
      </c>
      <c r="B1385" s="20" t="s">
        <v>13</v>
      </c>
      <c r="C1385" s="20" t="s">
        <v>152</v>
      </c>
      <c r="D1385" s="20" t="s">
        <v>153</v>
      </c>
      <c r="E1385" s="20" t="s">
        <v>142</v>
      </c>
      <c r="F1385" s="20" t="s">
        <v>151</v>
      </c>
      <c r="G1385" s="20" t="s">
        <v>144</v>
      </c>
      <c r="H1385" s="20" t="s">
        <v>276</v>
      </c>
      <c r="I1385">
        <v>93109</v>
      </c>
      <c r="J1385" s="21">
        <v>355349.95</v>
      </c>
      <c r="K1385" s="22">
        <v>0.84378918123207403</v>
      </c>
      <c r="L1385" s="21">
        <v>421135.94</v>
      </c>
      <c r="M1385" s="23">
        <v>2.78856264553697E-2</v>
      </c>
      <c r="N1385" s="21">
        <v>4.97</v>
      </c>
      <c r="O1385">
        <v>2596</v>
      </c>
      <c r="P1385" s="21">
        <v>10260.69</v>
      </c>
      <c r="Q1385" s="21">
        <v>63.24</v>
      </c>
      <c r="R1385" s="21">
        <f t="shared" si="21"/>
        <v>10323.93</v>
      </c>
    </row>
    <row r="1386" spans="1:18" x14ac:dyDescent="0.25">
      <c r="A1386" s="20" t="s">
        <v>81</v>
      </c>
      <c r="B1386" s="20" t="s">
        <v>13</v>
      </c>
      <c r="C1386" s="20" t="s">
        <v>154</v>
      </c>
      <c r="D1386" s="20" t="s">
        <v>148</v>
      </c>
      <c r="E1386" s="20" t="s">
        <v>155</v>
      </c>
      <c r="F1386" s="20" t="s">
        <v>151</v>
      </c>
      <c r="G1386" s="20" t="s">
        <v>144</v>
      </c>
      <c r="H1386" s="20" t="s">
        <v>276</v>
      </c>
      <c r="I1386">
        <v>1425</v>
      </c>
      <c r="J1386" s="21">
        <v>355349.95</v>
      </c>
      <c r="K1386" s="22">
        <v>0.84378918123207403</v>
      </c>
      <c r="L1386" s="21">
        <v>421135.94</v>
      </c>
      <c r="M1386" s="23">
        <v>2.78856264553697E-2</v>
      </c>
      <c r="N1386" s="21">
        <v>27.46</v>
      </c>
      <c r="O1386">
        <v>39</v>
      </c>
      <c r="P1386" s="21">
        <v>849.43</v>
      </c>
      <c r="Q1386" s="21">
        <v>0</v>
      </c>
      <c r="R1386" s="21">
        <f t="shared" si="21"/>
        <v>849.43</v>
      </c>
    </row>
    <row r="1387" spans="1:18" x14ac:dyDescent="0.25">
      <c r="A1387" s="20" t="s">
        <v>81</v>
      </c>
      <c r="B1387" s="20" t="s">
        <v>13</v>
      </c>
      <c r="C1387" s="20" t="s">
        <v>156</v>
      </c>
      <c r="D1387" s="20" t="s">
        <v>150</v>
      </c>
      <c r="E1387" s="20" t="s">
        <v>155</v>
      </c>
      <c r="F1387" s="20" t="s">
        <v>151</v>
      </c>
      <c r="G1387" s="20" t="s">
        <v>144</v>
      </c>
      <c r="H1387" s="20" t="s">
        <v>276</v>
      </c>
      <c r="I1387">
        <v>3606</v>
      </c>
      <c r="J1387" s="21">
        <v>355349.95</v>
      </c>
      <c r="K1387" s="22">
        <v>0.84378918123207403</v>
      </c>
      <c r="L1387" s="21">
        <v>421135.94</v>
      </c>
      <c r="M1387" s="23">
        <v>2.78856264553697E-2</v>
      </c>
      <c r="N1387" s="21">
        <v>27.46</v>
      </c>
      <c r="O1387">
        <v>100</v>
      </c>
      <c r="P1387" s="21">
        <v>2178.02</v>
      </c>
      <c r="Q1387" s="21">
        <v>0</v>
      </c>
      <c r="R1387" s="21">
        <f t="shared" si="21"/>
        <v>2178.02</v>
      </c>
    </row>
    <row r="1388" spans="1:18" x14ac:dyDescent="0.25">
      <c r="A1388" s="20" t="s">
        <v>82</v>
      </c>
      <c r="B1388" s="20" t="s">
        <v>13</v>
      </c>
      <c r="C1388" s="20" t="s">
        <v>140</v>
      </c>
      <c r="D1388" s="20" t="s">
        <v>141</v>
      </c>
      <c r="E1388" s="20" t="s">
        <v>142</v>
      </c>
      <c r="F1388" s="20" t="s">
        <v>143</v>
      </c>
      <c r="G1388" s="20" t="s">
        <v>144</v>
      </c>
      <c r="H1388" s="20" t="s">
        <v>276</v>
      </c>
      <c r="I1388">
        <v>5560</v>
      </c>
      <c r="J1388" s="21">
        <v>649075.19999999995</v>
      </c>
      <c r="K1388" s="22">
        <v>0.65647607493745797</v>
      </c>
      <c r="L1388" s="21">
        <v>988726.36</v>
      </c>
      <c r="M1388" s="23">
        <v>6.5468774623076195E-2</v>
      </c>
      <c r="N1388" s="21">
        <v>4.97</v>
      </c>
      <c r="O1388">
        <v>364</v>
      </c>
      <c r="P1388" s="21">
        <v>1119.33</v>
      </c>
      <c r="Q1388" s="21">
        <v>9.23</v>
      </c>
      <c r="R1388" s="21">
        <f t="shared" si="21"/>
        <v>1128.56</v>
      </c>
    </row>
    <row r="1389" spans="1:18" x14ac:dyDescent="0.25">
      <c r="A1389" s="20" t="s">
        <v>82</v>
      </c>
      <c r="B1389" s="20" t="s">
        <v>13</v>
      </c>
      <c r="C1389" s="20" t="s">
        <v>145</v>
      </c>
      <c r="D1389" s="20" t="s">
        <v>141</v>
      </c>
      <c r="E1389" s="20" t="s">
        <v>146</v>
      </c>
      <c r="F1389" s="20" t="s">
        <v>143</v>
      </c>
      <c r="G1389" s="20" t="s">
        <v>144</v>
      </c>
      <c r="H1389" s="20" t="s">
        <v>276</v>
      </c>
      <c r="I1389">
        <v>3370</v>
      </c>
      <c r="J1389" s="21">
        <v>649075.19999999995</v>
      </c>
      <c r="K1389" s="22">
        <v>0.65647607493745797</v>
      </c>
      <c r="L1389" s="21">
        <v>988726.36</v>
      </c>
      <c r="M1389" s="23">
        <v>6.5468774623076195E-2</v>
      </c>
      <c r="N1389" s="21">
        <v>57.63</v>
      </c>
      <c r="O1389">
        <v>220</v>
      </c>
      <c r="P1389" s="21">
        <v>7823.81</v>
      </c>
      <c r="Q1389" s="21">
        <v>35.57</v>
      </c>
      <c r="R1389" s="21">
        <f t="shared" si="21"/>
        <v>7859.38</v>
      </c>
    </row>
    <row r="1390" spans="1:18" x14ac:dyDescent="0.25">
      <c r="A1390" s="20" t="s">
        <v>64</v>
      </c>
      <c r="B1390" s="20" t="s">
        <v>241</v>
      </c>
      <c r="C1390" s="20" t="s">
        <v>147</v>
      </c>
      <c r="D1390" s="20" t="s">
        <v>148</v>
      </c>
      <c r="E1390" s="20" t="s">
        <v>146</v>
      </c>
      <c r="F1390" s="20" t="s">
        <v>143</v>
      </c>
      <c r="G1390" s="20" t="s">
        <v>144</v>
      </c>
      <c r="H1390" s="20" t="s">
        <v>276</v>
      </c>
      <c r="I1390">
        <v>4468</v>
      </c>
      <c r="J1390" s="21">
        <v>590715.27</v>
      </c>
      <c r="K1390" s="22">
        <v>0.93158937434579903</v>
      </c>
      <c r="L1390" s="21">
        <v>634094.04</v>
      </c>
      <c r="M1390" s="23">
        <v>4.1986702766370898E-2</v>
      </c>
      <c r="N1390" s="21">
        <v>57.63</v>
      </c>
      <c r="O1390">
        <v>187</v>
      </c>
      <c r="P1390" s="21">
        <v>9437.19</v>
      </c>
      <c r="Q1390" s="21">
        <v>50.47</v>
      </c>
      <c r="R1390" s="21">
        <f t="shared" si="21"/>
        <v>9487.66</v>
      </c>
    </row>
    <row r="1391" spans="1:18" x14ac:dyDescent="0.25">
      <c r="A1391" s="20" t="s">
        <v>64</v>
      </c>
      <c r="B1391" s="20" t="s">
        <v>241</v>
      </c>
      <c r="C1391" s="20" t="s">
        <v>149</v>
      </c>
      <c r="D1391" s="20" t="s">
        <v>150</v>
      </c>
      <c r="E1391" s="20" t="s">
        <v>142</v>
      </c>
      <c r="F1391" s="20" t="s">
        <v>151</v>
      </c>
      <c r="G1391" s="20" t="s">
        <v>144</v>
      </c>
      <c r="H1391" s="20" t="s">
        <v>276</v>
      </c>
      <c r="I1391">
        <v>64834</v>
      </c>
      <c r="J1391" s="21">
        <v>590715.27</v>
      </c>
      <c r="K1391" s="22">
        <v>0.93158937434579903</v>
      </c>
      <c r="L1391" s="21">
        <v>634094.04</v>
      </c>
      <c r="M1391" s="23">
        <v>4.1986702766370898E-2</v>
      </c>
      <c r="N1391" s="21">
        <v>4.97</v>
      </c>
      <c r="O1391">
        <v>2722</v>
      </c>
      <c r="P1391" s="21">
        <v>11878.19</v>
      </c>
      <c r="Q1391" s="21">
        <v>61.09</v>
      </c>
      <c r="R1391" s="21">
        <f t="shared" si="21"/>
        <v>11939.28</v>
      </c>
    </row>
    <row r="1392" spans="1:18" x14ac:dyDescent="0.25">
      <c r="A1392" s="20" t="s">
        <v>64</v>
      </c>
      <c r="B1392" s="20" t="s">
        <v>241</v>
      </c>
      <c r="C1392" s="20" t="s">
        <v>152</v>
      </c>
      <c r="D1392" s="20" t="s">
        <v>153</v>
      </c>
      <c r="E1392" s="20" t="s">
        <v>142</v>
      </c>
      <c r="F1392" s="20" t="s">
        <v>151</v>
      </c>
      <c r="G1392" s="20" t="s">
        <v>144</v>
      </c>
      <c r="H1392" s="20" t="s">
        <v>276</v>
      </c>
      <c r="I1392">
        <v>93109</v>
      </c>
      <c r="J1392" s="21">
        <v>590715.27</v>
      </c>
      <c r="K1392" s="22">
        <v>0.93158937434579903</v>
      </c>
      <c r="L1392" s="21">
        <v>634094.04</v>
      </c>
      <c r="M1392" s="23">
        <v>4.1986702766370898E-2</v>
      </c>
      <c r="N1392" s="21">
        <v>4.97</v>
      </c>
      <c r="O1392">
        <v>3909</v>
      </c>
      <c r="P1392" s="21">
        <v>17057.990000000002</v>
      </c>
      <c r="Q1392" s="21">
        <v>109.09</v>
      </c>
      <c r="R1392" s="21">
        <f t="shared" si="21"/>
        <v>17167.080000000002</v>
      </c>
    </row>
    <row r="1393" spans="1:18" x14ac:dyDescent="0.25">
      <c r="A1393" s="20" t="s">
        <v>64</v>
      </c>
      <c r="B1393" s="20" t="s">
        <v>241</v>
      </c>
      <c r="C1393" s="20" t="s">
        <v>154</v>
      </c>
      <c r="D1393" s="20" t="s">
        <v>148</v>
      </c>
      <c r="E1393" s="20" t="s">
        <v>155</v>
      </c>
      <c r="F1393" s="20" t="s">
        <v>151</v>
      </c>
      <c r="G1393" s="20" t="s">
        <v>144</v>
      </c>
      <c r="H1393" s="20" t="s">
        <v>276</v>
      </c>
      <c r="I1393">
        <v>1425</v>
      </c>
      <c r="J1393" s="21">
        <v>590715.27</v>
      </c>
      <c r="K1393" s="22">
        <v>0.93158937434579903</v>
      </c>
      <c r="L1393" s="21">
        <v>634094.04</v>
      </c>
      <c r="M1393" s="23">
        <v>4.1986702766370898E-2</v>
      </c>
      <c r="N1393" s="21">
        <v>27.46</v>
      </c>
      <c r="O1393">
        <v>59</v>
      </c>
      <c r="P1393" s="21">
        <v>1418.75</v>
      </c>
      <c r="Q1393" s="21">
        <v>0</v>
      </c>
      <c r="R1393" s="21">
        <f t="shared" si="21"/>
        <v>1418.75</v>
      </c>
    </row>
    <row r="1394" spans="1:18" x14ac:dyDescent="0.25">
      <c r="A1394" s="20" t="s">
        <v>64</v>
      </c>
      <c r="B1394" s="20" t="s">
        <v>241</v>
      </c>
      <c r="C1394" s="20" t="s">
        <v>156</v>
      </c>
      <c r="D1394" s="20" t="s">
        <v>150</v>
      </c>
      <c r="E1394" s="20" t="s">
        <v>155</v>
      </c>
      <c r="F1394" s="20" t="s">
        <v>151</v>
      </c>
      <c r="G1394" s="20" t="s">
        <v>144</v>
      </c>
      <c r="H1394" s="20" t="s">
        <v>276</v>
      </c>
      <c r="I1394">
        <v>3606</v>
      </c>
      <c r="J1394" s="21">
        <v>590715.27</v>
      </c>
      <c r="K1394" s="22">
        <v>0.93158937434579903</v>
      </c>
      <c r="L1394" s="21">
        <v>634094.04</v>
      </c>
      <c r="M1394" s="23">
        <v>4.1986702766370898E-2</v>
      </c>
      <c r="N1394" s="21">
        <v>27.46</v>
      </c>
      <c r="O1394">
        <v>151</v>
      </c>
      <c r="P1394" s="21">
        <v>3631.03</v>
      </c>
      <c r="Q1394" s="21">
        <v>0</v>
      </c>
      <c r="R1394" s="21">
        <f t="shared" si="21"/>
        <v>3631.03</v>
      </c>
    </row>
    <row r="1395" spans="1:18" x14ac:dyDescent="0.25">
      <c r="A1395" s="20" t="s">
        <v>65</v>
      </c>
      <c r="B1395" s="20" t="s">
        <v>1</v>
      </c>
      <c r="C1395" s="20" t="s">
        <v>184</v>
      </c>
      <c r="D1395" s="20" t="s">
        <v>148</v>
      </c>
      <c r="E1395" s="20" t="s">
        <v>142</v>
      </c>
      <c r="F1395" s="20" t="s">
        <v>185</v>
      </c>
      <c r="G1395" s="20" t="s">
        <v>183</v>
      </c>
      <c r="H1395" s="20" t="s">
        <v>276</v>
      </c>
      <c r="I1395">
        <v>176268</v>
      </c>
      <c r="J1395" s="21">
        <v>26492.87</v>
      </c>
      <c r="K1395" s="22">
        <v>0.82691066992484297</v>
      </c>
      <c r="L1395" s="21">
        <v>32038.37</v>
      </c>
      <c r="M1395" s="23"/>
      <c r="N1395" s="21">
        <v>0.97</v>
      </c>
      <c r="P1395" s="21">
        <v>0</v>
      </c>
      <c r="Q1395" s="21">
        <v>0</v>
      </c>
      <c r="R1395" s="21">
        <f t="shared" si="21"/>
        <v>0</v>
      </c>
    </row>
    <row r="1396" spans="1:18" x14ac:dyDescent="0.25">
      <c r="A1396" s="20" t="s">
        <v>65</v>
      </c>
      <c r="B1396" s="20" t="s">
        <v>1</v>
      </c>
      <c r="C1396" s="20" t="s">
        <v>186</v>
      </c>
      <c r="D1396" s="20" t="s">
        <v>187</v>
      </c>
      <c r="E1396" s="20" t="s">
        <v>142</v>
      </c>
      <c r="F1396" s="20" t="s">
        <v>185</v>
      </c>
      <c r="G1396" s="20" t="s">
        <v>144</v>
      </c>
      <c r="H1396" s="20" t="s">
        <v>276</v>
      </c>
      <c r="I1396">
        <v>156735</v>
      </c>
      <c r="J1396" s="21">
        <v>26492.87</v>
      </c>
      <c r="K1396" s="22">
        <v>0.82691066992484297</v>
      </c>
      <c r="L1396" s="21">
        <v>32038.37</v>
      </c>
      <c r="M1396" s="23">
        <v>3.0490084746658199E-3</v>
      </c>
      <c r="N1396" s="21">
        <v>2.06</v>
      </c>
      <c r="O1396">
        <v>477</v>
      </c>
      <c r="P1396" s="21">
        <v>765.82</v>
      </c>
      <c r="Q1396" s="21">
        <v>3.21</v>
      </c>
      <c r="R1396" s="21">
        <f t="shared" si="21"/>
        <v>769.03000000000009</v>
      </c>
    </row>
    <row r="1397" spans="1:18" x14ac:dyDescent="0.25">
      <c r="A1397" s="20" t="s">
        <v>65</v>
      </c>
      <c r="B1397" s="20" t="s">
        <v>1</v>
      </c>
      <c r="C1397" s="20" t="s">
        <v>188</v>
      </c>
      <c r="D1397" s="20" t="s">
        <v>189</v>
      </c>
      <c r="E1397" s="20" t="s">
        <v>142</v>
      </c>
      <c r="F1397" s="20" t="s">
        <v>185</v>
      </c>
      <c r="G1397" s="20" t="s">
        <v>183</v>
      </c>
      <c r="H1397" s="20" t="s">
        <v>276</v>
      </c>
      <c r="I1397">
        <v>89202</v>
      </c>
      <c r="J1397" s="21">
        <v>26492.87</v>
      </c>
      <c r="K1397" s="22">
        <v>0.82691066992484297</v>
      </c>
      <c r="L1397" s="21">
        <v>32038.37</v>
      </c>
      <c r="M1397" s="23"/>
      <c r="N1397" s="21">
        <v>2.09</v>
      </c>
      <c r="P1397" s="21">
        <v>0</v>
      </c>
      <c r="Q1397" s="21">
        <v>0</v>
      </c>
      <c r="R1397" s="21">
        <f t="shared" si="21"/>
        <v>0</v>
      </c>
    </row>
    <row r="1398" spans="1:18" x14ac:dyDescent="0.25">
      <c r="A1398" s="20" t="s">
        <v>65</v>
      </c>
      <c r="B1398" s="20" t="s">
        <v>1</v>
      </c>
      <c r="C1398" s="20" t="s">
        <v>190</v>
      </c>
      <c r="D1398" s="20" t="s">
        <v>148</v>
      </c>
      <c r="E1398" s="20" t="s">
        <v>146</v>
      </c>
      <c r="F1398" s="20" t="s">
        <v>191</v>
      </c>
      <c r="G1398" s="20" t="s">
        <v>183</v>
      </c>
      <c r="H1398" s="20" t="s">
        <v>276</v>
      </c>
      <c r="I1398">
        <v>16922</v>
      </c>
      <c r="J1398" s="21">
        <v>26492.87</v>
      </c>
      <c r="K1398" s="22">
        <v>0.82691066992484297</v>
      </c>
      <c r="L1398" s="21">
        <v>32038.37</v>
      </c>
      <c r="M1398" s="23"/>
      <c r="N1398" s="21">
        <v>22.13</v>
      </c>
      <c r="P1398" s="21">
        <v>0</v>
      </c>
      <c r="Q1398" s="21">
        <v>0</v>
      </c>
      <c r="R1398" s="21">
        <f t="shared" si="21"/>
        <v>0</v>
      </c>
    </row>
    <row r="1399" spans="1:18" x14ac:dyDescent="0.25">
      <c r="A1399" s="20" t="s">
        <v>65</v>
      </c>
      <c r="B1399" s="20" t="s">
        <v>1</v>
      </c>
      <c r="C1399" s="20" t="s">
        <v>192</v>
      </c>
      <c r="D1399" s="20" t="s">
        <v>193</v>
      </c>
      <c r="E1399" s="20" t="s">
        <v>146</v>
      </c>
      <c r="F1399" s="20" t="s">
        <v>185</v>
      </c>
      <c r="G1399" s="20" t="s">
        <v>183</v>
      </c>
      <c r="H1399" s="20" t="s">
        <v>276</v>
      </c>
      <c r="I1399">
        <v>0</v>
      </c>
      <c r="J1399" s="21">
        <v>26492.87</v>
      </c>
      <c r="K1399" s="22">
        <v>0.82691066992484297</v>
      </c>
      <c r="L1399" s="21">
        <v>32038.37</v>
      </c>
      <c r="M1399" s="23"/>
      <c r="N1399" s="21">
        <v>5.93</v>
      </c>
      <c r="P1399" s="21">
        <v>0</v>
      </c>
      <c r="Q1399" s="21">
        <v>0</v>
      </c>
      <c r="R1399" s="21">
        <f t="shared" si="21"/>
        <v>0</v>
      </c>
    </row>
    <row r="1400" spans="1:18" x14ac:dyDescent="0.25">
      <c r="A1400" s="20" t="s">
        <v>65</v>
      </c>
      <c r="B1400" s="20" t="s">
        <v>1</v>
      </c>
      <c r="C1400" s="20" t="s">
        <v>194</v>
      </c>
      <c r="D1400" s="20" t="s">
        <v>189</v>
      </c>
      <c r="E1400" s="20" t="s">
        <v>155</v>
      </c>
      <c r="F1400" s="20" t="s">
        <v>185</v>
      </c>
      <c r="G1400" s="20" t="s">
        <v>183</v>
      </c>
      <c r="H1400" s="20" t="s">
        <v>276</v>
      </c>
      <c r="I1400">
        <v>5705</v>
      </c>
      <c r="J1400" s="21">
        <v>26492.87</v>
      </c>
      <c r="K1400" s="22">
        <v>0.82691066992484297</v>
      </c>
      <c r="L1400" s="21">
        <v>32038.37</v>
      </c>
      <c r="M1400" s="23"/>
      <c r="N1400" s="21">
        <v>2.58</v>
      </c>
      <c r="P1400" s="21">
        <v>0</v>
      </c>
      <c r="Q1400" s="21">
        <v>0</v>
      </c>
      <c r="R1400" s="21">
        <f t="shared" si="21"/>
        <v>0</v>
      </c>
    </row>
    <row r="1401" spans="1:18" x14ac:dyDescent="0.25">
      <c r="A1401" s="20" t="s">
        <v>65</v>
      </c>
      <c r="B1401" s="20" t="s">
        <v>1</v>
      </c>
      <c r="C1401" s="20" t="s">
        <v>195</v>
      </c>
      <c r="D1401" s="20" t="s">
        <v>187</v>
      </c>
      <c r="E1401" s="20" t="s">
        <v>155</v>
      </c>
      <c r="F1401" s="20" t="s">
        <v>185</v>
      </c>
      <c r="G1401" s="20" t="s">
        <v>144</v>
      </c>
      <c r="H1401" s="20" t="s">
        <v>276</v>
      </c>
      <c r="I1401">
        <v>9784</v>
      </c>
      <c r="J1401" s="21">
        <v>26492.87</v>
      </c>
      <c r="K1401" s="22">
        <v>0.82691066992484297</v>
      </c>
      <c r="L1401" s="21">
        <v>32038.37</v>
      </c>
      <c r="M1401" s="23">
        <v>3.0490084746658199E-3</v>
      </c>
      <c r="N1401" s="21">
        <v>2.54</v>
      </c>
      <c r="O1401">
        <v>29</v>
      </c>
      <c r="P1401" s="21">
        <v>57.26</v>
      </c>
      <c r="Q1401" s="21">
        <v>0</v>
      </c>
      <c r="R1401" s="21">
        <f t="shared" si="21"/>
        <v>57.26</v>
      </c>
    </row>
    <row r="1402" spans="1:18" x14ac:dyDescent="0.25">
      <c r="A1402" s="20" t="s">
        <v>66</v>
      </c>
      <c r="B1402" s="20" t="s">
        <v>1</v>
      </c>
      <c r="C1402" s="20" t="s">
        <v>184</v>
      </c>
      <c r="D1402" s="20" t="s">
        <v>148</v>
      </c>
      <c r="E1402" s="20" t="s">
        <v>142</v>
      </c>
      <c r="F1402" s="20" t="s">
        <v>185</v>
      </c>
      <c r="G1402" s="20" t="s">
        <v>144</v>
      </c>
      <c r="H1402" s="20" t="s">
        <v>276</v>
      </c>
      <c r="I1402">
        <v>176268</v>
      </c>
      <c r="J1402" s="21">
        <v>190057.51</v>
      </c>
      <c r="K1402" s="22">
        <v>0.78308587341712099</v>
      </c>
      <c r="L1402" s="21">
        <v>242703.28</v>
      </c>
      <c r="M1402" s="23">
        <v>2.9095146809285499E-2</v>
      </c>
      <c r="N1402" s="21">
        <v>0.97</v>
      </c>
      <c r="O1402">
        <v>5128</v>
      </c>
      <c r="P1402" s="21">
        <v>3671.22</v>
      </c>
      <c r="Q1402" s="21">
        <v>20.76</v>
      </c>
      <c r="R1402" s="21">
        <f t="shared" si="21"/>
        <v>3691.98</v>
      </c>
    </row>
    <row r="1403" spans="1:18" x14ac:dyDescent="0.25">
      <c r="A1403" s="20" t="s">
        <v>66</v>
      </c>
      <c r="B1403" s="20" t="s">
        <v>1</v>
      </c>
      <c r="C1403" s="20" t="s">
        <v>186</v>
      </c>
      <c r="D1403" s="20" t="s">
        <v>187</v>
      </c>
      <c r="E1403" s="20" t="s">
        <v>142</v>
      </c>
      <c r="F1403" s="20" t="s">
        <v>185</v>
      </c>
      <c r="G1403" s="20" t="s">
        <v>144</v>
      </c>
      <c r="H1403" s="20" t="s">
        <v>276</v>
      </c>
      <c r="I1403">
        <v>156735</v>
      </c>
      <c r="J1403" s="21">
        <v>190057.51</v>
      </c>
      <c r="K1403" s="22">
        <v>0.78308587341712099</v>
      </c>
      <c r="L1403" s="21">
        <v>242703.28</v>
      </c>
      <c r="M1403" s="23">
        <v>2.30974408981852E-2</v>
      </c>
      <c r="N1403" s="21">
        <v>2.06</v>
      </c>
      <c r="O1403">
        <v>3620</v>
      </c>
      <c r="P1403" s="21">
        <v>5503.85</v>
      </c>
      <c r="Q1403" s="21">
        <v>28.89</v>
      </c>
      <c r="R1403" s="21">
        <f t="shared" si="21"/>
        <v>5532.7400000000007</v>
      </c>
    </row>
    <row r="1404" spans="1:18" x14ac:dyDescent="0.25">
      <c r="A1404" s="20" t="s">
        <v>66</v>
      </c>
      <c r="B1404" s="20" t="s">
        <v>1</v>
      </c>
      <c r="C1404" s="20" t="s">
        <v>188</v>
      </c>
      <c r="D1404" s="20" t="s">
        <v>189</v>
      </c>
      <c r="E1404" s="20" t="s">
        <v>142</v>
      </c>
      <c r="F1404" s="20" t="s">
        <v>185</v>
      </c>
      <c r="G1404" s="20" t="s">
        <v>144</v>
      </c>
      <c r="H1404" s="20" t="s">
        <v>276</v>
      </c>
      <c r="I1404">
        <v>89202</v>
      </c>
      <c r="J1404" s="21">
        <v>190057.51</v>
      </c>
      <c r="K1404" s="22">
        <v>0.78308587341712099</v>
      </c>
      <c r="L1404" s="21">
        <v>242703.28</v>
      </c>
      <c r="M1404" s="23">
        <v>2.2055112981464401E-2</v>
      </c>
      <c r="N1404" s="21">
        <v>2.09</v>
      </c>
      <c r="O1404">
        <v>1967</v>
      </c>
      <c r="P1404" s="21">
        <v>3034.18</v>
      </c>
      <c r="Q1404" s="21">
        <v>33.94</v>
      </c>
      <c r="R1404" s="21">
        <f t="shared" si="21"/>
        <v>3068.12</v>
      </c>
    </row>
    <row r="1405" spans="1:18" x14ac:dyDescent="0.25">
      <c r="A1405" s="20" t="s">
        <v>66</v>
      </c>
      <c r="B1405" s="20" t="s">
        <v>1</v>
      </c>
      <c r="C1405" s="20" t="s">
        <v>190</v>
      </c>
      <c r="D1405" s="20" t="s">
        <v>148</v>
      </c>
      <c r="E1405" s="20" t="s">
        <v>146</v>
      </c>
      <c r="F1405" s="20" t="s">
        <v>191</v>
      </c>
      <c r="G1405" s="20" t="s">
        <v>144</v>
      </c>
      <c r="H1405" s="20" t="s">
        <v>276</v>
      </c>
      <c r="I1405">
        <v>16922</v>
      </c>
      <c r="J1405" s="21">
        <v>190057.51</v>
      </c>
      <c r="K1405" s="22">
        <v>0.78308587341712099</v>
      </c>
      <c r="L1405" s="21">
        <v>242703.28</v>
      </c>
      <c r="M1405" s="23">
        <v>2.9095146809285499E-2</v>
      </c>
      <c r="N1405" s="21">
        <v>22.13</v>
      </c>
      <c r="O1405">
        <v>492</v>
      </c>
      <c r="P1405" s="21">
        <v>8014.64</v>
      </c>
      <c r="Q1405" s="21">
        <v>16.29</v>
      </c>
      <c r="R1405" s="21">
        <f t="shared" si="21"/>
        <v>8030.93</v>
      </c>
    </row>
    <row r="1406" spans="1:18" x14ac:dyDescent="0.25">
      <c r="A1406" s="20" t="s">
        <v>66</v>
      </c>
      <c r="B1406" s="20" t="s">
        <v>1</v>
      </c>
      <c r="C1406" s="20" t="s">
        <v>192</v>
      </c>
      <c r="D1406" s="20" t="s">
        <v>193</v>
      </c>
      <c r="E1406" s="20" t="s">
        <v>146</v>
      </c>
      <c r="F1406" s="20" t="s">
        <v>185</v>
      </c>
      <c r="G1406" s="20" t="s">
        <v>144</v>
      </c>
      <c r="H1406" s="20" t="s">
        <v>276</v>
      </c>
      <c r="I1406">
        <v>0</v>
      </c>
      <c r="J1406" s="21">
        <v>190057.51</v>
      </c>
      <c r="K1406" s="22">
        <v>0.78308587341712099</v>
      </c>
      <c r="L1406" s="21">
        <v>242703.28</v>
      </c>
      <c r="M1406" s="23">
        <v>5.4688917182478702E-2</v>
      </c>
      <c r="N1406" s="21">
        <v>5.93</v>
      </c>
      <c r="O1406">
        <v>0</v>
      </c>
      <c r="P1406" s="21">
        <v>0</v>
      </c>
      <c r="Q1406" s="21">
        <v>0</v>
      </c>
      <c r="R1406" s="21">
        <f t="shared" si="21"/>
        <v>0</v>
      </c>
    </row>
    <row r="1407" spans="1:18" x14ac:dyDescent="0.25">
      <c r="A1407" s="20" t="s">
        <v>66</v>
      </c>
      <c r="B1407" s="20" t="s">
        <v>1</v>
      </c>
      <c r="C1407" s="20" t="s">
        <v>194</v>
      </c>
      <c r="D1407" s="20" t="s">
        <v>189</v>
      </c>
      <c r="E1407" s="20" t="s">
        <v>155</v>
      </c>
      <c r="F1407" s="20" t="s">
        <v>185</v>
      </c>
      <c r="G1407" s="20" t="s">
        <v>144</v>
      </c>
      <c r="H1407" s="20" t="s">
        <v>276</v>
      </c>
      <c r="I1407">
        <v>5705</v>
      </c>
      <c r="J1407" s="21">
        <v>190057.51</v>
      </c>
      <c r="K1407" s="22">
        <v>0.78308587341712099</v>
      </c>
      <c r="L1407" s="21">
        <v>242703.28</v>
      </c>
      <c r="M1407" s="23">
        <v>2.2055112981464401E-2</v>
      </c>
      <c r="N1407" s="21">
        <v>2.58</v>
      </c>
      <c r="O1407">
        <v>125</v>
      </c>
      <c r="P1407" s="21">
        <v>237.39</v>
      </c>
      <c r="Q1407" s="21">
        <v>0</v>
      </c>
      <c r="R1407" s="21">
        <f t="shared" si="21"/>
        <v>237.39</v>
      </c>
    </row>
    <row r="1408" spans="1:18" x14ac:dyDescent="0.25">
      <c r="A1408" s="20" t="s">
        <v>66</v>
      </c>
      <c r="B1408" s="20" t="s">
        <v>1</v>
      </c>
      <c r="C1408" s="20" t="s">
        <v>195</v>
      </c>
      <c r="D1408" s="20" t="s">
        <v>187</v>
      </c>
      <c r="E1408" s="20" t="s">
        <v>155</v>
      </c>
      <c r="F1408" s="20" t="s">
        <v>185</v>
      </c>
      <c r="G1408" s="20" t="s">
        <v>144</v>
      </c>
      <c r="H1408" s="20" t="s">
        <v>276</v>
      </c>
      <c r="I1408">
        <v>9784</v>
      </c>
      <c r="J1408" s="21">
        <v>190057.51</v>
      </c>
      <c r="K1408" s="22">
        <v>0.78308587341712099</v>
      </c>
      <c r="L1408" s="21">
        <v>242703.28</v>
      </c>
      <c r="M1408" s="23">
        <v>2.30974408981852E-2</v>
      </c>
      <c r="N1408" s="21">
        <v>2.54</v>
      </c>
      <c r="O1408">
        <v>225</v>
      </c>
      <c r="P1408" s="21">
        <v>420.68</v>
      </c>
      <c r="Q1408" s="21">
        <v>0</v>
      </c>
      <c r="R1408" s="21">
        <f t="shared" si="21"/>
        <v>420.68</v>
      </c>
    </row>
    <row r="1409" spans="1:18" x14ac:dyDescent="0.25">
      <c r="A1409" s="20" t="s">
        <v>67</v>
      </c>
      <c r="B1409" s="20" t="s">
        <v>14</v>
      </c>
      <c r="C1409" s="20" t="s">
        <v>157</v>
      </c>
      <c r="D1409" s="20" t="s">
        <v>158</v>
      </c>
      <c r="E1409" s="20" t="s">
        <v>142</v>
      </c>
      <c r="F1409" s="20" t="s">
        <v>159</v>
      </c>
      <c r="G1409" s="20" t="s">
        <v>144</v>
      </c>
      <c r="H1409" s="20" t="s">
        <v>276</v>
      </c>
      <c r="I1409">
        <v>50116</v>
      </c>
      <c r="J1409" s="21">
        <v>4609758.57</v>
      </c>
      <c r="K1409" s="22">
        <v>0.67592243412879605</v>
      </c>
      <c r="L1409" s="21">
        <v>6819952.0199999996</v>
      </c>
      <c r="M1409" s="23">
        <v>0.18883302599227</v>
      </c>
      <c r="N1409" s="21">
        <v>26.16</v>
      </c>
      <c r="O1409">
        <v>9463</v>
      </c>
      <c r="P1409" s="21">
        <v>157704.76</v>
      </c>
      <c r="Q1409" s="21">
        <v>1199.9100000000001</v>
      </c>
      <c r="R1409" s="21">
        <f t="shared" si="21"/>
        <v>158904.67000000001</v>
      </c>
    </row>
    <row r="1410" spans="1:18" x14ac:dyDescent="0.25">
      <c r="A1410" s="20" t="s">
        <v>67</v>
      </c>
      <c r="B1410" s="20" t="s">
        <v>14</v>
      </c>
      <c r="C1410" s="20" t="s">
        <v>160</v>
      </c>
      <c r="D1410" s="20" t="s">
        <v>150</v>
      </c>
      <c r="E1410" s="20" t="s">
        <v>142</v>
      </c>
      <c r="F1410" s="20" t="s">
        <v>159</v>
      </c>
      <c r="G1410" s="20" t="s">
        <v>144</v>
      </c>
      <c r="H1410" s="20" t="s">
        <v>276</v>
      </c>
      <c r="I1410">
        <v>48471</v>
      </c>
      <c r="J1410" s="21">
        <v>4609758.57</v>
      </c>
      <c r="K1410" s="22">
        <v>0.67592243412879605</v>
      </c>
      <c r="L1410" s="21">
        <v>6819952.0199999996</v>
      </c>
      <c r="M1410" s="23">
        <v>0.20269609500369601</v>
      </c>
      <c r="N1410" s="21">
        <v>24.2</v>
      </c>
      <c r="O1410">
        <v>9824</v>
      </c>
      <c r="P1410" s="21">
        <v>151454.42000000001</v>
      </c>
      <c r="Q1410" s="21">
        <v>863.34</v>
      </c>
      <c r="R1410" s="21">
        <f t="shared" ref="R1410:R1473" si="22">SUM(P1410:Q1410)</f>
        <v>152317.76000000001</v>
      </c>
    </row>
    <row r="1411" spans="1:18" x14ac:dyDescent="0.25">
      <c r="A1411" s="20" t="s">
        <v>67</v>
      </c>
      <c r="B1411" s="20" t="s">
        <v>14</v>
      </c>
      <c r="C1411" s="20" t="s">
        <v>161</v>
      </c>
      <c r="D1411" s="20" t="s">
        <v>148</v>
      </c>
      <c r="E1411" s="20" t="s">
        <v>142</v>
      </c>
      <c r="F1411" s="20" t="s">
        <v>162</v>
      </c>
      <c r="G1411" s="20" t="s">
        <v>144</v>
      </c>
      <c r="H1411" s="20" t="s">
        <v>276</v>
      </c>
      <c r="I1411">
        <v>13594</v>
      </c>
      <c r="J1411" s="21">
        <v>4609758.57</v>
      </c>
      <c r="K1411" s="22">
        <v>0.67592243412879605</v>
      </c>
      <c r="L1411" s="21">
        <v>6819952.0199999996</v>
      </c>
      <c r="M1411" s="23">
        <v>0.18883302599227</v>
      </c>
      <c r="N1411" s="21">
        <v>26.16</v>
      </c>
      <c r="O1411">
        <v>2566</v>
      </c>
      <c r="P1411" s="21">
        <v>42763.44</v>
      </c>
      <c r="Q1411" s="21">
        <v>249.98</v>
      </c>
      <c r="R1411" s="21">
        <f t="shared" si="22"/>
        <v>43013.420000000006</v>
      </c>
    </row>
    <row r="1412" spans="1:18" x14ac:dyDescent="0.25">
      <c r="A1412" s="20" t="s">
        <v>67</v>
      </c>
      <c r="B1412" s="20" t="s">
        <v>14</v>
      </c>
      <c r="C1412" s="20" t="s">
        <v>163</v>
      </c>
      <c r="D1412" s="20" t="s">
        <v>148</v>
      </c>
      <c r="E1412" s="20" t="s">
        <v>146</v>
      </c>
      <c r="F1412" s="20" t="s">
        <v>162</v>
      </c>
      <c r="G1412" s="20" t="s">
        <v>144</v>
      </c>
      <c r="H1412" s="20" t="s">
        <v>276</v>
      </c>
      <c r="I1412">
        <v>2528</v>
      </c>
      <c r="J1412" s="21">
        <v>4609758.57</v>
      </c>
      <c r="K1412" s="22">
        <v>0.67592243412879605</v>
      </c>
      <c r="L1412" s="21">
        <v>6819952.0199999996</v>
      </c>
      <c r="M1412" s="23">
        <v>0.18883302599227</v>
      </c>
      <c r="N1412" s="21">
        <v>107.29</v>
      </c>
      <c r="O1412">
        <v>477</v>
      </c>
      <c r="P1412" s="21">
        <v>32516.39</v>
      </c>
      <c r="Q1412" s="21">
        <v>0</v>
      </c>
      <c r="R1412" s="21">
        <f t="shared" si="22"/>
        <v>32516.39</v>
      </c>
    </row>
    <row r="1413" spans="1:18" x14ac:dyDescent="0.25">
      <c r="A1413" s="20" t="s">
        <v>67</v>
      </c>
      <c r="B1413" s="20" t="s">
        <v>14</v>
      </c>
      <c r="C1413" s="20" t="s">
        <v>164</v>
      </c>
      <c r="D1413" s="20" t="s">
        <v>150</v>
      </c>
      <c r="E1413" s="20" t="s">
        <v>146</v>
      </c>
      <c r="F1413" s="20" t="s">
        <v>162</v>
      </c>
      <c r="G1413" s="20" t="s">
        <v>144</v>
      </c>
      <c r="H1413" s="20" t="s">
        <v>276</v>
      </c>
      <c r="I1413">
        <v>3612</v>
      </c>
      <c r="J1413" s="21">
        <v>4609758.57</v>
      </c>
      <c r="K1413" s="22">
        <v>0.67592243412879605</v>
      </c>
      <c r="L1413" s="21">
        <v>6819952.0199999996</v>
      </c>
      <c r="M1413" s="23">
        <v>0.20269609500369601</v>
      </c>
      <c r="N1413" s="21">
        <v>67.69</v>
      </c>
      <c r="O1413">
        <v>732</v>
      </c>
      <c r="P1413" s="21">
        <v>31481.85</v>
      </c>
      <c r="Q1413" s="21">
        <v>-43.01</v>
      </c>
      <c r="R1413" s="21">
        <f t="shared" si="22"/>
        <v>31438.84</v>
      </c>
    </row>
    <row r="1414" spans="1:18" x14ac:dyDescent="0.25">
      <c r="A1414" s="20" t="s">
        <v>67</v>
      </c>
      <c r="B1414" s="20" t="s">
        <v>14</v>
      </c>
      <c r="C1414" s="20" t="s">
        <v>165</v>
      </c>
      <c r="D1414" s="20" t="s">
        <v>148</v>
      </c>
      <c r="E1414" s="20" t="s">
        <v>155</v>
      </c>
      <c r="F1414" s="20" t="s">
        <v>159</v>
      </c>
      <c r="G1414" s="20" t="s">
        <v>144</v>
      </c>
      <c r="H1414" s="20" t="s">
        <v>276</v>
      </c>
      <c r="I1414">
        <v>1480</v>
      </c>
      <c r="J1414" s="21">
        <v>4609758.57</v>
      </c>
      <c r="K1414" s="22">
        <v>0.67592243412879605</v>
      </c>
      <c r="L1414" s="21">
        <v>6819952.0199999996</v>
      </c>
      <c r="M1414" s="23">
        <v>0.18883302599227</v>
      </c>
      <c r="N1414" s="21">
        <v>58.75</v>
      </c>
      <c r="O1414">
        <v>279</v>
      </c>
      <c r="P1414" s="21">
        <v>10414.459999999999</v>
      </c>
      <c r="Q1414" s="21">
        <v>0</v>
      </c>
      <c r="R1414" s="21">
        <f t="shared" si="22"/>
        <v>10414.459999999999</v>
      </c>
    </row>
    <row r="1415" spans="1:18" x14ac:dyDescent="0.25">
      <c r="A1415" s="20" t="s">
        <v>67</v>
      </c>
      <c r="B1415" s="20" t="s">
        <v>14</v>
      </c>
      <c r="C1415" s="20" t="s">
        <v>166</v>
      </c>
      <c r="D1415" s="20" t="s">
        <v>150</v>
      </c>
      <c r="E1415" s="20" t="s">
        <v>155</v>
      </c>
      <c r="F1415" s="20" t="s">
        <v>159</v>
      </c>
      <c r="G1415" s="20" t="s">
        <v>144</v>
      </c>
      <c r="H1415" s="20" t="s">
        <v>276</v>
      </c>
      <c r="I1415">
        <v>2052</v>
      </c>
      <c r="J1415" s="21">
        <v>4609758.57</v>
      </c>
      <c r="K1415" s="22">
        <v>0.67592243412879605</v>
      </c>
      <c r="L1415" s="21">
        <v>6819952.0199999996</v>
      </c>
      <c r="M1415" s="23">
        <v>0.189592685496761</v>
      </c>
      <c r="N1415" s="21">
        <v>58.69</v>
      </c>
      <c r="O1415">
        <v>389</v>
      </c>
      <c r="P1415" s="21">
        <v>14505.69</v>
      </c>
      <c r="Q1415" s="21">
        <v>0</v>
      </c>
      <c r="R1415" s="21">
        <f t="shared" si="22"/>
        <v>14505.69</v>
      </c>
    </row>
    <row r="1416" spans="1:18" x14ac:dyDescent="0.25">
      <c r="A1416" s="20" t="s">
        <v>68</v>
      </c>
      <c r="B1416" s="20" t="s">
        <v>196</v>
      </c>
      <c r="C1416" s="20" t="s">
        <v>197</v>
      </c>
      <c r="D1416" s="20" t="s">
        <v>148</v>
      </c>
      <c r="E1416" s="20" t="s">
        <v>142</v>
      </c>
      <c r="F1416" s="20" t="s">
        <v>198</v>
      </c>
      <c r="G1416" s="20" t="s">
        <v>183</v>
      </c>
      <c r="H1416" s="20" t="s">
        <v>276</v>
      </c>
      <c r="I1416">
        <v>311691</v>
      </c>
      <c r="J1416" s="21">
        <v>14974.23</v>
      </c>
      <c r="K1416" s="22">
        <v>0.56600121408306103</v>
      </c>
      <c r="L1416" s="21">
        <v>26456.18</v>
      </c>
      <c r="M1416" s="23"/>
      <c r="N1416" s="21">
        <v>33.78</v>
      </c>
      <c r="P1416" s="21">
        <v>0</v>
      </c>
      <c r="Q1416" s="21">
        <v>0</v>
      </c>
      <c r="R1416" s="21">
        <f t="shared" si="22"/>
        <v>0</v>
      </c>
    </row>
    <row r="1417" spans="1:18" x14ac:dyDescent="0.25">
      <c r="A1417" s="20" t="s">
        <v>68</v>
      </c>
      <c r="B1417" s="20" t="s">
        <v>196</v>
      </c>
      <c r="C1417" s="20" t="s">
        <v>199</v>
      </c>
      <c r="D1417" s="20" t="s">
        <v>200</v>
      </c>
      <c r="E1417" s="20" t="s">
        <v>142</v>
      </c>
      <c r="F1417" s="20" t="s">
        <v>198</v>
      </c>
      <c r="G1417" s="20" t="s">
        <v>183</v>
      </c>
      <c r="H1417" s="20" t="s">
        <v>276</v>
      </c>
      <c r="I1417">
        <v>224013</v>
      </c>
      <c r="J1417" s="21">
        <v>14974.23</v>
      </c>
      <c r="K1417" s="22">
        <v>0.56600121408306103</v>
      </c>
      <c r="L1417" s="21">
        <v>26456.18</v>
      </c>
      <c r="M1417" s="23"/>
      <c r="N1417" s="21">
        <v>10.98</v>
      </c>
      <c r="P1417" s="21">
        <v>0</v>
      </c>
      <c r="Q1417" s="21">
        <v>0</v>
      </c>
      <c r="R1417" s="21">
        <f t="shared" si="22"/>
        <v>0</v>
      </c>
    </row>
    <row r="1418" spans="1:18" x14ac:dyDescent="0.25">
      <c r="A1418" s="20" t="s">
        <v>68</v>
      </c>
      <c r="B1418" s="20" t="s">
        <v>196</v>
      </c>
      <c r="C1418" s="20" t="s">
        <v>201</v>
      </c>
      <c r="D1418" s="20" t="s">
        <v>141</v>
      </c>
      <c r="E1418" s="20" t="s">
        <v>142</v>
      </c>
      <c r="F1418" s="20" t="s">
        <v>202</v>
      </c>
      <c r="G1418" s="20" t="s">
        <v>144</v>
      </c>
      <c r="H1418" s="20" t="s">
        <v>276</v>
      </c>
      <c r="I1418">
        <v>44902</v>
      </c>
      <c r="J1418" s="21">
        <v>14974.23</v>
      </c>
      <c r="K1418" s="22">
        <v>0.56600121408306103</v>
      </c>
      <c r="L1418" s="21">
        <v>26456.18</v>
      </c>
      <c r="M1418" s="23">
        <v>1.36171683896196E-4</v>
      </c>
      <c r="N1418" s="21">
        <v>33.78</v>
      </c>
      <c r="O1418">
        <v>6</v>
      </c>
      <c r="P1418" s="21">
        <v>108.12</v>
      </c>
      <c r="Q1418" s="21">
        <v>0</v>
      </c>
      <c r="R1418" s="21">
        <f t="shared" si="22"/>
        <v>108.12</v>
      </c>
    </row>
    <row r="1419" spans="1:18" x14ac:dyDescent="0.25">
      <c r="A1419" s="20" t="s">
        <v>68</v>
      </c>
      <c r="B1419" s="20" t="s">
        <v>196</v>
      </c>
      <c r="C1419" s="20" t="s">
        <v>203</v>
      </c>
      <c r="D1419" s="20" t="s">
        <v>141</v>
      </c>
      <c r="E1419" s="20" t="s">
        <v>146</v>
      </c>
      <c r="F1419" s="20" t="s">
        <v>202</v>
      </c>
      <c r="G1419" s="20" t="s">
        <v>144</v>
      </c>
      <c r="H1419" s="20" t="s">
        <v>276</v>
      </c>
      <c r="I1419">
        <v>18092</v>
      </c>
      <c r="J1419" s="21">
        <v>14974.23</v>
      </c>
      <c r="K1419" s="22">
        <v>0.56600121408306103</v>
      </c>
      <c r="L1419" s="21">
        <v>26456.18</v>
      </c>
      <c r="M1419" s="23">
        <v>1.36171683896196E-4</v>
      </c>
      <c r="N1419" s="21">
        <v>135.6</v>
      </c>
      <c r="O1419">
        <v>2</v>
      </c>
      <c r="P1419" s="21">
        <v>144.29</v>
      </c>
      <c r="Q1419" s="21">
        <v>0</v>
      </c>
      <c r="R1419" s="21">
        <f t="shared" si="22"/>
        <v>144.29</v>
      </c>
    </row>
    <row r="1420" spans="1:18" x14ac:dyDescent="0.25">
      <c r="A1420" s="20" t="s">
        <v>68</v>
      </c>
      <c r="B1420" s="20" t="s">
        <v>196</v>
      </c>
      <c r="C1420" s="20" t="s">
        <v>204</v>
      </c>
      <c r="D1420" s="20" t="s">
        <v>150</v>
      </c>
      <c r="E1420" s="20" t="s">
        <v>146</v>
      </c>
      <c r="F1420" s="20" t="s">
        <v>202</v>
      </c>
      <c r="G1420" s="20" t="s">
        <v>144</v>
      </c>
      <c r="H1420" s="20" t="s">
        <v>276</v>
      </c>
      <c r="I1420">
        <v>15922</v>
      </c>
      <c r="J1420" s="21">
        <v>14974.23</v>
      </c>
      <c r="K1420" s="22">
        <v>0.56600121408306103</v>
      </c>
      <c r="L1420" s="21">
        <v>26456.18</v>
      </c>
      <c r="M1420" s="23">
        <v>6.7601413347666999E-4</v>
      </c>
      <c r="N1420" s="21">
        <v>30.27</v>
      </c>
      <c r="O1420">
        <v>10</v>
      </c>
      <c r="P1420" s="21">
        <v>161.05000000000001</v>
      </c>
      <c r="Q1420" s="21">
        <v>0</v>
      </c>
      <c r="R1420" s="21">
        <f t="shared" si="22"/>
        <v>161.05000000000001</v>
      </c>
    </row>
    <row r="1421" spans="1:18" x14ac:dyDescent="0.25">
      <c r="A1421" s="20" t="s">
        <v>68</v>
      </c>
      <c r="B1421" s="20" t="s">
        <v>196</v>
      </c>
      <c r="C1421" s="20" t="s">
        <v>205</v>
      </c>
      <c r="D1421" s="20" t="s">
        <v>148</v>
      </c>
      <c r="E1421" s="20" t="s">
        <v>155</v>
      </c>
      <c r="F1421" s="20" t="s">
        <v>198</v>
      </c>
      <c r="G1421" s="20" t="s">
        <v>183</v>
      </c>
      <c r="H1421" s="20" t="s">
        <v>276</v>
      </c>
      <c r="I1421">
        <v>15543</v>
      </c>
      <c r="J1421" s="21">
        <v>14974.23</v>
      </c>
      <c r="K1421" s="22">
        <v>0.56600121408306103</v>
      </c>
      <c r="L1421" s="21">
        <v>26456.18</v>
      </c>
      <c r="M1421" s="23"/>
      <c r="N1421" s="21">
        <v>90.79</v>
      </c>
      <c r="P1421" s="21">
        <v>0</v>
      </c>
      <c r="Q1421" s="21">
        <v>0</v>
      </c>
      <c r="R1421" s="21">
        <f t="shared" si="22"/>
        <v>0</v>
      </c>
    </row>
    <row r="1422" spans="1:18" x14ac:dyDescent="0.25">
      <c r="A1422" s="20" t="s">
        <v>68</v>
      </c>
      <c r="B1422" s="20" t="s">
        <v>196</v>
      </c>
      <c r="C1422" s="20" t="s">
        <v>206</v>
      </c>
      <c r="D1422" s="20" t="s">
        <v>189</v>
      </c>
      <c r="E1422" s="20" t="s">
        <v>155</v>
      </c>
      <c r="F1422" s="20" t="s">
        <v>198</v>
      </c>
      <c r="G1422" s="20" t="s">
        <v>144</v>
      </c>
      <c r="H1422" s="20" t="s">
        <v>276</v>
      </c>
      <c r="I1422">
        <v>7112</v>
      </c>
      <c r="J1422" s="21">
        <v>14974.23</v>
      </c>
      <c r="K1422" s="22">
        <v>0.56600121408306103</v>
      </c>
      <c r="L1422" s="21">
        <v>26456.18</v>
      </c>
      <c r="M1422" s="23">
        <v>1.43370202104989E-4</v>
      </c>
      <c r="N1422" s="21">
        <v>90.77</v>
      </c>
      <c r="O1422">
        <v>1</v>
      </c>
      <c r="P1422" s="21">
        <v>48.29</v>
      </c>
      <c r="Q1422" s="21">
        <v>0</v>
      </c>
      <c r="R1422" s="21">
        <f t="shared" si="22"/>
        <v>48.29</v>
      </c>
    </row>
    <row r="1423" spans="1:18" x14ac:dyDescent="0.25">
      <c r="A1423" s="20" t="s">
        <v>6</v>
      </c>
      <c r="B1423" s="20" t="s">
        <v>5</v>
      </c>
      <c r="C1423" s="20" t="s">
        <v>242</v>
      </c>
      <c r="D1423" s="20" t="s">
        <v>148</v>
      </c>
      <c r="E1423" s="20" t="s">
        <v>155</v>
      </c>
      <c r="F1423" s="20" t="s">
        <v>243</v>
      </c>
      <c r="G1423" s="20" t="s">
        <v>144</v>
      </c>
      <c r="H1423" s="20" t="s">
        <v>276</v>
      </c>
      <c r="I1423">
        <v>3202</v>
      </c>
      <c r="J1423" s="21">
        <v>3634705.94</v>
      </c>
      <c r="K1423" s="22">
        <v>0.71227419588324403</v>
      </c>
      <c r="L1423" s="21">
        <v>5102958.8899999997</v>
      </c>
      <c r="M1423" s="23">
        <v>1</v>
      </c>
      <c r="N1423" s="21">
        <v>1.48</v>
      </c>
      <c r="O1423">
        <v>3202</v>
      </c>
      <c r="P1423" s="21">
        <v>3172.91</v>
      </c>
      <c r="Q1423" s="21">
        <v>2.97</v>
      </c>
      <c r="R1423" s="21">
        <f t="shared" si="22"/>
        <v>3175.8799999999997</v>
      </c>
    </row>
    <row r="1424" spans="1:18" x14ac:dyDescent="0.25">
      <c r="A1424" s="20" t="s">
        <v>6</v>
      </c>
      <c r="B1424" s="20" t="s">
        <v>5</v>
      </c>
      <c r="C1424" s="20" t="s">
        <v>244</v>
      </c>
      <c r="D1424" s="20" t="s">
        <v>150</v>
      </c>
      <c r="E1424" s="20" t="s">
        <v>155</v>
      </c>
      <c r="F1424" s="20" t="s">
        <v>243</v>
      </c>
      <c r="G1424" s="20" t="s">
        <v>144</v>
      </c>
      <c r="H1424" s="20" t="s">
        <v>276</v>
      </c>
      <c r="I1424">
        <v>3931</v>
      </c>
      <c r="J1424" s="21">
        <v>3634705.94</v>
      </c>
      <c r="K1424" s="22">
        <v>0.71227419588324403</v>
      </c>
      <c r="L1424" s="21">
        <v>5102958.8899999997</v>
      </c>
      <c r="M1424" s="23">
        <v>1</v>
      </c>
      <c r="N1424" s="21">
        <v>1.48</v>
      </c>
      <c r="O1424">
        <v>3931</v>
      </c>
      <c r="P1424" s="21">
        <v>3895.29</v>
      </c>
      <c r="Q1424" s="21">
        <v>0.99</v>
      </c>
      <c r="R1424" s="21">
        <f t="shared" si="22"/>
        <v>3896.2799999999997</v>
      </c>
    </row>
    <row r="1425" spans="1:18" x14ac:dyDescent="0.25">
      <c r="A1425" s="20" t="s">
        <v>6</v>
      </c>
      <c r="B1425" s="20" t="s">
        <v>5</v>
      </c>
      <c r="C1425" s="20" t="s">
        <v>245</v>
      </c>
      <c r="D1425" s="20" t="s">
        <v>148</v>
      </c>
      <c r="E1425" s="20" t="s">
        <v>142</v>
      </c>
      <c r="F1425" s="20" t="s">
        <v>243</v>
      </c>
      <c r="G1425" s="20" t="s">
        <v>144</v>
      </c>
      <c r="H1425" s="20" t="s">
        <v>276</v>
      </c>
      <c r="I1425">
        <v>49286</v>
      </c>
      <c r="J1425" s="21">
        <v>3634705.94</v>
      </c>
      <c r="K1425" s="22">
        <v>0.71227419588324403</v>
      </c>
      <c r="L1425" s="21">
        <v>5102958.8899999997</v>
      </c>
      <c r="M1425" s="23">
        <v>1</v>
      </c>
      <c r="N1425" s="21">
        <v>1.99</v>
      </c>
      <c r="O1425">
        <v>49286</v>
      </c>
      <c r="P1425" s="21">
        <v>65842.33</v>
      </c>
      <c r="Q1425" s="21">
        <v>380.73</v>
      </c>
      <c r="R1425" s="21">
        <f t="shared" si="22"/>
        <v>66223.06</v>
      </c>
    </row>
    <row r="1426" spans="1:18" x14ac:dyDescent="0.25">
      <c r="A1426" s="20" t="s">
        <v>6</v>
      </c>
      <c r="B1426" s="20" t="s">
        <v>5</v>
      </c>
      <c r="C1426" s="20" t="s">
        <v>246</v>
      </c>
      <c r="D1426" s="20" t="s">
        <v>150</v>
      </c>
      <c r="E1426" s="20" t="s">
        <v>142</v>
      </c>
      <c r="F1426" s="20" t="s">
        <v>243</v>
      </c>
      <c r="G1426" s="20" t="s">
        <v>144</v>
      </c>
      <c r="H1426" s="20" t="s">
        <v>276</v>
      </c>
      <c r="I1426">
        <v>127811</v>
      </c>
      <c r="J1426" s="21">
        <v>3634705.94</v>
      </c>
      <c r="K1426" s="22">
        <v>0.71227419588324403</v>
      </c>
      <c r="L1426" s="21">
        <v>5102958.8899999997</v>
      </c>
      <c r="M1426" s="23">
        <v>1</v>
      </c>
      <c r="N1426" s="21">
        <v>1.99</v>
      </c>
      <c r="O1426">
        <v>127811</v>
      </c>
      <c r="P1426" s="21">
        <v>170745.74</v>
      </c>
      <c r="Q1426" s="21">
        <v>1050.04</v>
      </c>
      <c r="R1426" s="21">
        <f t="shared" si="22"/>
        <v>171795.78</v>
      </c>
    </row>
    <row r="1427" spans="1:18" x14ac:dyDescent="0.25">
      <c r="A1427" s="20" t="s">
        <v>6</v>
      </c>
      <c r="B1427" s="20" t="s">
        <v>5</v>
      </c>
      <c r="C1427" s="20" t="s">
        <v>247</v>
      </c>
      <c r="D1427" s="20" t="s">
        <v>158</v>
      </c>
      <c r="E1427" s="20" t="s">
        <v>142</v>
      </c>
      <c r="F1427" s="20" t="s">
        <v>243</v>
      </c>
      <c r="G1427" s="20" t="s">
        <v>144</v>
      </c>
      <c r="H1427" s="20" t="s">
        <v>276</v>
      </c>
      <c r="I1427">
        <v>59865</v>
      </c>
      <c r="J1427" s="21">
        <v>3634705.94</v>
      </c>
      <c r="K1427" s="22">
        <v>0.71227419588324403</v>
      </c>
      <c r="L1427" s="21">
        <v>5102958.8899999997</v>
      </c>
      <c r="M1427" s="23">
        <v>1</v>
      </c>
      <c r="N1427" s="21">
        <v>1.99</v>
      </c>
      <c r="O1427">
        <v>59865</v>
      </c>
      <c r="P1427" s="21">
        <v>79975.070000000007</v>
      </c>
      <c r="Q1427" s="21">
        <v>696.02</v>
      </c>
      <c r="R1427" s="21">
        <f t="shared" si="22"/>
        <v>80671.090000000011</v>
      </c>
    </row>
    <row r="1428" spans="1:18" x14ac:dyDescent="0.25">
      <c r="A1428" s="20" t="s">
        <v>6</v>
      </c>
      <c r="B1428" s="20" t="s">
        <v>5</v>
      </c>
      <c r="C1428" s="20" t="s">
        <v>248</v>
      </c>
      <c r="D1428" s="20" t="s">
        <v>148</v>
      </c>
      <c r="E1428" s="20" t="s">
        <v>146</v>
      </c>
      <c r="F1428" s="20" t="s">
        <v>243</v>
      </c>
      <c r="G1428" s="20" t="s">
        <v>144</v>
      </c>
      <c r="H1428" s="20" t="s">
        <v>276</v>
      </c>
      <c r="I1428">
        <v>5330</v>
      </c>
      <c r="J1428" s="21">
        <v>3634705.94</v>
      </c>
      <c r="K1428" s="22">
        <v>0.71227419588324403</v>
      </c>
      <c r="L1428" s="21">
        <v>5102958.8899999997</v>
      </c>
      <c r="M1428" s="23">
        <v>1</v>
      </c>
      <c r="N1428" s="21">
        <v>3.21</v>
      </c>
      <c r="O1428">
        <v>5330</v>
      </c>
      <c r="P1428" s="21">
        <v>11455.32</v>
      </c>
      <c r="Q1428" s="21">
        <v>-25.79</v>
      </c>
      <c r="R1428" s="21">
        <f t="shared" si="22"/>
        <v>11429.529999999999</v>
      </c>
    </row>
    <row r="1429" spans="1:18" x14ac:dyDescent="0.25">
      <c r="A1429" s="20" t="s">
        <v>6</v>
      </c>
      <c r="B1429" s="20" t="s">
        <v>5</v>
      </c>
      <c r="C1429" s="20" t="s">
        <v>249</v>
      </c>
      <c r="D1429" s="20" t="s">
        <v>150</v>
      </c>
      <c r="E1429" s="20" t="s">
        <v>146</v>
      </c>
      <c r="F1429" s="20" t="s">
        <v>243</v>
      </c>
      <c r="G1429" s="20" t="s">
        <v>144</v>
      </c>
      <c r="H1429" s="20" t="s">
        <v>276</v>
      </c>
      <c r="I1429">
        <v>9141</v>
      </c>
      <c r="J1429" s="21">
        <v>3634705.94</v>
      </c>
      <c r="K1429" s="22">
        <v>0.71227419588324403</v>
      </c>
      <c r="L1429" s="21">
        <v>5102958.8899999997</v>
      </c>
      <c r="M1429" s="23">
        <v>1</v>
      </c>
      <c r="N1429" s="21">
        <v>3.21</v>
      </c>
      <c r="O1429">
        <v>9141</v>
      </c>
      <c r="P1429" s="21">
        <v>19645.98</v>
      </c>
      <c r="Q1429" s="21">
        <v>-47.29</v>
      </c>
      <c r="R1429" s="21">
        <f t="shared" si="22"/>
        <v>19598.689999999999</v>
      </c>
    </row>
    <row r="1430" spans="1:18" x14ac:dyDescent="0.25">
      <c r="A1430" s="20" t="s">
        <v>69</v>
      </c>
      <c r="B1430" s="20" t="s">
        <v>1</v>
      </c>
      <c r="C1430" s="20" t="s">
        <v>184</v>
      </c>
      <c r="D1430" s="20" t="s">
        <v>148</v>
      </c>
      <c r="E1430" s="20" t="s">
        <v>142</v>
      </c>
      <c r="F1430" s="20" t="s">
        <v>185</v>
      </c>
      <c r="G1430" s="20" t="s">
        <v>144</v>
      </c>
      <c r="H1430" s="20" t="s">
        <v>276</v>
      </c>
      <c r="I1430">
        <v>176268</v>
      </c>
      <c r="J1430" s="21">
        <v>1978901.85</v>
      </c>
      <c r="K1430" s="22">
        <v>0.89426339224042195</v>
      </c>
      <c r="L1430" s="21">
        <v>2212884.7799999998</v>
      </c>
      <c r="M1430" s="23">
        <v>0.26527951145173501</v>
      </c>
      <c r="N1430" s="21">
        <v>0.97</v>
      </c>
      <c r="O1430">
        <v>46760</v>
      </c>
      <c r="P1430" s="21">
        <v>38229.01</v>
      </c>
      <c r="Q1430" s="21">
        <v>213.38</v>
      </c>
      <c r="R1430" s="21">
        <f t="shared" si="22"/>
        <v>38442.39</v>
      </c>
    </row>
    <row r="1431" spans="1:18" x14ac:dyDescent="0.25">
      <c r="A1431" s="20" t="s">
        <v>69</v>
      </c>
      <c r="B1431" s="20" t="s">
        <v>1</v>
      </c>
      <c r="C1431" s="20" t="s">
        <v>186</v>
      </c>
      <c r="D1431" s="20" t="s">
        <v>187</v>
      </c>
      <c r="E1431" s="20" t="s">
        <v>142</v>
      </c>
      <c r="F1431" s="20" t="s">
        <v>185</v>
      </c>
      <c r="G1431" s="20" t="s">
        <v>144</v>
      </c>
      <c r="H1431" s="20" t="s">
        <v>276</v>
      </c>
      <c r="I1431">
        <v>156735</v>
      </c>
      <c r="J1431" s="21">
        <v>1978901.85</v>
      </c>
      <c r="K1431" s="22">
        <v>0.89426339224042195</v>
      </c>
      <c r="L1431" s="21">
        <v>2212884.7799999998</v>
      </c>
      <c r="M1431" s="23">
        <v>0.210594498024681</v>
      </c>
      <c r="N1431" s="21">
        <v>2.06</v>
      </c>
      <c r="O1431">
        <v>33007</v>
      </c>
      <c r="P1431" s="21">
        <v>57308.639999999999</v>
      </c>
      <c r="Q1431" s="21">
        <v>303.85000000000002</v>
      </c>
      <c r="R1431" s="21">
        <f t="shared" si="22"/>
        <v>57612.49</v>
      </c>
    </row>
    <row r="1432" spans="1:18" x14ac:dyDescent="0.25">
      <c r="A1432" s="20" t="s">
        <v>69</v>
      </c>
      <c r="B1432" s="20" t="s">
        <v>1</v>
      </c>
      <c r="C1432" s="20" t="s">
        <v>188</v>
      </c>
      <c r="D1432" s="20" t="s">
        <v>189</v>
      </c>
      <c r="E1432" s="20" t="s">
        <v>142</v>
      </c>
      <c r="F1432" s="20" t="s">
        <v>185</v>
      </c>
      <c r="G1432" s="20" t="s">
        <v>144</v>
      </c>
      <c r="H1432" s="20" t="s">
        <v>276</v>
      </c>
      <c r="I1432">
        <v>89202</v>
      </c>
      <c r="J1432" s="21">
        <v>1978901.85</v>
      </c>
      <c r="K1432" s="22">
        <v>0.89426339224042195</v>
      </c>
      <c r="L1432" s="21">
        <v>2212884.7799999998</v>
      </c>
      <c r="M1432" s="23">
        <v>0.20109091165913801</v>
      </c>
      <c r="N1432" s="21">
        <v>2.09</v>
      </c>
      <c r="O1432">
        <v>17937</v>
      </c>
      <c r="P1432" s="21">
        <v>31596.79</v>
      </c>
      <c r="Q1432" s="21">
        <v>343.5</v>
      </c>
      <c r="R1432" s="21">
        <f t="shared" si="22"/>
        <v>31940.29</v>
      </c>
    </row>
    <row r="1433" spans="1:18" x14ac:dyDescent="0.25">
      <c r="A1433" s="20" t="s">
        <v>69</v>
      </c>
      <c r="B1433" s="20" t="s">
        <v>1</v>
      </c>
      <c r="C1433" s="20" t="s">
        <v>190</v>
      </c>
      <c r="D1433" s="20" t="s">
        <v>148</v>
      </c>
      <c r="E1433" s="20" t="s">
        <v>146</v>
      </c>
      <c r="F1433" s="20" t="s">
        <v>191</v>
      </c>
      <c r="G1433" s="20" t="s">
        <v>144</v>
      </c>
      <c r="H1433" s="20" t="s">
        <v>276</v>
      </c>
      <c r="I1433">
        <v>16922</v>
      </c>
      <c r="J1433" s="21">
        <v>1978901.85</v>
      </c>
      <c r="K1433" s="22">
        <v>0.89426339224042195</v>
      </c>
      <c r="L1433" s="21">
        <v>2212884.7799999998</v>
      </c>
      <c r="M1433" s="23">
        <v>0.26527951145173501</v>
      </c>
      <c r="N1433" s="21">
        <v>22.13</v>
      </c>
      <c r="O1433">
        <v>4489</v>
      </c>
      <c r="P1433" s="21">
        <v>83507.28</v>
      </c>
      <c r="Q1433" s="21">
        <v>130.22</v>
      </c>
      <c r="R1433" s="21">
        <f t="shared" si="22"/>
        <v>83637.5</v>
      </c>
    </row>
    <row r="1434" spans="1:18" x14ac:dyDescent="0.25">
      <c r="A1434" s="20" t="s">
        <v>69</v>
      </c>
      <c r="B1434" s="20" t="s">
        <v>1</v>
      </c>
      <c r="C1434" s="20" t="s">
        <v>192</v>
      </c>
      <c r="D1434" s="20" t="s">
        <v>193</v>
      </c>
      <c r="E1434" s="20" t="s">
        <v>146</v>
      </c>
      <c r="F1434" s="20" t="s">
        <v>185</v>
      </c>
      <c r="G1434" s="20" t="s">
        <v>144</v>
      </c>
      <c r="H1434" s="20" t="s">
        <v>276</v>
      </c>
      <c r="I1434">
        <v>0</v>
      </c>
      <c r="J1434" s="21">
        <v>1978901.85</v>
      </c>
      <c r="K1434" s="22">
        <v>0.89426339224042195</v>
      </c>
      <c r="L1434" s="21">
        <v>2212884.7799999998</v>
      </c>
      <c r="M1434" s="23">
        <v>0.498634680453381</v>
      </c>
      <c r="N1434" s="21">
        <v>5.93</v>
      </c>
      <c r="O1434">
        <v>0</v>
      </c>
      <c r="P1434" s="21">
        <v>0</v>
      </c>
      <c r="Q1434" s="21">
        <v>0</v>
      </c>
      <c r="R1434" s="21">
        <f t="shared" si="22"/>
        <v>0</v>
      </c>
    </row>
    <row r="1435" spans="1:18" x14ac:dyDescent="0.25">
      <c r="A1435" s="20" t="s">
        <v>69</v>
      </c>
      <c r="B1435" s="20" t="s">
        <v>1</v>
      </c>
      <c r="C1435" s="20" t="s">
        <v>194</v>
      </c>
      <c r="D1435" s="20" t="s">
        <v>189</v>
      </c>
      <c r="E1435" s="20" t="s">
        <v>155</v>
      </c>
      <c r="F1435" s="20" t="s">
        <v>185</v>
      </c>
      <c r="G1435" s="20" t="s">
        <v>144</v>
      </c>
      <c r="H1435" s="20" t="s">
        <v>276</v>
      </c>
      <c r="I1435">
        <v>5705</v>
      </c>
      <c r="J1435" s="21">
        <v>1978901.85</v>
      </c>
      <c r="K1435" s="22">
        <v>0.89426339224042195</v>
      </c>
      <c r="L1435" s="21">
        <v>2212884.7799999998</v>
      </c>
      <c r="M1435" s="23">
        <v>0.20109091165913801</v>
      </c>
      <c r="N1435" s="21">
        <v>2.58</v>
      </c>
      <c r="O1435">
        <v>1147</v>
      </c>
      <c r="P1435" s="21">
        <v>2487.58</v>
      </c>
      <c r="Q1435" s="21">
        <v>2.17</v>
      </c>
      <c r="R1435" s="21">
        <f t="shared" si="22"/>
        <v>2489.75</v>
      </c>
    </row>
    <row r="1436" spans="1:18" x14ac:dyDescent="0.25">
      <c r="A1436" s="20" t="s">
        <v>69</v>
      </c>
      <c r="B1436" s="20" t="s">
        <v>1</v>
      </c>
      <c r="C1436" s="20" t="s">
        <v>195</v>
      </c>
      <c r="D1436" s="20" t="s">
        <v>187</v>
      </c>
      <c r="E1436" s="20" t="s">
        <v>155</v>
      </c>
      <c r="F1436" s="20" t="s">
        <v>185</v>
      </c>
      <c r="G1436" s="20" t="s">
        <v>144</v>
      </c>
      <c r="H1436" s="20" t="s">
        <v>276</v>
      </c>
      <c r="I1436">
        <v>9784</v>
      </c>
      <c r="J1436" s="21">
        <v>1978901.85</v>
      </c>
      <c r="K1436" s="22">
        <v>0.89426339224042195</v>
      </c>
      <c r="L1436" s="21">
        <v>2212884.7799999998</v>
      </c>
      <c r="M1436" s="23">
        <v>0.210594498024681</v>
      </c>
      <c r="N1436" s="21">
        <v>2.54</v>
      </c>
      <c r="O1436">
        <v>2060</v>
      </c>
      <c r="P1436" s="21">
        <v>4398.3999999999996</v>
      </c>
      <c r="Q1436" s="21">
        <v>4.28</v>
      </c>
      <c r="R1436" s="21">
        <f t="shared" si="22"/>
        <v>4402.6799999999994</v>
      </c>
    </row>
    <row r="1437" spans="1:18" x14ac:dyDescent="0.25">
      <c r="A1437" s="20" t="s">
        <v>70</v>
      </c>
      <c r="B1437" s="20" t="s">
        <v>226</v>
      </c>
      <c r="C1437" s="20" t="s">
        <v>157</v>
      </c>
      <c r="D1437" s="20" t="s">
        <v>158</v>
      </c>
      <c r="E1437" s="20" t="s">
        <v>142</v>
      </c>
      <c r="F1437" s="20" t="s">
        <v>159</v>
      </c>
      <c r="G1437" s="20" t="s">
        <v>144</v>
      </c>
      <c r="H1437" s="20" t="s">
        <v>276</v>
      </c>
      <c r="I1437">
        <v>50116</v>
      </c>
      <c r="J1437" s="21">
        <v>1728947.43</v>
      </c>
      <c r="K1437" s="22">
        <v>0.67230450473307202</v>
      </c>
      <c r="L1437" s="21">
        <v>2571673.13</v>
      </c>
      <c r="M1437" s="23">
        <v>7.12053131131722E-2</v>
      </c>
      <c r="N1437" s="21">
        <v>26.16</v>
      </c>
      <c r="O1437">
        <v>3568</v>
      </c>
      <c r="P1437" s="21">
        <v>59143.9</v>
      </c>
      <c r="Q1437" s="21">
        <v>447.56</v>
      </c>
      <c r="R1437" s="21">
        <f t="shared" si="22"/>
        <v>59591.46</v>
      </c>
    </row>
    <row r="1438" spans="1:18" x14ac:dyDescent="0.25">
      <c r="A1438" s="20" t="s">
        <v>70</v>
      </c>
      <c r="B1438" s="20" t="s">
        <v>226</v>
      </c>
      <c r="C1438" s="20" t="s">
        <v>160</v>
      </c>
      <c r="D1438" s="20" t="s">
        <v>150</v>
      </c>
      <c r="E1438" s="20" t="s">
        <v>142</v>
      </c>
      <c r="F1438" s="20" t="s">
        <v>159</v>
      </c>
      <c r="G1438" s="20" t="s">
        <v>144</v>
      </c>
      <c r="H1438" s="20" t="s">
        <v>276</v>
      </c>
      <c r="I1438">
        <v>48471</v>
      </c>
      <c r="J1438" s="21">
        <v>1728947.43</v>
      </c>
      <c r="K1438" s="22">
        <v>0.67230450473307202</v>
      </c>
      <c r="L1438" s="21">
        <v>2571673.13</v>
      </c>
      <c r="M1438" s="23">
        <v>7.6432810604572493E-2</v>
      </c>
      <c r="N1438" s="21">
        <v>24.2</v>
      </c>
      <c r="O1438">
        <v>3704</v>
      </c>
      <c r="P1438" s="21">
        <v>56798.09</v>
      </c>
      <c r="Q1438" s="21">
        <v>322.02</v>
      </c>
      <c r="R1438" s="21">
        <f t="shared" si="22"/>
        <v>57120.109999999993</v>
      </c>
    </row>
    <row r="1439" spans="1:18" x14ac:dyDescent="0.25">
      <c r="A1439" s="20" t="s">
        <v>70</v>
      </c>
      <c r="B1439" s="20" t="s">
        <v>226</v>
      </c>
      <c r="C1439" s="20" t="s">
        <v>161</v>
      </c>
      <c r="D1439" s="20" t="s">
        <v>148</v>
      </c>
      <c r="E1439" s="20" t="s">
        <v>142</v>
      </c>
      <c r="F1439" s="20" t="s">
        <v>162</v>
      </c>
      <c r="G1439" s="20" t="s">
        <v>144</v>
      </c>
      <c r="H1439" s="20" t="s">
        <v>276</v>
      </c>
      <c r="I1439">
        <v>13594</v>
      </c>
      <c r="J1439" s="21">
        <v>1728947.43</v>
      </c>
      <c r="K1439" s="22">
        <v>0.67230450473307202</v>
      </c>
      <c r="L1439" s="21">
        <v>2571673.13</v>
      </c>
      <c r="M1439" s="23">
        <v>7.12053131131722E-2</v>
      </c>
      <c r="N1439" s="21">
        <v>26.16</v>
      </c>
      <c r="O1439">
        <v>967</v>
      </c>
      <c r="P1439" s="21">
        <v>16029.19</v>
      </c>
      <c r="Q1439" s="21">
        <v>82.88</v>
      </c>
      <c r="R1439" s="21">
        <f t="shared" si="22"/>
        <v>16112.07</v>
      </c>
    </row>
    <row r="1440" spans="1:18" x14ac:dyDescent="0.25">
      <c r="A1440" s="20" t="s">
        <v>70</v>
      </c>
      <c r="B1440" s="20" t="s">
        <v>226</v>
      </c>
      <c r="C1440" s="20" t="s">
        <v>163</v>
      </c>
      <c r="D1440" s="20" t="s">
        <v>148</v>
      </c>
      <c r="E1440" s="20" t="s">
        <v>146</v>
      </c>
      <c r="F1440" s="20" t="s">
        <v>162</v>
      </c>
      <c r="G1440" s="20" t="s">
        <v>144</v>
      </c>
      <c r="H1440" s="20" t="s">
        <v>276</v>
      </c>
      <c r="I1440">
        <v>2528</v>
      </c>
      <c r="J1440" s="21">
        <v>1728947.43</v>
      </c>
      <c r="K1440" s="22">
        <v>0.67230450473307202</v>
      </c>
      <c r="L1440" s="21">
        <v>2571673.13</v>
      </c>
      <c r="M1440" s="23">
        <v>7.12053131131722E-2</v>
      </c>
      <c r="N1440" s="21">
        <v>107.29</v>
      </c>
      <c r="O1440">
        <v>180</v>
      </c>
      <c r="P1440" s="21">
        <v>12204.66</v>
      </c>
      <c r="Q1440" s="21">
        <v>0</v>
      </c>
      <c r="R1440" s="21">
        <f t="shared" si="22"/>
        <v>12204.66</v>
      </c>
    </row>
    <row r="1441" spans="1:18" x14ac:dyDescent="0.25">
      <c r="A1441" s="20" t="s">
        <v>70</v>
      </c>
      <c r="B1441" s="20" t="s">
        <v>226</v>
      </c>
      <c r="C1441" s="20" t="s">
        <v>164</v>
      </c>
      <c r="D1441" s="20" t="s">
        <v>150</v>
      </c>
      <c r="E1441" s="20" t="s">
        <v>146</v>
      </c>
      <c r="F1441" s="20" t="s">
        <v>162</v>
      </c>
      <c r="G1441" s="20" t="s">
        <v>144</v>
      </c>
      <c r="H1441" s="20" t="s">
        <v>276</v>
      </c>
      <c r="I1441">
        <v>3612</v>
      </c>
      <c r="J1441" s="21">
        <v>1728947.43</v>
      </c>
      <c r="K1441" s="22">
        <v>0.67230450473307202</v>
      </c>
      <c r="L1441" s="21">
        <v>2571673.13</v>
      </c>
      <c r="M1441" s="23">
        <v>7.6432810604572493E-2</v>
      </c>
      <c r="N1441" s="21">
        <v>67.69</v>
      </c>
      <c r="O1441">
        <v>276</v>
      </c>
      <c r="P1441" s="21">
        <v>11806.67</v>
      </c>
      <c r="Q1441" s="21">
        <v>0</v>
      </c>
      <c r="R1441" s="21">
        <f t="shared" si="22"/>
        <v>11806.67</v>
      </c>
    </row>
    <row r="1442" spans="1:18" x14ac:dyDescent="0.25">
      <c r="A1442" s="20" t="s">
        <v>70</v>
      </c>
      <c r="B1442" s="20" t="s">
        <v>226</v>
      </c>
      <c r="C1442" s="20" t="s">
        <v>165</v>
      </c>
      <c r="D1442" s="20" t="s">
        <v>148</v>
      </c>
      <c r="E1442" s="20" t="s">
        <v>155</v>
      </c>
      <c r="F1442" s="20" t="s">
        <v>159</v>
      </c>
      <c r="G1442" s="20" t="s">
        <v>144</v>
      </c>
      <c r="H1442" s="20" t="s">
        <v>276</v>
      </c>
      <c r="I1442">
        <v>1480</v>
      </c>
      <c r="J1442" s="21">
        <v>1728947.43</v>
      </c>
      <c r="K1442" s="22">
        <v>0.67230450473307202</v>
      </c>
      <c r="L1442" s="21">
        <v>2571673.13</v>
      </c>
      <c r="M1442" s="23">
        <v>7.12053131131722E-2</v>
      </c>
      <c r="N1442" s="21">
        <v>58.75</v>
      </c>
      <c r="O1442">
        <v>105</v>
      </c>
      <c r="P1442" s="21">
        <v>3898.44</v>
      </c>
      <c r="Q1442" s="21">
        <v>0</v>
      </c>
      <c r="R1442" s="21">
        <f t="shared" si="22"/>
        <v>3898.44</v>
      </c>
    </row>
    <row r="1443" spans="1:18" x14ac:dyDescent="0.25">
      <c r="A1443" s="20" t="s">
        <v>70</v>
      </c>
      <c r="B1443" s="20" t="s">
        <v>226</v>
      </c>
      <c r="C1443" s="20" t="s">
        <v>166</v>
      </c>
      <c r="D1443" s="20" t="s">
        <v>150</v>
      </c>
      <c r="E1443" s="20" t="s">
        <v>155</v>
      </c>
      <c r="F1443" s="20" t="s">
        <v>159</v>
      </c>
      <c r="G1443" s="20" t="s">
        <v>144</v>
      </c>
      <c r="H1443" s="20" t="s">
        <v>276</v>
      </c>
      <c r="I1443">
        <v>2052</v>
      </c>
      <c r="J1443" s="21">
        <v>1728947.43</v>
      </c>
      <c r="K1443" s="22">
        <v>0.67230450473307202</v>
      </c>
      <c r="L1443" s="21">
        <v>2571673.13</v>
      </c>
      <c r="M1443" s="23">
        <v>7.14917661453814E-2</v>
      </c>
      <c r="N1443" s="21">
        <v>58.69</v>
      </c>
      <c r="O1443">
        <v>146</v>
      </c>
      <c r="P1443" s="21">
        <v>5415.15</v>
      </c>
      <c r="Q1443" s="21">
        <v>-37.090000000000003</v>
      </c>
      <c r="R1443" s="21">
        <f t="shared" si="22"/>
        <v>5378.0599999999995</v>
      </c>
    </row>
    <row r="1444" spans="1:18" x14ac:dyDescent="0.25">
      <c r="A1444" s="20" t="s">
        <v>16</v>
      </c>
      <c r="B1444" s="20" t="s">
        <v>15</v>
      </c>
      <c r="C1444" s="20" t="s">
        <v>250</v>
      </c>
      <c r="D1444" s="20" t="s">
        <v>175</v>
      </c>
      <c r="E1444" s="20" t="s">
        <v>142</v>
      </c>
      <c r="F1444" s="20" t="s">
        <v>251</v>
      </c>
      <c r="G1444" s="20" t="s">
        <v>144</v>
      </c>
      <c r="H1444" s="20" t="s">
        <v>276</v>
      </c>
      <c r="I1444">
        <v>69573</v>
      </c>
      <c r="J1444" s="21">
        <v>2691329.56</v>
      </c>
      <c r="K1444" s="22">
        <v>0.84553191604601496</v>
      </c>
      <c r="L1444" s="21">
        <v>3183001.74</v>
      </c>
      <c r="M1444" s="23">
        <v>1</v>
      </c>
      <c r="N1444" s="21">
        <v>0.44</v>
      </c>
      <c r="O1444">
        <v>69573</v>
      </c>
      <c r="P1444" s="21">
        <v>24395.22</v>
      </c>
      <c r="Q1444" s="21">
        <v>104.14</v>
      </c>
      <c r="R1444" s="21">
        <f t="shared" si="22"/>
        <v>24499.360000000001</v>
      </c>
    </row>
    <row r="1445" spans="1:18" x14ac:dyDescent="0.25">
      <c r="A1445" s="20" t="s">
        <v>16</v>
      </c>
      <c r="B1445" s="20" t="s">
        <v>15</v>
      </c>
      <c r="C1445" s="20" t="s">
        <v>252</v>
      </c>
      <c r="D1445" s="20" t="s">
        <v>150</v>
      </c>
      <c r="E1445" s="20" t="s">
        <v>142</v>
      </c>
      <c r="F1445" s="20" t="s">
        <v>251</v>
      </c>
      <c r="G1445" s="20" t="s">
        <v>144</v>
      </c>
      <c r="H1445" s="20" t="s">
        <v>276</v>
      </c>
      <c r="I1445">
        <v>193963</v>
      </c>
      <c r="J1445" s="21">
        <v>2691329.56</v>
      </c>
      <c r="K1445" s="22">
        <v>0.84553191604601496</v>
      </c>
      <c r="L1445" s="21">
        <v>3183001.74</v>
      </c>
      <c r="M1445" s="23">
        <v>1</v>
      </c>
      <c r="N1445" s="21">
        <v>0.44</v>
      </c>
      <c r="O1445">
        <v>193963</v>
      </c>
      <c r="P1445" s="21">
        <v>68011.59</v>
      </c>
      <c r="Q1445" s="21">
        <v>349.59</v>
      </c>
      <c r="R1445" s="21">
        <f t="shared" si="22"/>
        <v>68361.179999999993</v>
      </c>
    </row>
    <row r="1446" spans="1:18" x14ac:dyDescent="0.25">
      <c r="A1446" s="20" t="s">
        <v>16</v>
      </c>
      <c r="B1446" s="20" t="s">
        <v>15</v>
      </c>
      <c r="C1446" s="20" t="s">
        <v>253</v>
      </c>
      <c r="D1446" s="20" t="s">
        <v>141</v>
      </c>
      <c r="E1446" s="20" t="s">
        <v>142</v>
      </c>
      <c r="F1446" s="20" t="s">
        <v>251</v>
      </c>
      <c r="G1446" s="20" t="s">
        <v>144</v>
      </c>
      <c r="H1446" s="20" t="s">
        <v>276</v>
      </c>
      <c r="I1446">
        <v>56150</v>
      </c>
      <c r="J1446" s="21">
        <v>2691329.56</v>
      </c>
      <c r="K1446" s="22">
        <v>0.84553191604601496</v>
      </c>
      <c r="L1446" s="21">
        <v>3183001.74</v>
      </c>
      <c r="M1446" s="23">
        <v>1</v>
      </c>
      <c r="N1446" s="21">
        <v>0.44</v>
      </c>
      <c r="O1446">
        <v>56150</v>
      </c>
      <c r="P1446" s="21">
        <v>19688.55</v>
      </c>
      <c r="Q1446" s="21">
        <v>89.06</v>
      </c>
      <c r="R1446" s="21">
        <f t="shared" si="22"/>
        <v>19777.61</v>
      </c>
    </row>
    <row r="1447" spans="1:18" x14ac:dyDescent="0.25">
      <c r="A1447" s="20" t="s">
        <v>16</v>
      </c>
      <c r="B1447" s="20" t="s">
        <v>15</v>
      </c>
      <c r="C1447" s="20" t="s">
        <v>254</v>
      </c>
      <c r="D1447" s="20" t="s">
        <v>255</v>
      </c>
      <c r="E1447" s="20" t="s">
        <v>142</v>
      </c>
      <c r="F1447" s="20" t="s">
        <v>251</v>
      </c>
      <c r="G1447" s="20" t="s">
        <v>144</v>
      </c>
      <c r="H1447" s="20" t="s">
        <v>276</v>
      </c>
      <c r="I1447">
        <v>142659</v>
      </c>
      <c r="J1447" s="21">
        <v>2691329.56</v>
      </c>
      <c r="K1447" s="22">
        <v>0.84553191604601496</v>
      </c>
      <c r="L1447" s="21">
        <v>3183001.74</v>
      </c>
      <c r="M1447" s="23">
        <v>1</v>
      </c>
      <c r="N1447" s="21">
        <v>0.44</v>
      </c>
      <c r="O1447">
        <v>142659</v>
      </c>
      <c r="P1447" s="21">
        <v>50022.25</v>
      </c>
      <c r="Q1447" s="21">
        <v>336.97</v>
      </c>
      <c r="R1447" s="21">
        <f t="shared" si="22"/>
        <v>50359.22</v>
      </c>
    </row>
    <row r="1448" spans="1:18" x14ac:dyDescent="0.25">
      <c r="A1448" s="20" t="s">
        <v>16</v>
      </c>
      <c r="B1448" s="20" t="s">
        <v>15</v>
      </c>
      <c r="C1448" s="20" t="s">
        <v>256</v>
      </c>
      <c r="D1448" s="20" t="s">
        <v>150</v>
      </c>
      <c r="E1448" s="20" t="s">
        <v>146</v>
      </c>
      <c r="F1448" s="20" t="s">
        <v>251</v>
      </c>
      <c r="G1448" s="20" t="s">
        <v>144</v>
      </c>
      <c r="H1448" s="20" t="s">
        <v>276</v>
      </c>
      <c r="I1448">
        <v>11427</v>
      </c>
      <c r="J1448" s="21">
        <v>2691329.56</v>
      </c>
      <c r="K1448" s="22">
        <v>0.84553191604601496</v>
      </c>
      <c r="L1448" s="21">
        <v>3183001.74</v>
      </c>
      <c r="M1448" s="23">
        <v>1</v>
      </c>
      <c r="N1448" s="21">
        <v>3</v>
      </c>
      <c r="O1448">
        <v>11427</v>
      </c>
      <c r="P1448" s="21">
        <v>27246.54</v>
      </c>
      <c r="Q1448" s="21">
        <v>95.38</v>
      </c>
      <c r="R1448" s="21">
        <f t="shared" si="22"/>
        <v>27341.920000000002</v>
      </c>
    </row>
    <row r="1449" spans="1:18" x14ac:dyDescent="0.25">
      <c r="A1449" s="20" t="s">
        <v>16</v>
      </c>
      <c r="B1449" s="20" t="s">
        <v>15</v>
      </c>
      <c r="C1449" s="20" t="s">
        <v>257</v>
      </c>
      <c r="D1449" s="20" t="s">
        <v>141</v>
      </c>
      <c r="E1449" s="20" t="s">
        <v>146</v>
      </c>
      <c r="F1449" s="20" t="s">
        <v>251</v>
      </c>
      <c r="G1449" s="20" t="s">
        <v>144</v>
      </c>
      <c r="H1449" s="20" t="s">
        <v>276</v>
      </c>
      <c r="I1449">
        <v>8001</v>
      </c>
      <c r="J1449" s="21">
        <v>2691329.56</v>
      </c>
      <c r="K1449" s="22">
        <v>0.84553191604601496</v>
      </c>
      <c r="L1449" s="21">
        <v>3183001.74</v>
      </c>
      <c r="M1449" s="23">
        <v>1</v>
      </c>
      <c r="N1449" s="21">
        <v>3</v>
      </c>
      <c r="O1449">
        <v>8001</v>
      </c>
      <c r="P1449" s="21">
        <v>19077.580000000002</v>
      </c>
      <c r="Q1449" s="21">
        <v>295.66000000000003</v>
      </c>
      <c r="R1449" s="21">
        <f t="shared" si="22"/>
        <v>19373.240000000002</v>
      </c>
    </row>
    <row r="1450" spans="1:18" x14ac:dyDescent="0.25">
      <c r="A1450" s="20" t="s">
        <v>16</v>
      </c>
      <c r="B1450" s="20" t="s">
        <v>15</v>
      </c>
      <c r="C1450" s="20" t="s">
        <v>258</v>
      </c>
      <c r="D1450" s="20" t="s">
        <v>193</v>
      </c>
      <c r="E1450" s="20" t="s">
        <v>146</v>
      </c>
      <c r="F1450" s="20" t="s">
        <v>251</v>
      </c>
      <c r="G1450" s="20" t="s">
        <v>144</v>
      </c>
      <c r="H1450" s="20" t="s">
        <v>276</v>
      </c>
      <c r="I1450">
        <v>0</v>
      </c>
      <c r="J1450" s="21">
        <v>2691329.56</v>
      </c>
      <c r="K1450" s="22">
        <v>0.84553191604601496</v>
      </c>
      <c r="L1450" s="21">
        <v>3183001.74</v>
      </c>
      <c r="M1450" s="23">
        <v>1</v>
      </c>
      <c r="N1450" s="21">
        <v>3</v>
      </c>
      <c r="O1450">
        <v>0</v>
      </c>
      <c r="P1450" s="21">
        <v>0</v>
      </c>
      <c r="Q1450" s="21">
        <v>0</v>
      </c>
      <c r="R1450" s="21">
        <f t="shared" si="22"/>
        <v>0</v>
      </c>
    </row>
    <row r="1451" spans="1:18" x14ac:dyDescent="0.25">
      <c r="A1451" s="20" t="s">
        <v>16</v>
      </c>
      <c r="B1451" s="20" t="s">
        <v>15</v>
      </c>
      <c r="C1451" s="20" t="s">
        <v>259</v>
      </c>
      <c r="D1451" s="20" t="s">
        <v>255</v>
      </c>
      <c r="E1451" s="20" t="s">
        <v>155</v>
      </c>
      <c r="F1451" s="20" t="s">
        <v>251</v>
      </c>
      <c r="G1451" s="20" t="s">
        <v>144</v>
      </c>
      <c r="H1451" s="20" t="s">
        <v>276</v>
      </c>
      <c r="I1451">
        <v>6594</v>
      </c>
      <c r="J1451" s="21">
        <v>2691329.56</v>
      </c>
      <c r="K1451" s="22">
        <v>0.84553191604601496</v>
      </c>
      <c r="L1451" s="21">
        <v>3183001.74</v>
      </c>
      <c r="M1451" s="23">
        <v>1</v>
      </c>
      <c r="N1451" s="21">
        <v>1.52</v>
      </c>
      <c r="O1451">
        <v>6594</v>
      </c>
      <c r="P1451" s="21">
        <v>7966.19</v>
      </c>
      <c r="Q1451" s="21">
        <v>3.63</v>
      </c>
      <c r="R1451" s="21">
        <f t="shared" si="22"/>
        <v>7969.82</v>
      </c>
    </row>
    <row r="1452" spans="1:18" x14ac:dyDescent="0.25">
      <c r="A1452" s="20" t="s">
        <v>16</v>
      </c>
      <c r="B1452" s="20" t="s">
        <v>15</v>
      </c>
      <c r="C1452" s="20" t="s">
        <v>260</v>
      </c>
      <c r="D1452" s="20" t="s">
        <v>150</v>
      </c>
      <c r="E1452" s="20" t="s">
        <v>155</v>
      </c>
      <c r="F1452" s="20" t="s">
        <v>251</v>
      </c>
      <c r="G1452" s="20" t="s">
        <v>144</v>
      </c>
      <c r="H1452" s="20" t="s">
        <v>276</v>
      </c>
      <c r="I1452">
        <v>9437</v>
      </c>
      <c r="J1452" s="21">
        <v>2691329.56</v>
      </c>
      <c r="K1452" s="22">
        <v>0.84553191604601496</v>
      </c>
      <c r="L1452" s="21">
        <v>3183001.74</v>
      </c>
      <c r="M1452" s="23">
        <v>1</v>
      </c>
      <c r="N1452" s="21">
        <v>1.52</v>
      </c>
      <c r="O1452">
        <v>9437</v>
      </c>
      <c r="P1452" s="21">
        <v>11400.8</v>
      </c>
      <c r="Q1452" s="21">
        <v>4.83</v>
      </c>
      <c r="R1452" s="21">
        <f t="shared" si="22"/>
        <v>11405.63</v>
      </c>
    </row>
    <row r="1453" spans="1:18" x14ac:dyDescent="0.25">
      <c r="A1453" s="20" t="s">
        <v>16</v>
      </c>
      <c r="B1453" s="20" t="s">
        <v>15</v>
      </c>
      <c r="C1453" s="20" t="s">
        <v>261</v>
      </c>
      <c r="D1453" s="20" t="s">
        <v>175</v>
      </c>
      <c r="E1453" s="20" t="s">
        <v>155</v>
      </c>
      <c r="F1453" s="20" t="s">
        <v>251</v>
      </c>
      <c r="G1453" s="20" t="s">
        <v>144</v>
      </c>
      <c r="H1453" s="20" t="s">
        <v>276</v>
      </c>
      <c r="I1453">
        <v>6438</v>
      </c>
      <c r="J1453" s="21">
        <v>2691329.56</v>
      </c>
      <c r="K1453" s="22">
        <v>0.84553191604601496</v>
      </c>
      <c r="L1453" s="21">
        <v>3183001.74</v>
      </c>
      <c r="M1453" s="23">
        <v>1</v>
      </c>
      <c r="N1453" s="21">
        <v>1.52</v>
      </c>
      <c r="O1453">
        <v>6438</v>
      </c>
      <c r="P1453" s="21">
        <v>7777.72</v>
      </c>
      <c r="Q1453" s="21">
        <v>0</v>
      </c>
      <c r="R1453" s="21">
        <f t="shared" si="22"/>
        <v>7777.72</v>
      </c>
    </row>
    <row r="1454" spans="1:18" x14ac:dyDescent="0.25">
      <c r="A1454" s="20" t="s">
        <v>71</v>
      </c>
      <c r="B1454" s="20" t="s">
        <v>215</v>
      </c>
      <c r="C1454" s="20" t="s">
        <v>157</v>
      </c>
      <c r="D1454" s="20" t="s">
        <v>158</v>
      </c>
      <c r="E1454" s="20" t="s">
        <v>142</v>
      </c>
      <c r="F1454" s="20" t="s">
        <v>159</v>
      </c>
      <c r="G1454" s="20" t="s">
        <v>144</v>
      </c>
      <c r="H1454" s="20" t="s">
        <v>276</v>
      </c>
      <c r="I1454">
        <v>50116</v>
      </c>
      <c r="J1454" s="21">
        <v>112267.38</v>
      </c>
      <c r="K1454" s="22">
        <v>0.77580544470990898</v>
      </c>
      <c r="L1454" s="21">
        <v>144710.74</v>
      </c>
      <c r="M1454" s="23">
        <v>4.0067975328337497E-3</v>
      </c>
      <c r="N1454" s="21">
        <v>26.16</v>
      </c>
      <c r="O1454">
        <v>200</v>
      </c>
      <c r="P1454" s="21">
        <v>3825.62</v>
      </c>
      <c r="Q1454" s="21">
        <v>19.13</v>
      </c>
      <c r="R1454" s="21">
        <f t="shared" si="22"/>
        <v>3844.75</v>
      </c>
    </row>
    <row r="1455" spans="1:18" x14ac:dyDescent="0.25">
      <c r="A1455" s="20" t="s">
        <v>71</v>
      </c>
      <c r="B1455" s="20" t="s">
        <v>215</v>
      </c>
      <c r="C1455" s="20" t="s">
        <v>160</v>
      </c>
      <c r="D1455" s="20" t="s">
        <v>150</v>
      </c>
      <c r="E1455" s="20" t="s">
        <v>142</v>
      </c>
      <c r="F1455" s="20" t="s">
        <v>159</v>
      </c>
      <c r="G1455" s="20" t="s">
        <v>183</v>
      </c>
      <c r="H1455" s="20" t="s">
        <v>276</v>
      </c>
      <c r="I1455">
        <v>48471</v>
      </c>
      <c r="J1455" s="21">
        <v>112267.38</v>
      </c>
      <c r="K1455" s="22">
        <v>0.77580544470990898</v>
      </c>
      <c r="L1455" s="21">
        <v>144710.74</v>
      </c>
      <c r="M1455" s="23"/>
      <c r="N1455" s="21">
        <v>24.2</v>
      </c>
      <c r="P1455" s="21">
        <v>0</v>
      </c>
      <c r="Q1455" s="21">
        <v>0</v>
      </c>
      <c r="R1455" s="21">
        <f t="shared" si="22"/>
        <v>0</v>
      </c>
    </row>
    <row r="1456" spans="1:18" x14ac:dyDescent="0.25">
      <c r="A1456" s="20" t="s">
        <v>71</v>
      </c>
      <c r="B1456" s="20" t="s">
        <v>215</v>
      </c>
      <c r="C1456" s="20" t="s">
        <v>161</v>
      </c>
      <c r="D1456" s="20" t="s">
        <v>148</v>
      </c>
      <c r="E1456" s="20" t="s">
        <v>142</v>
      </c>
      <c r="F1456" s="20" t="s">
        <v>162</v>
      </c>
      <c r="G1456" s="20" t="s">
        <v>144</v>
      </c>
      <c r="H1456" s="20" t="s">
        <v>276</v>
      </c>
      <c r="I1456">
        <v>13594</v>
      </c>
      <c r="J1456" s="21">
        <v>112267.38</v>
      </c>
      <c r="K1456" s="22">
        <v>0.77580544470990898</v>
      </c>
      <c r="L1456" s="21">
        <v>144710.74</v>
      </c>
      <c r="M1456" s="23">
        <v>4.0067975328337497E-3</v>
      </c>
      <c r="N1456" s="21">
        <v>26.16</v>
      </c>
      <c r="O1456">
        <v>54</v>
      </c>
      <c r="P1456" s="21">
        <v>1032.92</v>
      </c>
      <c r="Q1456" s="21">
        <v>0</v>
      </c>
      <c r="R1456" s="21">
        <f t="shared" si="22"/>
        <v>1032.92</v>
      </c>
    </row>
    <row r="1457" spans="1:18" x14ac:dyDescent="0.25">
      <c r="A1457" s="20" t="s">
        <v>71</v>
      </c>
      <c r="B1457" s="20" t="s">
        <v>215</v>
      </c>
      <c r="C1457" s="20" t="s">
        <v>163</v>
      </c>
      <c r="D1457" s="20" t="s">
        <v>148</v>
      </c>
      <c r="E1457" s="20" t="s">
        <v>146</v>
      </c>
      <c r="F1457" s="20" t="s">
        <v>162</v>
      </c>
      <c r="G1457" s="20" t="s">
        <v>144</v>
      </c>
      <c r="H1457" s="20" t="s">
        <v>276</v>
      </c>
      <c r="I1457">
        <v>2528</v>
      </c>
      <c r="J1457" s="21">
        <v>112267.38</v>
      </c>
      <c r="K1457" s="22">
        <v>0.77580544470990898</v>
      </c>
      <c r="L1457" s="21">
        <v>144710.74</v>
      </c>
      <c r="M1457" s="23">
        <v>4.0067975328337497E-3</v>
      </c>
      <c r="N1457" s="21">
        <v>107.29</v>
      </c>
      <c r="O1457">
        <v>10</v>
      </c>
      <c r="P1457" s="21">
        <v>782.42</v>
      </c>
      <c r="Q1457" s="21">
        <v>0</v>
      </c>
      <c r="R1457" s="21">
        <f t="shared" si="22"/>
        <v>782.42</v>
      </c>
    </row>
    <row r="1458" spans="1:18" x14ac:dyDescent="0.25">
      <c r="A1458" s="20" t="s">
        <v>71</v>
      </c>
      <c r="B1458" s="20" t="s">
        <v>215</v>
      </c>
      <c r="C1458" s="20" t="s">
        <v>164</v>
      </c>
      <c r="D1458" s="20" t="s">
        <v>150</v>
      </c>
      <c r="E1458" s="20" t="s">
        <v>146</v>
      </c>
      <c r="F1458" s="20" t="s">
        <v>162</v>
      </c>
      <c r="G1458" s="20" t="s">
        <v>183</v>
      </c>
      <c r="H1458" s="20" t="s">
        <v>276</v>
      </c>
      <c r="I1458">
        <v>3612</v>
      </c>
      <c r="J1458" s="21">
        <v>112267.38</v>
      </c>
      <c r="K1458" s="22">
        <v>0.77580544470990898</v>
      </c>
      <c r="L1458" s="21">
        <v>144710.74</v>
      </c>
      <c r="M1458" s="23"/>
      <c r="N1458" s="21">
        <v>67.69</v>
      </c>
      <c r="P1458" s="21">
        <v>0</v>
      </c>
      <c r="Q1458" s="21">
        <v>0</v>
      </c>
      <c r="R1458" s="21">
        <f t="shared" si="22"/>
        <v>0</v>
      </c>
    </row>
    <row r="1459" spans="1:18" x14ac:dyDescent="0.25">
      <c r="A1459" s="20" t="s">
        <v>71</v>
      </c>
      <c r="B1459" s="20" t="s">
        <v>215</v>
      </c>
      <c r="C1459" s="20" t="s">
        <v>165</v>
      </c>
      <c r="D1459" s="20" t="s">
        <v>148</v>
      </c>
      <c r="E1459" s="20" t="s">
        <v>155</v>
      </c>
      <c r="F1459" s="20" t="s">
        <v>159</v>
      </c>
      <c r="G1459" s="20" t="s">
        <v>144</v>
      </c>
      <c r="H1459" s="20" t="s">
        <v>276</v>
      </c>
      <c r="I1459">
        <v>1480</v>
      </c>
      <c r="J1459" s="21">
        <v>112267.38</v>
      </c>
      <c r="K1459" s="22">
        <v>0.77580544470990898</v>
      </c>
      <c r="L1459" s="21">
        <v>144710.74</v>
      </c>
      <c r="M1459" s="23">
        <v>4.0067975328337497E-3</v>
      </c>
      <c r="N1459" s="21">
        <v>58.75</v>
      </c>
      <c r="O1459">
        <v>5</v>
      </c>
      <c r="P1459" s="21">
        <v>214.22</v>
      </c>
      <c r="Q1459" s="21">
        <v>0</v>
      </c>
      <c r="R1459" s="21">
        <f t="shared" si="22"/>
        <v>214.22</v>
      </c>
    </row>
    <row r="1460" spans="1:18" x14ac:dyDescent="0.25">
      <c r="A1460" s="20" t="s">
        <v>71</v>
      </c>
      <c r="B1460" s="20" t="s">
        <v>215</v>
      </c>
      <c r="C1460" s="20" t="s">
        <v>166</v>
      </c>
      <c r="D1460" s="20" t="s">
        <v>150</v>
      </c>
      <c r="E1460" s="20" t="s">
        <v>155</v>
      </c>
      <c r="F1460" s="20" t="s">
        <v>159</v>
      </c>
      <c r="G1460" s="20" t="s">
        <v>183</v>
      </c>
      <c r="H1460" s="20" t="s">
        <v>276</v>
      </c>
      <c r="I1460">
        <v>2052</v>
      </c>
      <c r="J1460" s="21">
        <v>112267.38</v>
      </c>
      <c r="K1460" s="22">
        <v>0.77580544470990898</v>
      </c>
      <c r="L1460" s="21">
        <v>144710.74</v>
      </c>
      <c r="M1460" s="23"/>
      <c r="N1460" s="21">
        <v>58.69</v>
      </c>
      <c r="P1460" s="21">
        <v>0</v>
      </c>
      <c r="Q1460" s="21">
        <v>0</v>
      </c>
      <c r="R1460" s="21">
        <f t="shared" si="22"/>
        <v>0</v>
      </c>
    </row>
    <row r="1461" spans="1:18" x14ac:dyDescent="0.25">
      <c r="A1461" s="20" t="s">
        <v>72</v>
      </c>
      <c r="B1461" s="20" t="s">
        <v>226</v>
      </c>
      <c r="C1461" s="20" t="s">
        <v>157</v>
      </c>
      <c r="D1461" s="20" t="s">
        <v>158</v>
      </c>
      <c r="E1461" s="20" t="s">
        <v>142</v>
      </c>
      <c r="F1461" s="20" t="s">
        <v>159</v>
      </c>
      <c r="G1461" s="20" t="s">
        <v>144</v>
      </c>
      <c r="H1461" s="20" t="s">
        <v>276</v>
      </c>
      <c r="I1461">
        <v>50116</v>
      </c>
      <c r="J1461" s="21">
        <v>2018065.22</v>
      </c>
      <c r="K1461" s="22">
        <v>0.75824711556977098</v>
      </c>
      <c r="L1461" s="21">
        <v>2661487.5</v>
      </c>
      <c r="M1461" s="23">
        <v>7.3692122289388207E-2</v>
      </c>
      <c r="N1461" s="21">
        <v>26.16</v>
      </c>
      <c r="O1461">
        <v>3693</v>
      </c>
      <c r="P1461" s="21">
        <v>69041.33</v>
      </c>
      <c r="Q1461" s="21">
        <v>523.46</v>
      </c>
      <c r="R1461" s="21">
        <f t="shared" si="22"/>
        <v>69564.790000000008</v>
      </c>
    </row>
    <row r="1462" spans="1:18" x14ac:dyDescent="0.25">
      <c r="A1462" s="20" t="s">
        <v>72</v>
      </c>
      <c r="B1462" s="20" t="s">
        <v>226</v>
      </c>
      <c r="C1462" s="20" t="s">
        <v>160</v>
      </c>
      <c r="D1462" s="20" t="s">
        <v>150</v>
      </c>
      <c r="E1462" s="20" t="s">
        <v>142</v>
      </c>
      <c r="F1462" s="20" t="s">
        <v>159</v>
      </c>
      <c r="G1462" s="20" t="s">
        <v>144</v>
      </c>
      <c r="H1462" s="20" t="s">
        <v>276</v>
      </c>
      <c r="I1462">
        <v>48471</v>
      </c>
      <c r="J1462" s="21">
        <v>2018065.22</v>
      </c>
      <c r="K1462" s="22">
        <v>0.75824711556977098</v>
      </c>
      <c r="L1462" s="21">
        <v>2661487.5</v>
      </c>
      <c r="M1462" s="23">
        <v>7.9102187459545906E-2</v>
      </c>
      <c r="N1462" s="21">
        <v>24.2</v>
      </c>
      <c r="O1462">
        <v>3834</v>
      </c>
      <c r="P1462" s="21">
        <v>66307.03</v>
      </c>
      <c r="Q1462" s="21">
        <v>380.47</v>
      </c>
      <c r="R1462" s="21">
        <f t="shared" si="22"/>
        <v>66687.5</v>
      </c>
    </row>
    <row r="1463" spans="1:18" x14ac:dyDescent="0.25">
      <c r="A1463" s="20" t="s">
        <v>72</v>
      </c>
      <c r="B1463" s="20" t="s">
        <v>226</v>
      </c>
      <c r="C1463" s="20" t="s">
        <v>161</v>
      </c>
      <c r="D1463" s="20" t="s">
        <v>148</v>
      </c>
      <c r="E1463" s="20" t="s">
        <v>142</v>
      </c>
      <c r="F1463" s="20" t="s">
        <v>162</v>
      </c>
      <c r="G1463" s="20" t="s">
        <v>144</v>
      </c>
      <c r="H1463" s="20" t="s">
        <v>276</v>
      </c>
      <c r="I1463">
        <v>13594</v>
      </c>
      <c r="J1463" s="21">
        <v>2018065.22</v>
      </c>
      <c r="K1463" s="22">
        <v>0.75824711556977098</v>
      </c>
      <c r="L1463" s="21">
        <v>2661487.5</v>
      </c>
      <c r="M1463" s="23">
        <v>7.3692122289388207E-2</v>
      </c>
      <c r="N1463" s="21">
        <v>26.16</v>
      </c>
      <c r="O1463">
        <v>1001</v>
      </c>
      <c r="P1463" s="21">
        <v>18713.88</v>
      </c>
      <c r="Q1463" s="21">
        <v>112.17</v>
      </c>
      <c r="R1463" s="21">
        <f t="shared" si="22"/>
        <v>18826.05</v>
      </c>
    </row>
    <row r="1464" spans="1:18" x14ac:dyDescent="0.25">
      <c r="A1464" s="20" t="s">
        <v>72</v>
      </c>
      <c r="B1464" s="20" t="s">
        <v>226</v>
      </c>
      <c r="C1464" s="20" t="s">
        <v>163</v>
      </c>
      <c r="D1464" s="20" t="s">
        <v>148</v>
      </c>
      <c r="E1464" s="20" t="s">
        <v>146</v>
      </c>
      <c r="F1464" s="20" t="s">
        <v>162</v>
      </c>
      <c r="G1464" s="20" t="s">
        <v>144</v>
      </c>
      <c r="H1464" s="20" t="s">
        <v>276</v>
      </c>
      <c r="I1464">
        <v>2528</v>
      </c>
      <c r="J1464" s="21">
        <v>2018065.22</v>
      </c>
      <c r="K1464" s="22">
        <v>0.75824711556977098</v>
      </c>
      <c r="L1464" s="21">
        <v>2661487.5</v>
      </c>
      <c r="M1464" s="23">
        <v>7.3692122289388207E-2</v>
      </c>
      <c r="N1464" s="21">
        <v>107.29</v>
      </c>
      <c r="O1464">
        <v>186</v>
      </c>
      <c r="P1464" s="21">
        <v>14223.64</v>
      </c>
      <c r="Q1464" s="21">
        <v>0</v>
      </c>
      <c r="R1464" s="21">
        <f t="shared" si="22"/>
        <v>14223.64</v>
      </c>
    </row>
    <row r="1465" spans="1:18" x14ac:dyDescent="0.25">
      <c r="A1465" s="20" t="s">
        <v>72</v>
      </c>
      <c r="B1465" s="20" t="s">
        <v>226</v>
      </c>
      <c r="C1465" s="20" t="s">
        <v>164</v>
      </c>
      <c r="D1465" s="20" t="s">
        <v>150</v>
      </c>
      <c r="E1465" s="20" t="s">
        <v>146</v>
      </c>
      <c r="F1465" s="20" t="s">
        <v>162</v>
      </c>
      <c r="G1465" s="20" t="s">
        <v>144</v>
      </c>
      <c r="H1465" s="20" t="s">
        <v>276</v>
      </c>
      <c r="I1465">
        <v>3612</v>
      </c>
      <c r="J1465" s="21">
        <v>2018065.22</v>
      </c>
      <c r="K1465" s="22">
        <v>0.75824711556977098</v>
      </c>
      <c r="L1465" s="21">
        <v>2661487.5</v>
      </c>
      <c r="M1465" s="23">
        <v>7.9102187459545906E-2</v>
      </c>
      <c r="N1465" s="21">
        <v>67.69</v>
      </c>
      <c r="O1465">
        <v>285</v>
      </c>
      <c r="P1465" s="21">
        <v>13750.17</v>
      </c>
      <c r="Q1465" s="21">
        <v>-48.24</v>
      </c>
      <c r="R1465" s="21">
        <f t="shared" si="22"/>
        <v>13701.93</v>
      </c>
    </row>
    <row r="1466" spans="1:18" x14ac:dyDescent="0.25">
      <c r="A1466" s="20" t="s">
        <v>72</v>
      </c>
      <c r="B1466" s="20" t="s">
        <v>226</v>
      </c>
      <c r="C1466" s="20" t="s">
        <v>165</v>
      </c>
      <c r="D1466" s="20" t="s">
        <v>148</v>
      </c>
      <c r="E1466" s="20" t="s">
        <v>155</v>
      </c>
      <c r="F1466" s="20" t="s">
        <v>159</v>
      </c>
      <c r="G1466" s="20" t="s">
        <v>144</v>
      </c>
      <c r="H1466" s="20" t="s">
        <v>276</v>
      </c>
      <c r="I1466">
        <v>1480</v>
      </c>
      <c r="J1466" s="21">
        <v>2018065.22</v>
      </c>
      <c r="K1466" s="22">
        <v>0.75824711556977098</v>
      </c>
      <c r="L1466" s="21">
        <v>2661487.5</v>
      </c>
      <c r="M1466" s="23">
        <v>7.3692122289388207E-2</v>
      </c>
      <c r="N1466" s="21">
        <v>58.75</v>
      </c>
      <c r="O1466">
        <v>109</v>
      </c>
      <c r="P1466" s="21">
        <v>4564.29</v>
      </c>
      <c r="Q1466" s="21">
        <v>41.88</v>
      </c>
      <c r="R1466" s="21">
        <f t="shared" si="22"/>
        <v>4606.17</v>
      </c>
    </row>
    <row r="1467" spans="1:18" x14ac:dyDescent="0.25">
      <c r="A1467" s="20" t="s">
        <v>72</v>
      </c>
      <c r="B1467" s="20" t="s">
        <v>226</v>
      </c>
      <c r="C1467" s="20" t="s">
        <v>166</v>
      </c>
      <c r="D1467" s="20" t="s">
        <v>150</v>
      </c>
      <c r="E1467" s="20" t="s">
        <v>155</v>
      </c>
      <c r="F1467" s="20" t="s">
        <v>159</v>
      </c>
      <c r="G1467" s="20" t="s">
        <v>144</v>
      </c>
      <c r="H1467" s="20" t="s">
        <v>276</v>
      </c>
      <c r="I1467">
        <v>2052</v>
      </c>
      <c r="J1467" s="21">
        <v>2018065.22</v>
      </c>
      <c r="K1467" s="22">
        <v>0.75824711556977098</v>
      </c>
      <c r="L1467" s="21">
        <v>2661487.5</v>
      </c>
      <c r="M1467" s="23">
        <v>7.3988579547376504E-2</v>
      </c>
      <c r="N1467" s="21">
        <v>58.69</v>
      </c>
      <c r="O1467">
        <v>151</v>
      </c>
      <c r="P1467" s="21">
        <v>6316.55</v>
      </c>
      <c r="Q1467" s="21">
        <v>-41.83</v>
      </c>
      <c r="R1467" s="21">
        <f t="shared" si="22"/>
        <v>6274.72</v>
      </c>
    </row>
    <row r="1468" spans="1:18" x14ac:dyDescent="0.25">
      <c r="A1468" s="20" t="s">
        <v>73</v>
      </c>
      <c r="B1468" s="20" t="s">
        <v>215</v>
      </c>
      <c r="C1468" s="20" t="s">
        <v>157</v>
      </c>
      <c r="D1468" s="20" t="s">
        <v>158</v>
      </c>
      <c r="E1468" s="20" t="s">
        <v>142</v>
      </c>
      <c r="F1468" s="20" t="s">
        <v>159</v>
      </c>
      <c r="G1468" s="20" t="s">
        <v>144</v>
      </c>
      <c r="H1468" s="20" t="s">
        <v>276</v>
      </c>
      <c r="I1468">
        <v>50116</v>
      </c>
      <c r="J1468" s="21">
        <v>2247096.29</v>
      </c>
      <c r="K1468" s="22">
        <v>0.92129179746782297</v>
      </c>
      <c r="L1468" s="21">
        <v>2439071.2000000002</v>
      </c>
      <c r="M1468" s="23">
        <v>6.7533788207881806E-2</v>
      </c>
      <c r="N1468" s="21">
        <v>26.16</v>
      </c>
      <c r="O1468">
        <v>3384</v>
      </c>
      <c r="P1468" s="21">
        <v>76868.19</v>
      </c>
      <c r="Q1468" s="21">
        <v>590.59</v>
      </c>
      <c r="R1468" s="21">
        <f t="shared" si="22"/>
        <v>77458.78</v>
      </c>
    </row>
    <row r="1469" spans="1:18" x14ac:dyDescent="0.25">
      <c r="A1469" s="20" t="s">
        <v>73</v>
      </c>
      <c r="B1469" s="20" t="s">
        <v>215</v>
      </c>
      <c r="C1469" s="20" t="s">
        <v>160</v>
      </c>
      <c r="D1469" s="20" t="s">
        <v>150</v>
      </c>
      <c r="E1469" s="20" t="s">
        <v>142</v>
      </c>
      <c r="F1469" s="20" t="s">
        <v>159</v>
      </c>
      <c r="G1469" s="20" t="s">
        <v>144</v>
      </c>
      <c r="H1469" s="20" t="s">
        <v>276</v>
      </c>
      <c r="I1469">
        <v>48471</v>
      </c>
      <c r="J1469" s="21">
        <v>2247096.29</v>
      </c>
      <c r="K1469" s="22">
        <v>0.92129179746782297</v>
      </c>
      <c r="L1469" s="21">
        <v>2439071.2000000002</v>
      </c>
      <c r="M1469" s="23">
        <v>7.2491742790292801E-2</v>
      </c>
      <c r="N1469" s="21">
        <v>24.2</v>
      </c>
      <c r="O1469">
        <v>3513</v>
      </c>
      <c r="P1469" s="21">
        <v>73819.67</v>
      </c>
      <c r="Q1469" s="21">
        <v>420.27</v>
      </c>
      <c r="R1469" s="21">
        <f t="shared" si="22"/>
        <v>74239.94</v>
      </c>
    </row>
    <row r="1470" spans="1:18" x14ac:dyDescent="0.25">
      <c r="A1470" s="20" t="s">
        <v>73</v>
      </c>
      <c r="B1470" s="20" t="s">
        <v>215</v>
      </c>
      <c r="C1470" s="20" t="s">
        <v>161</v>
      </c>
      <c r="D1470" s="20" t="s">
        <v>148</v>
      </c>
      <c r="E1470" s="20" t="s">
        <v>142</v>
      </c>
      <c r="F1470" s="20" t="s">
        <v>162</v>
      </c>
      <c r="G1470" s="20" t="s">
        <v>144</v>
      </c>
      <c r="H1470" s="20" t="s">
        <v>276</v>
      </c>
      <c r="I1470">
        <v>13594</v>
      </c>
      <c r="J1470" s="21">
        <v>2247096.29</v>
      </c>
      <c r="K1470" s="22">
        <v>0.92129179746782297</v>
      </c>
      <c r="L1470" s="21">
        <v>2439071.2000000002</v>
      </c>
      <c r="M1470" s="23">
        <v>6.7533788207881806E-2</v>
      </c>
      <c r="N1470" s="21">
        <v>26.16</v>
      </c>
      <c r="O1470">
        <v>918</v>
      </c>
      <c r="P1470" s="21">
        <v>20852.54</v>
      </c>
      <c r="Q1470" s="21">
        <v>136.29</v>
      </c>
      <c r="R1470" s="21">
        <f t="shared" si="22"/>
        <v>20988.83</v>
      </c>
    </row>
    <row r="1471" spans="1:18" x14ac:dyDescent="0.25">
      <c r="A1471" s="20" t="s">
        <v>73</v>
      </c>
      <c r="B1471" s="20" t="s">
        <v>215</v>
      </c>
      <c r="C1471" s="20" t="s">
        <v>163</v>
      </c>
      <c r="D1471" s="20" t="s">
        <v>148</v>
      </c>
      <c r="E1471" s="20" t="s">
        <v>146</v>
      </c>
      <c r="F1471" s="20" t="s">
        <v>162</v>
      </c>
      <c r="G1471" s="20" t="s">
        <v>144</v>
      </c>
      <c r="H1471" s="20" t="s">
        <v>276</v>
      </c>
      <c r="I1471">
        <v>2528</v>
      </c>
      <c r="J1471" s="21">
        <v>2247096.29</v>
      </c>
      <c r="K1471" s="22">
        <v>0.92129179746782297</v>
      </c>
      <c r="L1471" s="21">
        <v>2439071.2000000002</v>
      </c>
      <c r="M1471" s="23">
        <v>6.7533788207881806E-2</v>
      </c>
      <c r="N1471" s="21">
        <v>107.29</v>
      </c>
      <c r="O1471">
        <v>170</v>
      </c>
      <c r="P1471" s="21">
        <v>15795.49</v>
      </c>
      <c r="Q1471" s="21">
        <v>0</v>
      </c>
      <c r="R1471" s="21">
        <f t="shared" si="22"/>
        <v>15795.49</v>
      </c>
    </row>
    <row r="1472" spans="1:18" x14ac:dyDescent="0.25">
      <c r="A1472" s="20" t="s">
        <v>73</v>
      </c>
      <c r="B1472" s="20" t="s">
        <v>215</v>
      </c>
      <c r="C1472" s="20" t="s">
        <v>164</v>
      </c>
      <c r="D1472" s="20" t="s">
        <v>150</v>
      </c>
      <c r="E1472" s="20" t="s">
        <v>146</v>
      </c>
      <c r="F1472" s="20" t="s">
        <v>162</v>
      </c>
      <c r="G1472" s="20" t="s">
        <v>144</v>
      </c>
      <c r="H1472" s="20" t="s">
        <v>276</v>
      </c>
      <c r="I1472">
        <v>3612</v>
      </c>
      <c r="J1472" s="21">
        <v>2247096.29</v>
      </c>
      <c r="K1472" s="22">
        <v>0.92129179746782297</v>
      </c>
      <c r="L1472" s="21">
        <v>2439071.2000000002</v>
      </c>
      <c r="M1472" s="23">
        <v>7.2491742790292801E-2</v>
      </c>
      <c r="N1472" s="21">
        <v>67.69</v>
      </c>
      <c r="O1472">
        <v>261</v>
      </c>
      <c r="P1472" s="21">
        <v>15299.95</v>
      </c>
      <c r="Q1472" s="21">
        <v>-58.62</v>
      </c>
      <c r="R1472" s="21">
        <f t="shared" si="22"/>
        <v>15241.33</v>
      </c>
    </row>
    <row r="1473" spans="1:18" x14ac:dyDescent="0.25">
      <c r="A1473" s="20" t="s">
        <v>73</v>
      </c>
      <c r="B1473" s="20" t="s">
        <v>215</v>
      </c>
      <c r="C1473" s="20" t="s">
        <v>165</v>
      </c>
      <c r="D1473" s="20" t="s">
        <v>148</v>
      </c>
      <c r="E1473" s="20" t="s">
        <v>155</v>
      </c>
      <c r="F1473" s="20" t="s">
        <v>159</v>
      </c>
      <c r="G1473" s="20" t="s">
        <v>144</v>
      </c>
      <c r="H1473" s="20" t="s">
        <v>276</v>
      </c>
      <c r="I1473">
        <v>1480</v>
      </c>
      <c r="J1473" s="21">
        <v>2247096.29</v>
      </c>
      <c r="K1473" s="22">
        <v>0.92129179746782297</v>
      </c>
      <c r="L1473" s="21">
        <v>2439071.2000000002</v>
      </c>
      <c r="M1473" s="23">
        <v>6.7533788207881806E-2</v>
      </c>
      <c r="N1473" s="21">
        <v>58.75</v>
      </c>
      <c r="O1473">
        <v>99</v>
      </c>
      <c r="P1473" s="21">
        <v>5036.96</v>
      </c>
      <c r="Q1473" s="21">
        <v>0</v>
      </c>
      <c r="R1473" s="21">
        <f t="shared" si="22"/>
        <v>5036.96</v>
      </c>
    </row>
    <row r="1474" spans="1:18" x14ac:dyDescent="0.25">
      <c r="A1474" s="20" t="s">
        <v>73</v>
      </c>
      <c r="B1474" s="20" t="s">
        <v>215</v>
      </c>
      <c r="C1474" s="20" t="s">
        <v>166</v>
      </c>
      <c r="D1474" s="20" t="s">
        <v>150</v>
      </c>
      <c r="E1474" s="20" t="s">
        <v>155</v>
      </c>
      <c r="F1474" s="20" t="s">
        <v>159</v>
      </c>
      <c r="G1474" s="20" t="s">
        <v>144</v>
      </c>
      <c r="H1474" s="20" t="s">
        <v>276</v>
      </c>
      <c r="I1474">
        <v>2052</v>
      </c>
      <c r="J1474" s="21">
        <v>2247096.29</v>
      </c>
      <c r="K1474" s="22">
        <v>0.92129179746782297</v>
      </c>
      <c r="L1474" s="21">
        <v>2439071.2000000002</v>
      </c>
      <c r="M1474" s="23">
        <v>6.7805471001804493E-2</v>
      </c>
      <c r="N1474" s="21">
        <v>58.69</v>
      </c>
      <c r="O1474">
        <v>139</v>
      </c>
      <c r="P1474" s="21">
        <v>7064.87</v>
      </c>
      <c r="Q1474" s="21">
        <v>0</v>
      </c>
      <c r="R1474" s="21">
        <f t="shared" ref="R1474:R1537" si="23">SUM(P1474:Q1474)</f>
        <v>7064.87</v>
      </c>
    </row>
    <row r="1475" spans="1:18" x14ac:dyDescent="0.25">
      <c r="A1475" s="20" t="s">
        <v>74</v>
      </c>
      <c r="B1475" s="20" t="s">
        <v>226</v>
      </c>
      <c r="C1475" s="20" t="s">
        <v>157</v>
      </c>
      <c r="D1475" s="20" t="s">
        <v>158</v>
      </c>
      <c r="E1475" s="20" t="s">
        <v>142</v>
      </c>
      <c r="F1475" s="20" t="s">
        <v>159</v>
      </c>
      <c r="G1475" s="20" t="s">
        <v>144</v>
      </c>
      <c r="H1475" s="20" t="s">
        <v>276</v>
      </c>
      <c r="I1475">
        <v>50116</v>
      </c>
      <c r="J1475" s="21">
        <v>271839.84000000003</v>
      </c>
      <c r="K1475" s="22">
        <v>0.84337501605528398</v>
      </c>
      <c r="L1475" s="21">
        <v>322323.8</v>
      </c>
      <c r="M1475" s="23">
        <v>8.9246050888386001E-3</v>
      </c>
      <c r="N1475" s="21">
        <v>26.16</v>
      </c>
      <c r="O1475">
        <v>447</v>
      </c>
      <c r="P1475" s="21">
        <v>9294.9599999999991</v>
      </c>
      <c r="Q1475" s="21">
        <v>83.18</v>
      </c>
      <c r="R1475" s="21">
        <f t="shared" si="23"/>
        <v>9378.14</v>
      </c>
    </row>
    <row r="1476" spans="1:18" x14ac:dyDescent="0.25">
      <c r="A1476" s="20" t="s">
        <v>74</v>
      </c>
      <c r="B1476" s="20" t="s">
        <v>226</v>
      </c>
      <c r="C1476" s="20" t="s">
        <v>160</v>
      </c>
      <c r="D1476" s="20" t="s">
        <v>150</v>
      </c>
      <c r="E1476" s="20" t="s">
        <v>142</v>
      </c>
      <c r="F1476" s="20" t="s">
        <v>159</v>
      </c>
      <c r="G1476" s="20" t="s">
        <v>144</v>
      </c>
      <c r="H1476" s="20" t="s">
        <v>276</v>
      </c>
      <c r="I1476">
        <v>48471</v>
      </c>
      <c r="J1476" s="21">
        <v>271839.84000000003</v>
      </c>
      <c r="K1476" s="22">
        <v>0.84337501605528398</v>
      </c>
      <c r="L1476" s="21">
        <v>322323.8</v>
      </c>
      <c r="M1476" s="23">
        <v>9.5797998864443901E-3</v>
      </c>
      <c r="N1476" s="21">
        <v>24.2</v>
      </c>
      <c r="O1476">
        <v>464</v>
      </c>
      <c r="P1476" s="21">
        <v>8925.56</v>
      </c>
      <c r="Q1476" s="21">
        <v>57.71</v>
      </c>
      <c r="R1476" s="21">
        <f t="shared" si="23"/>
        <v>8983.2699999999986</v>
      </c>
    </row>
    <row r="1477" spans="1:18" x14ac:dyDescent="0.25">
      <c r="A1477" s="20" t="s">
        <v>74</v>
      </c>
      <c r="B1477" s="20" t="s">
        <v>226</v>
      </c>
      <c r="C1477" s="20" t="s">
        <v>161</v>
      </c>
      <c r="D1477" s="20" t="s">
        <v>148</v>
      </c>
      <c r="E1477" s="20" t="s">
        <v>142</v>
      </c>
      <c r="F1477" s="20" t="s">
        <v>162</v>
      </c>
      <c r="G1477" s="20" t="s">
        <v>144</v>
      </c>
      <c r="H1477" s="20" t="s">
        <v>276</v>
      </c>
      <c r="I1477">
        <v>13594</v>
      </c>
      <c r="J1477" s="21">
        <v>271839.84000000003</v>
      </c>
      <c r="K1477" s="22">
        <v>0.84337501605528398</v>
      </c>
      <c r="L1477" s="21">
        <v>322323.8</v>
      </c>
      <c r="M1477" s="23">
        <v>8.9246050888386001E-3</v>
      </c>
      <c r="N1477" s="21">
        <v>26.16</v>
      </c>
      <c r="O1477">
        <v>121</v>
      </c>
      <c r="P1477" s="21">
        <v>2516.08</v>
      </c>
      <c r="Q1477" s="21">
        <v>20.79</v>
      </c>
      <c r="R1477" s="21">
        <f t="shared" si="23"/>
        <v>2536.87</v>
      </c>
    </row>
    <row r="1478" spans="1:18" x14ac:dyDescent="0.25">
      <c r="A1478" s="20" t="s">
        <v>74</v>
      </c>
      <c r="B1478" s="20" t="s">
        <v>226</v>
      </c>
      <c r="C1478" s="20" t="s">
        <v>163</v>
      </c>
      <c r="D1478" s="20" t="s">
        <v>148</v>
      </c>
      <c r="E1478" s="20" t="s">
        <v>146</v>
      </c>
      <c r="F1478" s="20" t="s">
        <v>162</v>
      </c>
      <c r="G1478" s="20" t="s">
        <v>144</v>
      </c>
      <c r="H1478" s="20" t="s">
        <v>276</v>
      </c>
      <c r="I1478">
        <v>2528</v>
      </c>
      <c r="J1478" s="21">
        <v>271839.84000000003</v>
      </c>
      <c r="K1478" s="22">
        <v>0.84337501605528398</v>
      </c>
      <c r="L1478" s="21">
        <v>322323.8</v>
      </c>
      <c r="M1478" s="23">
        <v>8.9246050888386001E-3</v>
      </c>
      <c r="N1478" s="21">
        <v>107.29</v>
      </c>
      <c r="O1478">
        <v>22</v>
      </c>
      <c r="P1478" s="21">
        <v>1871.24</v>
      </c>
      <c r="Q1478" s="21">
        <v>0</v>
      </c>
      <c r="R1478" s="21">
        <f t="shared" si="23"/>
        <v>1871.24</v>
      </c>
    </row>
    <row r="1479" spans="1:18" x14ac:dyDescent="0.25">
      <c r="A1479" s="20" t="s">
        <v>74</v>
      </c>
      <c r="B1479" s="20" t="s">
        <v>226</v>
      </c>
      <c r="C1479" s="20" t="s">
        <v>164</v>
      </c>
      <c r="D1479" s="20" t="s">
        <v>150</v>
      </c>
      <c r="E1479" s="20" t="s">
        <v>146</v>
      </c>
      <c r="F1479" s="20" t="s">
        <v>162</v>
      </c>
      <c r="G1479" s="20" t="s">
        <v>144</v>
      </c>
      <c r="H1479" s="20" t="s">
        <v>276</v>
      </c>
      <c r="I1479">
        <v>3612</v>
      </c>
      <c r="J1479" s="21">
        <v>271839.84000000003</v>
      </c>
      <c r="K1479" s="22">
        <v>0.84337501605528398</v>
      </c>
      <c r="L1479" s="21">
        <v>322323.8</v>
      </c>
      <c r="M1479" s="23">
        <v>9.5797998864443901E-3</v>
      </c>
      <c r="N1479" s="21">
        <v>67.69</v>
      </c>
      <c r="O1479">
        <v>34</v>
      </c>
      <c r="P1479" s="21">
        <v>1824.53</v>
      </c>
      <c r="Q1479" s="21">
        <v>0</v>
      </c>
      <c r="R1479" s="21">
        <f t="shared" si="23"/>
        <v>1824.53</v>
      </c>
    </row>
    <row r="1480" spans="1:18" x14ac:dyDescent="0.25">
      <c r="A1480" s="20" t="s">
        <v>74</v>
      </c>
      <c r="B1480" s="20" t="s">
        <v>226</v>
      </c>
      <c r="C1480" s="20" t="s">
        <v>165</v>
      </c>
      <c r="D1480" s="20" t="s">
        <v>148</v>
      </c>
      <c r="E1480" s="20" t="s">
        <v>155</v>
      </c>
      <c r="F1480" s="20" t="s">
        <v>159</v>
      </c>
      <c r="G1480" s="20" t="s">
        <v>144</v>
      </c>
      <c r="H1480" s="20" t="s">
        <v>276</v>
      </c>
      <c r="I1480">
        <v>1480</v>
      </c>
      <c r="J1480" s="21">
        <v>271839.84000000003</v>
      </c>
      <c r="K1480" s="22">
        <v>0.84337501605528398</v>
      </c>
      <c r="L1480" s="21">
        <v>322323.8</v>
      </c>
      <c r="M1480" s="23">
        <v>8.9246050888386001E-3</v>
      </c>
      <c r="N1480" s="21">
        <v>58.75</v>
      </c>
      <c r="O1480">
        <v>13</v>
      </c>
      <c r="P1480" s="21">
        <v>605.48</v>
      </c>
      <c r="Q1480" s="21">
        <v>0</v>
      </c>
      <c r="R1480" s="21">
        <f t="shared" si="23"/>
        <v>605.48</v>
      </c>
    </row>
    <row r="1481" spans="1:18" x14ac:dyDescent="0.25">
      <c r="A1481" s="20" t="s">
        <v>74</v>
      </c>
      <c r="B1481" s="20" t="s">
        <v>226</v>
      </c>
      <c r="C1481" s="20" t="s">
        <v>166</v>
      </c>
      <c r="D1481" s="20" t="s">
        <v>150</v>
      </c>
      <c r="E1481" s="20" t="s">
        <v>155</v>
      </c>
      <c r="F1481" s="20" t="s">
        <v>159</v>
      </c>
      <c r="G1481" s="20" t="s">
        <v>144</v>
      </c>
      <c r="H1481" s="20" t="s">
        <v>276</v>
      </c>
      <c r="I1481">
        <v>2052</v>
      </c>
      <c r="J1481" s="21">
        <v>271839.84000000003</v>
      </c>
      <c r="K1481" s="22">
        <v>0.84337501605528398</v>
      </c>
      <c r="L1481" s="21">
        <v>322323.8</v>
      </c>
      <c r="M1481" s="23">
        <v>8.9605080303073702E-3</v>
      </c>
      <c r="N1481" s="21">
        <v>58.69</v>
      </c>
      <c r="O1481">
        <v>18</v>
      </c>
      <c r="P1481" s="21">
        <v>837.5</v>
      </c>
      <c r="Q1481" s="21">
        <v>0</v>
      </c>
      <c r="R1481" s="21">
        <f t="shared" si="23"/>
        <v>837.5</v>
      </c>
    </row>
    <row r="1482" spans="1:18" x14ac:dyDescent="0.25">
      <c r="A1482" s="20" t="s">
        <v>75</v>
      </c>
      <c r="B1482" s="20" t="s">
        <v>196</v>
      </c>
      <c r="C1482" s="20" t="s">
        <v>197</v>
      </c>
      <c r="D1482" s="20" t="s">
        <v>148</v>
      </c>
      <c r="E1482" s="20" t="s">
        <v>142</v>
      </c>
      <c r="F1482" s="20" t="s">
        <v>198</v>
      </c>
      <c r="G1482" s="20" t="s">
        <v>144</v>
      </c>
      <c r="H1482" s="20" t="s">
        <v>276</v>
      </c>
      <c r="I1482">
        <v>311691</v>
      </c>
      <c r="J1482" s="21">
        <v>280478.81</v>
      </c>
      <c r="K1482" s="22">
        <v>0.86821322860085104</v>
      </c>
      <c r="L1482" s="21">
        <v>323052.90999999997</v>
      </c>
      <c r="M1482" s="23">
        <v>1.6630008504689899E-3</v>
      </c>
      <c r="N1482" s="21">
        <v>33.78</v>
      </c>
      <c r="O1482">
        <v>518</v>
      </c>
      <c r="P1482" s="21">
        <v>14318.49</v>
      </c>
      <c r="Q1482" s="21">
        <v>82.93</v>
      </c>
      <c r="R1482" s="21">
        <f t="shared" si="23"/>
        <v>14401.42</v>
      </c>
    </row>
    <row r="1483" spans="1:18" x14ac:dyDescent="0.25">
      <c r="A1483" s="20" t="s">
        <v>75</v>
      </c>
      <c r="B1483" s="20" t="s">
        <v>196</v>
      </c>
      <c r="C1483" s="20" t="s">
        <v>199</v>
      </c>
      <c r="D1483" s="20" t="s">
        <v>200</v>
      </c>
      <c r="E1483" s="20" t="s">
        <v>142</v>
      </c>
      <c r="F1483" s="20" t="s">
        <v>198</v>
      </c>
      <c r="G1483" s="20" t="s">
        <v>183</v>
      </c>
      <c r="H1483" s="20" t="s">
        <v>276</v>
      </c>
      <c r="I1483">
        <v>224013</v>
      </c>
      <c r="J1483" s="21">
        <v>280478.81</v>
      </c>
      <c r="K1483" s="22">
        <v>0.86821322860085104</v>
      </c>
      <c r="L1483" s="21">
        <v>323052.90999999997</v>
      </c>
      <c r="M1483" s="23"/>
      <c r="N1483" s="21">
        <v>10.98</v>
      </c>
      <c r="P1483" s="21">
        <v>0</v>
      </c>
      <c r="Q1483" s="21">
        <v>0</v>
      </c>
      <c r="R1483" s="21">
        <f t="shared" si="23"/>
        <v>0</v>
      </c>
    </row>
    <row r="1484" spans="1:18" x14ac:dyDescent="0.25">
      <c r="A1484" t="s">
        <v>33</v>
      </c>
      <c r="B1484" t="s">
        <v>13</v>
      </c>
      <c r="C1484" t="s">
        <v>140</v>
      </c>
      <c r="D1484" t="s">
        <v>141</v>
      </c>
      <c r="E1484" t="s">
        <v>142</v>
      </c>
      <c r="F1484" t="s">
        <v>143</v>
      </c>
      <c r="G1484" t="s">
        <v>144</v>
      </c>
      <c r="H1484" t="s">
        <v>279</v>
      </c>
      <c r="I1484">
        <v>5607</v>
      </c>
      <c r="J1484" s="25">
        <v>4424884.4400000004</v>
      </c>
      <c r="K1484" s="26">
        <v>0.75540122782485908</v>
      </c>
      <c r="L1484" s="25">
        <v>5857661.1699999999</v>
      </c>
      <c r="M1484" s="26">
        <v>0.38786656700148547</v>
      </c>
      <c r="N1484" s="25">
        <v>4.97</v>
      </c>
      <c r="O1484">
        <v>2174</v>
      </c>
      <c r="P1484" s="25">
        <v>7692.63</v>
      </c>
      <c r="Q1484" s="25">
        <v>95.53</v>
      </c>
      <c r="R1484" s="21">
        <f t="shared" si="23"/>
        <v>7788.16</v>
      </c>
    </row>
    <row r="1485" spans="1:18" x14ac:dyDescent="0.25">
      <c r="A1485" t="s">
        <v>33</v>
      </c>
      <c r="B1485" t="s">
        <v>13</v>
      </c>
      <c r="C1485" t="s">
        <v>145</v>
      </c>
      <c r="D1485" t="s">
        <v>141</v>
      </c>
      <c r="E1485" t="s">
        <v>146</v>
      </c>
      <c r="F1485" t="s">
        <v>143</v>
      </c>
      <c r="G1485" t="s">
        <v>144</v>
      </c>
      <c r="H1485" t="s">
        <v>279</v>
      </c>
      <c r="I1485">
        <v>3342</v>
      </c>
      <c r="J1485" s="25">
        <v>4424884.4400000004</v>
      </c>
      <c r="K1485" s="26">
        <v>0.75540122782485908</v>
      </c>
      <c r="L1485" s="25">
        <v>5857661.1699999999</v>
      </c>
      <c r="M1485" s="26">
        <v>0.38786656700148547</v>
      </c>
      <c r="N1485" s="25">
        <v>57.63</v>
      </c>
      <c r="O1485">
        <v>1296</v>
      </c>
      <c r="P1485" s="25">
        <v>53034.58</v>
      </c>
      <c r="Q1485" s="25">
        <v>163.66999999999999</v>
      </c>
      <c r="R1485" s="21">
        <f t="shared" si="23"/>
        <v>53198.25</v>
      </c>
    </row>
    <row r="1486" spans="1:18" x14ac:dyDescent="0.25">
      <c r="A1486" t="s">
        <v>33</v>
      </c>
      <c r="B1486" t="s">
        <v>13</v>
      </c>
      <c r="C1486" t="s">
        <v>147</v>
      </c>
      <c r="D1486" t="s">
        <v>148</v>
      </c>
      <c r="E1486" t="s">
        <v>146</v>
      </c>
      <c r="F1486" t="s">
        <v>143</v>
      </c>
      <c r="G1486" t="s">
        <v>144</v>
      </c>
      <c r="H1486" t="s">
        <v>279</v>
      </c>
      <c r="I1486">
        <v>4442</v>
      </c>
      <c r="J1486" s="25">
        <v>4424884.4400000004</v>
      </c>
      <c r="K1486" s="26">
        <v>0.75540122782485908</v>
      </c>
      <c r="L1486" s="25">
        <v>5857661.1699999999</v>
      </c>
      <c r="M1486" s="26">
        <v>0.38786656700148542</v>
      </c>
      <c r="N1486" s="25">
        <v>57.63</v>
      </c>
      <c r="O1486">
        <v>1722</v>
      </c>
      <c r="P1486" s="25">
        <v>70467.25</v>
      </c>
      <c r="Q1486" s="25">
        <v>40.909999999999997</v>
      </c>
      <c r="R1486" s="21">
        <f t="shared" si="23"/>
        <v>70508.160000000003</v>
      </c>
    </row>
    <row r="1487" spans="1:18" x14ac:dyDescent="0.25">
      <c r="A1487" t="s">
        <v>33</v>
      </c>
      <c r="B1487" t="s">
        <v>13</v>
      </c>
      <c r="C1487" t="s">
        <v>149</v>
      </c>
      <c r="D1487" t="s">
        <v>150</v>
      </c>
      <c r="E1487" t="s">
        <v>142</v>
      </c>
      <c r="F1487" t="s">
        <v>151</v>
      </c>
      <c r="G1487" t="s">
        <v>144</v>
      </c>
      <c r="H1487" t="s">
        <v>279</v>
      </c>
      <c r="I1487">
        <v>65003</v>
      </c>
      <c r="J1487" s="25">
        <v>4424884.4400000004</v>
      </c>
      <c r="K1487" s="26">
        <v>0.75540122782485908</v>
      </c>
      <c r="L1487" s="25">
        <v>5857661.1699999999</v>
      </c>
      <c r="M1487" s="26">
        <v>0.38786656700148547</v>
      </c>
      <c r="N1487" s="25">
        <v>4.97</v>
      </c>
      <c r="O1487">
        <v>25212</v>
      </c>
      <c r="P1487" s="25">
        <v>89211.89</v>
      </c>
      <c r="Q1487" s="25">
        <v>760.78</v>
      </c>
      <c r="R1487" s="21">
        <f t="shared" si="23"/>
        <v>89972.67</v>
      </c>
    </row>
    <row r="1488" spans="1:18" x14ac:dyDescent="0.25">
      <c r="A1488" t="s">
        <v>33</v>
      </c>
      <c r="B1488" t="s">
        <v>13</v>
      </c>
      <c r="C1488" t="s">
        <v>152</v>
      </c>
      <c r="D1488" t="s">
        <v>153</v>
      </c>
      <c r="E1488" t="s">
        <v>142</v>
      </c>
      <c r="F1488" t="s">
        <v>151</v>
      </c>
      <c r="G1488" t="s">
        <v>144</v>
      </c>
      <c r="H1488" t="s">
        <v>279</v>
      </c>
      <c r="I1488">
        <v>93362</v>
      </c>
      <c r="J1488" s="25">
        <v>4424884.4400000004</v>
      </c>
      <c r="K1488" s="26">
        <v>0.75540122782485908</v>
      </c>
      <c r="L1488" s="25">
        <v>5857661.1699999999</v>
      </c>
      <c r="M1488" s="26">
        <v>0.38786656700148542</v>
      </c>
      <c r="N1488" s="25">
        <v>4.97</v>
      </c>
      <c r="O1488">
        <v>36211</v>
      </c>
      <c r="P1488" s="25">
        <v>128131.51</v>
      </c>
      <c r="Q1488" s="25">
        <v>1411.85</v>
      </c>
      <c r="R1488" s="21">
        <f t="shared" si="23"/>
        <v>129543.36</v>
      </c>
    </row>
    <row r="1489" spans="1:18" x14ac:dyDescent="0.25">
      <c r="A1489" t="s">
        <v>33</v>
      </c>
      <c r="B1489" t="s">
        <v>13</v>
      </c>
      <c r="C1489" t="s">
        <v>154</v>
      </c>
      <c r="D1489" t="s">
        <v>148</v>
      </c>
      <c r="E1489" t="s">
        <v>155</v>
      </c>
      <c r="F1489" t="s">
        <v>151</v>
      </c>
      <c r="G1489" t="s">
        <v>144</v>
      </c>
      <c r="H1489" t="s">
        <v>279</v>
      </c>
      <c r="I1489">
        <v>1422</v>
      </c>
      <c r="J1489" s="25">
        <v>4424884.4400000004</v>
      </c>
      <c r="K1489" s="26">
        <v>0.75540122782485908</v>
      </c>
      <c r="L1489" s="25">
        <v>5857661.1699999999</v>
      </c>
      <c r="M1489" s="26">
        <v>0.38786656700148547</v>
      </c>
      <c r="N1489" s="25">
        <v>27.46</v>
      </c>
      <c r="O1489">
        <v>551</v>
      </c>
      <c r="P1489" s="25">
        <v>10743.79</v>
      </c>
      <c r="Q1489" s="28">
        <v>19.5</v>
      </c>
      <c r="R1489" s="21">
        <f t="shared" si="23"/>
        <v>10763.29</v>
      </c>
    </row>
    <row r="1490" spans="1:18" x14ac:dyDescent="0.25">
      <c r="A1490" t="s">
        <v>33</v>
      </c>
      <c r="B1490" t="s">
        <v>13</v>
      </c>
      <c r="C1490" t="s">
        <v>156</v>
      </c>
      <c r="D1490" t="s">
        <v>150</v>
      </c>
      <c r="E1490" t="s">
        <v>155</v>
      </c>
      <c r="F1490" t="s">
        <v>151</v>
      </c>
      <c r="G1490" t="s">
        <v>144</v>
      </c>
      <c r="H1490" t="s">
        <v>279</v>
      </c>
      <c r="I1490">
        <v>3599</v>
      </c>
      <c r="J1490" s="25">
        <v>4424884.4400000004</v>
      </c>
      <c r="K1490" s="26">
        <v>0.75540122782485908</v>
      </c>
      <c r="L1490" s="25">
        <v>5857661.1699999999</v>
      </c>
      <c r="M1490" s="26">
        <v>0.38786656700148547</v>
      </c>
      <c r="N1490" s="25">
        <v>27.46</v>
      </c>
      <c r="O1490">
        <v>1395</v>
      </c>
      <c r="P1490" s="25">
        <v>27200.71</v>
      </c>
      <c r="Q1490">
        <v>39</v>
      </c>
      <c r="R1490" s="21">
        <f t="shared" si="23"/>
        <v>27239.71</v>
      </c>
    </row>
    <row r="1491" spans="1:18" x14ac:dyDescent="0.25">
      <c r="A1491" t="s">
        <v>34</v>
      </c>
      <c r="B1491" t="s">
        <v>14</v>
      </c>
      <c r="C1491" t="s">
        <v>157</v>
      </c>
      <c r="D1491" t="s">
        <v>158</v>
      </c>
      <c r="E1491" t="s">
        <v>142</v>
      </c>
      <c r="F1491" t="s">
        <v>159</v>
      </c>
      <c r="G1491" t="s">
        <v>144</v>
      </c>
      <c r="H1491" t="s">
        <v>279</v>
      </c>
      <c r="I1491">
        <v>50321</v>
      </c>
      <c r="J1491" s="25">
        <v>1893088.01</v>
      </c>
      <c r="K1491" s="26">
        <v>0.8270293884751494</v>
      </c>
      <c r="L1491" s="25">
        <v>2289021.4500000002</v>
      </c>
      <c r="M1491" s="30">
        <v>6.337916244822972E-2</v>
      </c>
      <c r="N1491" s="25">
        <v>26.16</v>
      </c>
      <c r="O1491">
        <v>3189</v>
      </c>
      <c r="P1491" s="25">
        <v>65027.13</v>
      </c>
      <c r="Q1491" s="25">
        <v>774.87</v>
      </c>
      <c r="R1491" s="21">
        <f t="shared" si="23"/>
        <v>65802</v>
      </c>
    </row>
    <row r="1492" spans="1:18" x14ac:dyDescent="0.25">
      <c r="A1492" t="s">
        <v>34</v>
      </c>
      <c r="B1492" t="s">
        <v>14</v>
      </c>
      <c r="C1492" t="s">
        <v>160</v>
      </c>
      <c r="D1492" t="s">
        <v>150</v>
      </c>
      <c r="E1492" t="s">
        <v>142</v>
      </c>
      <c r="F1492" t="s">
        <v>159</v>
      </c>
      <c r="G1492" t="s">
        <v>144</v>
      </c>
      <c r="H1492" t="s">
        <v>279</v>
      </c>
      <c r="I1492">
        <v>48505</v>
      </c>
      <c r="J1492" s="25">
        <v>1893088.01</v>
      </c>
      <c r="K1492" s="26">
        <v>0.8270293884751494</v>
      </c>
      <c r="L1492" s="25">
        <v>2289021.4500000002</v>
      </c>
      <c r="M1492" s="30">
        <v>6.8032107547685822E-2</v>
      </c>
      <c r="N1492" s="28">
        <v>24.2</v>
      </c>
      <c r="O1492">
        <v>3299</v>
      </c>
      <c r="P1492" s="25">
        <v>62230.03</v>
      </c>
      <c r="Q1492" s="25">
        <v>584.77</v>
      </c>
      <c r="R1492" s="21">
        <f t="shared" si="23"/>
        <v>62814.799999999996</v>
      </c>
    </row>
    <row r="1493" spans="1:18" x14ac:dyDescent="0.25">
      <c r="A1493" t="s">
        <v>34</v>
      </c>
      <c r="B1493" t="s">
        <v>14</v>
      </c>
      <c r="C1493" t="s">
        <v>161</v>
      </c>
      <c r="D1493" t="s">
        <v>148</v>
      </c>
      <c r="E1493" t="s">
        <v>142</v>
      </c>
      <c r="F1493" t="s">
        <v>162</v>
      </c>
      <c r="G1493" t="s">
        <v>144</v>
      </c>
      <c r="H1493" t="s">
        <v>279</v>
      </c>
      <c r="I1493">
        <v>13542</v>
      </c>
      <c r="J1493" s="25">
        <v>1893088.01</v>
      </c>
      <c r="K1493" s="26">
        <v>0.8270293884751494</v>
      </c>
      <c r="L1493" s="25">
        <v>2289021.4500000002</v>
      </c>
      <c r="M1493" s="30">
        <v>6.3379162448229706E-2</v>
      </c>
      <c r="N1493" s="25">
        <v>26.16</v>
      </c>
      <c r="O1493">
        <v>858</v>
      </c>
      <c r="P1493" s="25">
        <v>17495.54</v>
      </c>
      <c r="Q1493" s="25">
        <v>183.51</v>
      </c>
      <c r="R1493" s="21">
        <f t="shared" si="23"/>
        <v>17679.05</v>
      </c>
    </row>
    <row r="1494" spans="1:18" x14ac:dyDescent="0.25">
      <c r="A1494" t="s">
        <v>34</v>
      </c>
      <c r="B1494" t="s">
        <v>14</v>
      </c>
      <c r="C1494" t="s">
        <v>163</v>
      </c>
      <c r="D1494" t="s">
        <v>148</v>
      </c>
      <c r="E1494" t="s">
        <v>146</v>
      </c>
      <c r="F1494" t="s">
        <v>162</v>
      </c>
      <c r="G1494" t="s">
        <v>144</v>
      </c>
      <c r="H1494" t="s">
        <v>279</v>
      </c>
      <c r="I1494">
        <v>2518</v>
      </c>
      <c r="J1494" s="25">
        <v>1893088.01</v>
      </c>
      <c r="K1494" s="26">
        <v>0.8270293884751494</v>
      </c>
      <c r="L1494" s="25">
        <v>2289021.4500000002</v>
      </c>
      <c r="M1494" s="30">
        <v>6.337916244822972E-2</v>
      </c>
      <c r="N1494" s="25">
        <v>107.29</v>
      </c>
      <c r="O1494">
        <v>159</v>
      </c>
      <c r="P1494" s="25">
        <v>13261.88</v>
      </c>
      <c r="Q1494">
        <v>0</v>
      </c>
      <c r="R1494" s="21">
        <f t="shared" si="23"/>
        <v>13261.88</v>
      </c>
    </row>
    <row r="1495" spans="1:18" x14ac:dyDescent="0.25">
      <c r="A1495" t="s">
        <v>34</v>
      </c>
      <c r="B1495" t="s">
        <v>14</v>
      </c>
      <c r="C1495" t="s">
        <v>164</v>
      </c>
      <c r="D1495" t="s">
        <v>150</v>
      </c>
      <c r="E1495" t="s">
        <v>146</v>
      </c>
      <c r="F1495" t="s">
        <v>162</v>
      </c>
      <c r="G1495" t="s">
        <v>144</v>
      </c>
      <c r="H1495" t="s">
        <v>279</v>
      </c>
      <c r="I1495">
        <v>3595</v>
      </c>
      <c r="J1495" s="25">
        <v>1893088.01</v>
      </c>
      <c r="K1495" s="26">
        <v>0.8270293884751494</v>
      </c>
      <c r="L1495" s="25">
        <v>2289021.4500000002</v>
      </c>
      <c r="M1495" s="30">
        <v>6.8032107547685822E-2</v>
      </c>
      <c r="N1495" s="25">
        <v>67.69</v>
      </c>
      <c r="O1495">
        <v>244</v>
      </c>
      <c r="P1495" s="25">
        <v>12839.94</v>
      </c>
      <c r="Q1495" s="25">
        <v>-52.62</v>
      </c>
      <c r="R1495" s="21">
        <f t="shared" si="23"/>
        <v>12787.32</v>
      </c>
    </row>
    <row r="1496" spans="1:18" x14ac:dyDescent="0.25">
      <c r="A1496" t="s">
        <v>34</v>
      </c>
      <c r="B1496" t="s">
        <v>14</v>
      </c>
      <c r="C1496" t="s">
        <v>165</v>
      </c>
      <c r="D1496" t="s">
        <v>148</v>
      </c>
      <c r="E1496" t="s">
        <v>155</v>
      </c>
      <c r="F1496" t="s">
        <v>159</v>
      </c>
      <c r="G1496" t="s">
        <v>144</v>
      </c>
      <c r="H1496" t="s">
        <v>279</v>
      </c>
      <c r="I1496">
        <v>1481</v>
      </c>
      <c r="J1496" s="25">
        <v>1893088.01</v>
      </c>
      <c r="K1496" s="26">
        <v>0.8270293884751494</v>
      </c>
      <c r="L1496" s="25">
        <v>2289021.4500000002</v>
      </c>
      <c r="M1496" s="30">
        <v>6.337916244822972E-2</v>
      </c>
      <c r="N1496" s="25">
        <v>58.75</v>
      </c>
      <c r="O1496">
        <v>93</v>
      </c>
      <c r="P1496" s="25">
        <v>4247.5600000000004</v>
      </c>
      <c r="Q1496">
        <v>0</v>
      </c>
      <c r="R1496" s="21">
        <f t="shared" si="23"/>
        <v>4247.5600000000004</v>
      </c>
    </row>
    <row r="1497" spans="1:18" x14ac:dyDescent="0.25">
      <c r="A1497" t="s">
        <v>34</v>
      </c>
      <c r="B1497" t="s">
        <v>14</v>
      </c>
      <c r="C1497" t="s">
        <v>166</v>
      </c>
      <c r="D1497" t="s">
        <v>150</v>
      </c>
      <c r="E1497" t="s">
        <v>155</v>
      </c>
      <c r="F1497" t="s">
        <v>159</v>
      </c>
      <c r="G1497" t="s">
        <v>144</v>
      </c>
      <c r="H1497" t="s">
        <v>279</v>
      </c>
      <c r="I1497">
        <v>2055</v>
      </c>
      <c r="J1497" s="25">
        <v>1893088.01</v>
      </c>
      <c r="K1497" s="26">
        <v>0.8270293884751494</v>
      </c>
      <c r="L1497" s="25">
        <v>2289021.4500000002</v>
      </c>
      <c r="M1497" s="30">
        <v>6.3634131529445914E-2</v>
      </c>
      <c r="N1497" s="25">
        <v>58.69</v>
      </c>
      <c r="O1497">
        <v>130</v>
      </c>
      <c r="P1497" s="25">
        <v>5931.39</v>
      </c>
      <c r="Q1497">
        <v>0</v>
      </c>
      <c r="R1497" s="21">
        <f t="shared" si="23"/>
        <v>5931.39</v>
      </c>
    </row>
    <row r="1498" spans="1:18" x14ac:dyDescent="0.25">
      <c r="A1498" t="s">
        <v>35</v>
      </c>
      <c r="B1498" t="s">
        <v>14</v>
      </c>
      <c r="C1498" t="s">
        <v>157</v>
      </c>
      <c r="D1498" t="s">
        <v>158</v>
      </c>
      <c r="E1498" t="s">
        <v>142</v>
      </c>
      <c r="F1498" t="s">
        <v>159</v>
      </c>
      <c r="G1498" t="s">
        <v>144</v>
      </c>
      <c r="H1498" t="s">
        <v>279</v>
      </c>
      <c r="I1498">
        <v>50321</v>
      </c>
      <c r="J1498" s="25">
        <v>319066.25</v>
      </c>
      <c r="K1498" s="26">
        <v>0.71511240532779463</v>
      </c>
      <c r="L1498" s="25">
        <v>446176.36</v>
      </c>
      <c r="M1498" s="30">
        <v>1.2353874622275742E-2</v>
      </c>
      <c r="N1498" s="25">
        <v>26.16</v>
      </c>
      <c r="O1498">
        <v>621</v>
      </c>
      <c r="P1498" s="25">
        <v>10949.27</v>
      </c>
      <c r="Q1498" s="25">
        <v>123.42</v>
      </c>
      <c r="R1498" s="21">
        <f t="shared" si="23"/>
        <v>11072.69</v>
      </c>
    </row>
    <row r="1499" spans="1:18" x14ac:dyDescent="0.25">
      <c r="A1499" t="s">
        <v>35</v>
      </c>
      <c r="B1499" t="s">
        <v>14</v>
      </c>
      <c r="C1499" t="s">
        <v>160</v>
      </c>
      <c r="D1499" t="s">
        <v>150</v>
      </c>
      <c r="E1499" t="s">
        <v>142</v>
      </c>
      <c r="F1499" t="s">
        <v>159</v>
      </c>
      <c r="G1499" t="s">
        <v>144</v>
      </c>
      <c r="H1499" t="s">
        <v>279</v>
      </c>
      <c r="I1499">
        <v>48505</v>
      </c>
      <c r="J1499" s="25">
        <v>319066.25</v>
      </c>
      <c r="K1499" s="26">
        <v>0.71511240532779463</v>
      </c>
      <c r="L1499" s="25">
        <v>446176.36</v>
      </c>
      <c r="M1499" s="30">
        <v>1.3260827288776601E-2</v>
      </c>
      <c r="N1499" s="28">
        <v>24.2</v>
      </c>
      <c r="O1499">
        <v>643</v>
      </c>
      <c r="P1499" s="25">
        <v>10487.74</v>
      </c>
      <c r="Q1499" s="25">
        <v>97.86</v>
      </c>
      <c r="R1499" s="21">
        <f t="shared" si="23"/>
        <v>10585.6</v>
      </c>
    </row>
    <row r="1500" spans="1:18" x14ac:dyDescent="0.25">
      <c r="A1500" t="s">
        <v>35</v>
      </c>
      <c r="B1500" t="s">
        <v>14</v>
      </c>
      <c r="C1500" t="s">
        <v>161</v>
      </c>
      <c r="D1500" t="s">
        <v>148</v>
      </c>
      <c r="E1500" t="s">
        <v>142</v>
      </c>
      <c r="F1500" t="s">
        <v>162</v>
      </c>
      <c r="G1500" t="s">
        <v>144</v>
      </c>
      <c r="H1500" t="s">
        <v>279</v>
      </c>
      <c r="I1500">
        <v>13542</v>
      </c>
      <c r="J1500" s="25">
        <v>319066.25</v>
      </c>
      <c r="K1500" s="26">
        <v>0.71511240532779463</v>
      </c>
      <c r="L1500" s="25">
        <v>446176.36</v>
      </c>
      <c r="M1500" s="30">
        <v>1.2353874622275739E-2</v>
      </c>
      <c r="N1500" s="25">
        <v>26.16</v>
      </c>
      <c r="O1500">
        <v>167</v>
      </c>
      <c r="P1500" s="25">
        <v>2944.49</v>
      </c>
      <c r="Q1500" s="25">
        <v>35.26</v>
      </c>
      <c r="R1500" s="21">
        <f t="shared" si="23"/>
        <v>2979.75</v>
      </c>
    </row>
    <row r="1501" spans="1:18" x14ac:dyDescent="0.25">
      <c r="A1501" t="s">
        <v>35</v>
      </c>
      <c r="B1501" t="s">
        <v>14</v>
      </c>
      <c r="C1501" t="s">
        <v>163</v>
      </c>
      <c r="D1501" t="s">
        <v>148</v>
      </c>
      <c r="E1501" t="s">
        <v>146</v>
      </c>
      <c r="F1501" t="s">
        <v>162</v>
      </c>
      <c r="G1501" t="s">
        <v>144</v>
      </c>
      <c r="H1501" t="s">
        <v>279</v>
      </c>
      <c r="I1501">
        <v>2518</v>
      </c>
      <c r="J1501" s="25">
        <v>319066.25</v>
      </c>
      <c r="K1501" s="26">
        <v>0.71511240532779463</v>
      </c>
      <c r="L1501" s="25">
        <v>446176.36</v>
      </c>
      <c r="M1501" s="30">
        <v>1.2353874622275742E-2</v>
      </c>
      <c r="N1501" s="25">
        <v>107.29</v>
      </c>
      <c r="O1501">
        <v>31</v>
      </c>
      <c r="P1501" s="25">
        <v>2235.75</v>
      </c>
      <c r="Q1501">
        <v>0</v>
      </c>
      <c r="R1501" s="21">
        <f t="shared" si="23"/>
        <v>2235.75</v>
      </c>
    </row>
    <row r="1502" spans="1:18" x14ac:dyDescent="0.25">
      <c r="A1502" t="s">
        <v>35</v>
      </c>
      <c r="B1502" t="s">
        <v>14</v>
      </c>
      <c r="C1502" t="s">
        <v>164</v>
      </c>
      <c r="D1502" t="s">
        <v>150</v>
      </c>
      <c r="E1502" t="s">
        <v>146</v>
      </c>
      <c r="F1502" t="s">
        <v>162</v>
      </c>
      <c r="G1502" t="s">
        <v>144</v>
      </c>
      <c r="H1502" t="s">
        <v>279</v>
      </c>
      <c r="I1502">
        <v>3595</v>
      </c>
      <c r="J1502" s="25">
        <v>319066.25</v>
      </c>
      <c r="K1502" s="26">
        <v>0.71511240532779463</v>
      </c>
      <c r="L1502" s="25">
        <v>446176.36</v>
      </c>
      <c r="M1502" s="30">
        <v>1.3260827288776601E-2</v>
      </c>
      <c r="N1502" s="25">
        <v>67.69</v>
      </c>
      <c r="O1502">
        <v>47</v>
      </c>
      <c r="P1502" s="25">
        <v>2138.58</v>
      </c>
      <c r="Q1502">
        <v>0</v>
      </c>
      <c r="R1502" s="21">
        <f t="shared" si="23"/>
        <v>2138.58</v>
      </c>
    </row>
    <row r="1503" spans="1:18" x14ac:dyDescent="0.25">
      <c r="A1503" t="s">
        <v>35</v>
      </c>
      <c r="B1503" t="s">
        <v>14</v>
      </c>
      <c r="C1503" t="s">
        <v>165</v>
      </c>
      <c r="D1503" t="s">
        <v>148</v>
      </c>
      <c r="E1503" t="s">
        <v>155</v>
      </c>
      <c r="F1503" t="s">
        <v>159</v>
      </c>
      <c r="G1503" t="s">
        <v>144</v>
      </c>
      <c r="H1503" t="s">
        <v>279</v>
      </c>
      <c r="I1503">
        <v>1481</v>
      </c>
      <c r="J1503" s="25">
        <v>319066.25</v>
      </c>
      <c r="K1503" s="26">
        <v>0.71511240532779463</v>
      </c>
      <c r="L1503" s="25">
        <v>446176.36</v>
      </c>
      <c r="M1503" s="30">
        <v>1.2353874622275742E-2</v>
      </c>
      <c r="N1503" s="25">
        <v>58.75</v>
      </c>
      <c r="O1503">
        <v>18</v>
      </c>
      <c r="P1503" s="25">
        <v>710.86</v>
      </c>
      <c r="Q1503">
        <v>0</v>
      </c>
      <c r="R1503" s="21">
        <f t="shared" si="23"/>
        <v>710.86</v>
      </c>
    </row>
    <row r="1504" spans="1:18" x14ac:dyDescent="0.25">
      <c r="A1504" t="s">
        <v>35</v>
      </c>
      <c r="B1504" t="s">
        <v>14</v>
      </c>
      <c r="C1504" t="s">
        <v>166</v>
      </c>
      <c r="D1504" t="s">
        <v>150</v>
      </c>
      <c r="E1504" t="s">
        <v>155</v>
      </c>
      <c r="F1504" t="s">
        <v>159</v>
      </c>
      <c r="G1504" t="s">
        <v>144</v>
      </c>
      <c r="H1504" t="s">
        <v>279</v>
      </c>
      <c r="I1504">
        <v>2055</v>
      </c>
      <c r="J1504" s="25">
        <v>319066.25</v>
      </c>
      <c r="K1504" s="26">
        <v>0.71511240532779463</v>
      </c>
      <c r="L1504" s="25">
        <v>446176.36</v>
      </c>
      <c r="M1504" s="30">
        <v>1.240357322888757E-2</v>
      </c>
      <c r="N1504" s="25">
        <v>58.69</v>
      </c>
      <c r="O1504">
        <v>25</v>
      </c>
      <c r="P1504" s="25">
        <v>986.29</v>
      </c>
      <c r="Q1504">
        <v>0</v>
      </c>
      <c r="R1504" s="21">
        <f t="shared" si="23"/>
        <v>986.29</v>
      </c>
    </row>
    <row r="1505" spans="1:18" x14ac:dyDescent="0.25">
      <c r="A1505" t="s">
        <v>36</v>
      </c>
      <c r="B1505" t="s">
        <v>4</v>
      </c>
      <c r="C1505" t="s">
        <v>167</v>
      </c>
      <c r="D1505" t="s">
        <v>148</v>
      </c>
      <c r="E1505" t="s">
        <v>142</v>
      </c>
      <c r="F1505" t="s">
        <v>168</v>
      </c>
      <c r="G1505" t="s">
        <v>144</v>
      </c>
      <c r="H1505" t="s">
        <v>279</v>
      </c>
      <c r="I1505">
        <v>111590</v>
      </c>
      <c r="J1505" s="25">
        <v>47249449.369999997</v>
      </c>
      <c r="K1505" s="26">
        <v>0.60779022768621482</v>
      </c>
      <c r="L1505" s="25">
        <v>77739731.929999992</v>
      </c>
      <c r="M1505" s="26">
        <v>0.53362302731854749</v>
      </c>
      <c r="N1505" s="25">
        <v>10.74</v>
      </c>
      <c r="O1505">
        <v>59546</v>
      </c>
      <c r="P1505" s="25">
        <v>366346.42</v>
      </c>
      <c r="Q1505" s="25">
        <v>4238.9399999999996</v>
      </c>
      <c r="R1505" s="21">
        <f t="shared" si="23"/>
        <v>370585.36</v>
      </c>
    </row>
    <row r="1506" spans="1:18" x14ac:dyDescent="0.25">
      <c r="A1506" t="s">
        <v>36</v>
      </c>
      <c r="B1506" t="s">
        <v>4</v>
      </c>
      <c r="C1506" t="s">
        <v>169</v>
      </c>
      <c r="D1506" t="s">
        <v>170</v>
      </c>
      <c r="E1506" t="s">
        <v>142</v>
      </c>
      <c r="F1506" t="s">
        <v>168</v>
      </c>
      <c r="G1506" t="s">
        <v>144</v>
      </c>
      <c r="H1506" t="s">
        <v>279</v>
      </c>
      <c r="I1506">
        <v>475095</v>
      </c>
      <c r="J1506" s="25">
        <v>47249449.369999997</v>
      </c>
      <c r="K1506" s="26">
        <v>0.60779022768621482</v>
      </c>
      <c r="L1506" s="25">
        <v>77739731.929999992</v>
      </c>
      <c r="M1506" s="29">
        <v>0.5063108832258103</v>
      </c>
      <c r="N1506" s="25">
        <v>10.86</v>
      </c>
      <c r="O1506">
        <v>240545</v>
      </c>
      <c r="P1506" s="25">
        <v>1496446.63</v>
      </c>
      <c r="Q1506" s="25">
        <v>11857.35</v>
      </c>
      <c r="R1506" s="21">
        <f t="shared" si="23"/>
        <v>1508303.98</v>
      </c>
    </row>
    <row r="1507" spans="1:18" x14ac:dyDescent="0.25">
      <c r="A1507" t="s">
        <v>36</v>
      </c>
      <c r="B1507" t="s">
        <v>4</v>
      </c>
      <c r="C1507" t="s">
        <v>171</v>
      </c>
      <c r="D1507" t="s">
        <v>172</v>
      </c>
      <c r="E1507" t="s">
        <v>142</v>
      </c>
      <c r="F1507" t="s">
        <v>168</v>
      </c>
      <c r="G1507" t="s">
        <v>144</v>
      </c>
      <c r="H1507" t="s">
        <v>279</v>
      </c>
      <c r="I1507">
        <v>344789</v>
      </c>
      <c r="J1507" s="25">
        <v>47249449.369999997</v>
      </c>
      <c r="K1507" s="26">
        <v>0.60779022768621482</v>
      </c>
      <c r="L1507" s="25">
        <v>77739731.929999992</v>
      </c>
      <c r="M1507" s="26">
        <v>0.55100475595568932</v>
      </c>
      <c r="N1507" s="25">
        <v>10.15</v>
      </c>
      <c r="O1507">
        <v>189980</v>
      </c>
      <c r="P1507" s="25">
        <v>1104610.07</v>
      </c>
      <c r="Q1507" s="25">
        <v>11797.29</v>
      </c>
      <c r="R1507" s="21">
        <f t="shared" si="23"/>
        <v>1116407.3600000001</v>
      </c>
    </row>
    <row r="1508" spans="1:18" x14ac:dyDescent="0.25">
      <c r="A1508" t="s">
        <v>36</v>
      </c>
      <c r="B1508" t="s">
        <v>4</v>
      </c>
      <c r="C1508" t="s">
        <v>173</v>
      </c>
      <c r="D1508" t="s">
        <v>141</v>
      </c>
      <c r="E1508" t="s">
        <v>142</v>
      </c>
      <c r="F1508" t="s">
        <v>168</v>
      </c>
      <c r="G1508" t="s">
        <v>144</v>
      </c>
      <c r="H1508" t="s">
        <v>279</v>
      </c>
      <c r="I1508">
        <v>16709</v>
      </c>
      <c r="J1508" s="25">
        <v>47249449.369999997</v>
      </c>
      <c r="K1508" s="26">
        <v>0.60779022768621482</v>
      </c>
      <c r="L1508" s="25">
        <v>77739731.929999992</v>
      </c>
      <c r="M1508" s="26">
        <v>0.50490047051960496</v>
      </c>
      <c r="N1508" s="28">
        <v>10.9</v>
      </c>
      <c r="O1508">
        <v>8436</v>
      </c>
      <c r="P1508" s="25">
        <v>52674.22</v>
      </c>
      <c r="Q1508" s="25">
        <v>899.15</v>
      </c>
      <c r="R1508" s="21">
        <f t="shared" si="23"/>
        <v>53573.37</v>
      </c>
    </row>
    <row r="1509" spans="1:18" x14ac:dyDescent="0.25">
      <c r="A1509" t="s">
        <v>36</v>
      </c>
      <c r="B1509" t="s">
        <v>4</v>
      </c>
      <c r="C1509" t="s">
        <v>174</v>
      </c>
      <c r="D1509" t="s">
        <v>175</v>
      </c>
      <c r="E1509" t="s">
        <v>142</v>
      </c>
      <c r="F1509" t="s">
        <v>176</v>
      </c>
      <c r="G1509" t="s">
        <v>144</v>
      </c>
      <c r="H1509" t="s">
        <v>279</v>
      </c>
      <c r="I1509">
        <v>131116</v>
      </c>
      <c r="J1509" s="25">
        <v>47249449.369999997</v>
      </c>
      <c r="K1509" s="26">
        <v>0.60779022768621482</v>
      </c>
      <c r="L1509" s="25">
        <v>77739731.929999992</v>
      </c>
      <c r="M1509" s="26">
        <v>0.50490047051960485</v>
      </c>
      <c r="N1509" s="28">
        <v>10.9</v>
      </c>
      <c r="O1509">
        <v>66200</v>
      </c>
      <c r="P1509" s="25">
        <v>413351.54</v>
      </c>
      <c r="Q1509" s="25">
        <v>6094.12</v>
      </c>
      <c r="R1509" s="21">
        <f t="shared" si="23"/>
        <v>419445.66</v>
      </c>
    </row>
    <row r="1510" spans="1:18" x14ac:dyDescent="0.25">
      <c r="A1510" t="s">
        <v>36</v>
      </c>
      <c r="B1510" t="s">
        <v>4</v>
      </c>
      <c r="C1510" t="s">
        <v>177</v>
      </c>
      <c r="D1510" t="s">
        <v>148</v>
      </c>
      <c r="E1510" t="s">
        <v>146</v>
      </c>
      <c r="F1510" t="s">
        <v>168</v>
      </c>
      <c r="G1510" t="s">
        <v>144</v>
      </c>
      <c r="H1510" t="s">
        <v>279</v>
      </c>
      <c r="I1510">
        <v>17875</v>
      </c>
      <c r="J1510" s="25">
        <v>47249449.369999997</v>
      </c>
      <c r="K1510" s="26">
        <v>0.60779022768621482</v>
      </c>
      <c r="L1510" s="25">
        <v>77739731.929999992</v>
      </c>
      <c r="M1510" s="26">
        <v>0.5336230273185476</v>
      </c>
      <c r="N1510" s="25">
        <v>48.11</v>
      </c>
      <c r="O1510">
        <v>9538</v>
      </c>
      <c r="P1510" s="25">
        <v>262164.71999999997</v>
      </c>
      <c r="Q1510" s="25">
        <v>192.41</v>
      </c>
      <c r="R1510" s="21">
        <f t="shared" si="23"/>
        <v>262357.12999999995</v>
      </c>
    </row>
    <row r="1511" spans="1:18" x14ac:dyDescent="0.25">
      <c r="A1511" t="s">
        <v>36</v>
      </c>
      <c r="B1511" t="s">
        <v>4</v>
      </c>
      <c r="C1511" t="s">
        <v>178</v>
      </c>
      <c r="D1511" t="s">
        <v>175</v>
      </c>
      <c r="E1511" t="s">
        <v>146</v>
      </c>
      <c r="F1511" t="s">
        <v>168</v>
      </c>
      <c r="G1511" t="s">
        <v>144</v>
      </c>
      <c r="H1511" t="s">
        <v>279</v>
      </c>
      <c r="I1511">
        <v>30712</v>
      </c>
      <c r="J1511" s="25">
        <v>47249449.369999997</v>
      </c>
      <c r="K1511" s="26">
        <v>0.60779022768621482</v>
      </c>
      <c r="L1511" s="25">
        <v>77739731.929999992</v>
      </c>
      <c r="M1511" s="26">
        <v>0.50490047051960485</v>
      </c>
      <c r="N1511" s="25">
        <v>65.03</v>
      </c>
      <c r="O1511">
        <v>15506</v>
      </c>
      <c r="P1511" s="25">
        <v>576096.31999999995</v>
      </c>
      <c r="Q1511" s="28">
        <v>-1114.5999999999999</v>
      </c>
      <c r="R1511" s="21">
        <f t="shared" si="23"/>
        <v>574981.72</v>
      </c>
    </row>
    <row r="1512" spans="1:18" x14ac:dyDescent="0.25">
      <c r="A1512" t="s">
        <v>36</v>
      </c>
      <c r="B1512" t="s">
        <v>4</v>
      </c>
      <c r="C1512" t="s">
        <v>179</v>
      </c>
      <c r="D1512" t="s">
        <v>141</v>
      </c>
      <c r="E1512" t="s">
        <v>146</v>
      </c>
      <c r="F1512" t="s">
        <v>176</v>
      </c>
      <c r="G1512" t="s">
        <v>144</v>
      </c>
      <c r="H1512" t="s">
        <v>279</v>
      </c>
      <c r="I1512">
        <v>5365</v>
      </c>
      <c r="J1512" s="25">
        <v>47249449.369999997</v>
      </c>
      <c r="K1512" s="26">
        <v>0.60779022768621482</v>
      </c>
      <c r="L1512" s="25">
        <v>77739731.929999992</v>
      </c>
      <c r="M1512" s="29">
        <v>0.51867040119121011</v>
      </c>
      <c r="N1512" s="25">
        <v>61.83</v>
      </c>
      <c r="O1512">
        <v>2782</v>
      </c>
      <c r="P1512" s="25">
        <v>98273.84</v>
      </c>
      <c r="Q1512" s="25">
        <v>-883.11</v>
      </c>
      <c r="R1512" s="21">
        <f t="shared" si="23"/>
        <v>97390.73</v>
      </c>
    </row>
    <row r="1513" spans="1:18" x14ac:dyDescent="0.25">
      <c r="A1513" t="s">
        <v>36</v>
      </c>
      <c r="B1513" t="s">
        <v>4</v>
      </c>
      <c r="C1513" t="s">
        <v>180</v>
      </c>
      <c r="D1513" t="s">
        <v>148</v>
      </c>
      <c r="E1513" t="s">
        <v>155</v>
      </c>
      <c r="F1513" t="s">
        <v>168</v>
      </c>
      <c r="G1513" t="s">
        <v>144</v>
      </c>
      <c r="H1513" t="s">
        <v>279</v>
      </c>
      <c r="I1513">
        <v>7100</v>
      </c>
      <c r="J1513" s="25">
        <v>47249449.369999997</v>
      </c>
      <c r="K1513" s="26">
        <v>0.60779022768621482</v>
      </c>
      <c r="L1513" s="25">
        <v>77739731.929999992</v>
      </c>
      <c r="M1513" s="26">
        <v>0.5336230273185476</v>
      </c>
      <c r="N1513" s="25">
        <v>22.74</v>
      </c>
      <c r="O1513">
        <v>3788</v>
      </c>
      <c r="P1513" s="25">
        <v>49213.24</v>
      </c>
      <c r="Q1513" s="25">
        <v>64.959999999999994</v>
      </c>
      <c r="R1513" s="21">
        <f t="shared" si="23"/>
        <v>49278.2</v>
      </c>
    </row>
    <row r="1514" spans="1:18" x14ac:dyDescent="0.25">
      <c r="A1514" t="s">
        <v>36</v>
      </c>
      <c r="B1514" t="s">
        <v>4</v>
      </c>
      <c r="C1514" t="s">
        <v>181</v>
      </c>
      <c r="D1514" t="s">
        <v>170</v>
      </c>
      <c r="E1514" t="s">
        <v>155</v>
      </c>
      <c r="F1514" t="s">
        <v>168</v>
      </c>
      <c r="G1514" t="s">
        <v>144</v>
      </c>
      <c r="H1514" t="s">
        <v>279</v>
      </c>
      <c r="I1514">
        <v>21901</v>
      </c>
      <c r="J1514" s="25">
        <v>47249449.369999997</v>
      </c>
      <c r="K1514" s="26">
        <v>0.60779022768621482</v>
      </c>
      <c r="L1514" s="25">
        <v>77739731.929999992</v>
      </c>
      <c r="M1514" s="29">
        <v>0.5063108832258103</v>
      </c>
      <c r="N1514" s="25">
        <v>23.79</v>
      </c>
      <c r="O1514">
        <v>11088</v>
      </c>
      <c r="P1514" s="25">
        <v>150705.54</v>
      </c>
      <c r="Q1514" s="25">
        <v>244.64</v>
      </c>
      <c r="R1514" s="21">
        <f t="shared" si="23"/>
        <v>150950.18000000002</v>
      </c>
    </row>
    <row r="1515" spans="1:18" x14ac:dyDescent="0.25">
      <c r="A1515" t="s">
        <v>36</v>
      </c>
      <c r="B1515" t="s">
        <v>4</v>
      </c>
      <c r="C1515" t="s">
        <v>182</v>
      </c>
      <c r="D1515" t="s">
        <v>175</v>
      </c>
      <c r="E1515" t="s">
        <v>155</v>
      </c>
      <c r="F1515" t="s">
        <v>168</v>
      </c>
      <c r="G1515" t="s">
        <v>144</v>
      </c>
      <c r="H1515" t="s">
        <v>279</v>
      </c>
      <c r="I1515">
        <v>10078</v>
      </c>
      <c r="J1515" s="25">
        <v>47249449.369999997</v>
      </c>
      <c r="K1515" s="26">
        <v>0.60779022768621482</v>
      </c>
      <c r="L1515" s="25">
        <v>77739731.929999992</v>
      </c>
      <c r="M1515" s="26">
        <v>0.50490047051960485</v>
      </c>
      <c r="N1515" s="25">
        <v>23.86</v>
      </c>
      <c r="O1515">
        <v>5088</v>
      </c>
      <c r="P1515" s="25">
        <v>69358.41</v>
      </c>
      <c r="Q1515" s="25">
        <v>136.32</v>
      </c>
      <c r="R1515" s="21">
        <f t="shared" si="23"/>
        <v>69494.73000000001</v>
      </c>
    </row>
    <row r="1516" spans="1:18" x14ac:dyDescent="0.25">
      <c r="A1516" t="s">
        <v>37</v>
      </c>
      <c r="B1516" t="s">
        <v>14</v>
      </c>
      <c r="C1516" t="s">
        <v>157</v>
      </c>
      <c r="D1516" t="s">
        <v>158</v>
      </c>
      <c r="E1516" t="s">
        <v>142</v>
      </c>
      <c r="F1516" t="s">
        <v>159</v>
      </c>
      <c r="G1516" t="s">
        <v>144</v>
      </c>
      <c r="H1516" t="s">
        <v>279</v>
      </c>
      <c r="I1516">
        <v>50321</v>
      </c>
      <c r="J1516">
        <v>1428311</v>
      </c>
      <c r="K1516" s="26">
        <v>0.5881391525118026</v>
      </c>
      <c r="L1516" s="25">
        <v>2428525.62</v>
      </c>
      <c r="M1516" s="30">
        <v>6.724179879558044E-2</v>
      </c>
      <c r="N1516" s="25">
        <v>26.16</v>
      </c>
      <c r="O1516">
        <v>3383</v>
      </c>
      <c r="P1516" s="25">
        <v>49057.02</v>
      </c>
      <c r="Q1516" s="25">
        <v>565.54</v>
      </c>
      <c r="R1516" s="21">
        <f t="shared" si="23"/>
        <v>49622.559999999998</v>
      </c>
    </row>
    <row r="1517" spans="1:18" x14ac:dyDescent="0.25">
      <c r="A1517" t="s">
        <v>37</v>
      </c>
      <c r="B1517" t="s">
        <v>14</v>
      </c>
      <c r="C1517" t="s">
        <v>160</v>
      </c>
      <c r="D1517" t="s">
        <v>150</v>
      </c>
      <c r="E1517" t="s">
        <v>142</v>
      </c>
      <c r="F1517" t="s">
        <v>159</v>
      </c>
      <c r="G1517" t="s">
        <v>144</v>
      </c>
      <c r="H1517" t="s">
        <v>279</v>
      </c>
      <c r="I1517">
        <v>48505</v>
      </c>
      <c r="J1517">
        <v>1428311</v>
      </c>
      <c r="K1517" s="26">
        <v>0.5881391525118026</v>
      </c>
      <c r="L1517" s="25">
        <v>2428525.62</v>
      </c>
      <c r="M1517" s="30">
        <v>7.2178317141654735E-2</v>
      </c>
      <c r="N1517" s="28">
        <v>24.2</v>
      </c>
      <c r="O1517">
        <v>3501</v>
      </c>
      <c r="P1517" s="25">
        <v>46964.42</v>
      </c>
      <c r="Q1517" s="25">
        <v>442.66</v>
      </c>
      <c r="R1517" s="21">
        <f t="shared" si="23"/>
        <v>47407.08</v>
      </c>
    </row>
    <row r="1518" spans="1:18" x14ac:dyDescent="0.25">
      <c r="A1518" t="s">
        <v>37</v>
      </c>
      <c r="B1518" t="s">
        <v>14</v>
      </c>
      <c r="C1518" t="s">
        <v>161</v>
      </c>
      <c r="D1518" t="s">
        <v>148</v>
      </c>
      <c r="E1518" t="s">
        <v>142</v>
      </c>
      <c r="F1518" t="s">
        <v>162</v>
      </c>
      <c r="G1518" t="s">
        <v>144</v>
      </c>
      <c r="H1518" t="s">
        <v>279</v>
      </c>
      <c r="I1518">
        <v>13542</v>
      </c>
      <c r="J1518">
        <v>1428311</v>
      </c>
      <c r="K1518" s="26">
        <v>0.5881391525118026</v>
      </c>
      <c r="L1518" s="25">
        <v>2428525.62</v>
      </c>
      <c r="M1518" s="30">
        <v>6.7241798795580426E-2</v>
      </c>
      <c r="N1518" s="25">
        <v>26.16</v>
      </c>
      <c r="O1518">
        <v>910</v>
      </c>
      <c r="P1518" s="25">
        <v>13195.95</v>
      </c>
      <c r="Q1518" s="28">
        <v>188.5</v>
      </c>
      <c r="R1518" s="21">
        <f t="shared" si="23"/>
        <v>13384.45</v>
      </c>
    </row>
    <row r="1519" spans="1:18" x14ac:dyDescent="0.25">
      <c r="A1519" t="s">
        <v>37</v>
      </c>
      <c r="B1519" t="s">
        <v>14</v>
      </c>
      <c r="C1519" t="s">
        <v>163</v>
      </c>
      <c r="D1519" t="s">
        <v>148</v>
      </c>
      <c r="E1519" t="s">
        <v>146</v>
      </c>
      <c r="F1519" t="s">
        <v>162</v>
      </c>
      <c r="G1519" t="s">
        <v>144</v>
      </c>
      <c r="H1519" t="s">
        <v>279</v>
      </c>
      <c r="I1519">
        <v>2518</v>
      </c>
      <c r="J1519">
        <v>1428311</v>
      </c>
      <c r="K1519" s="26">
        <v>0.5881391525118026</v>
      </c>
      <c r="L1519" s="25">
        <v>2428525.62</v>
      </c>
      <c r="M1519" s="30">
        <v>6.724179879558044E-2</v>
      </c>
      <c r="N1519" s="25">
        <v>107.29</v>
      </c>
      <c r="O1519">
        <v>169</v>
      </c>
      <c r="P1519" s="28">
        <v>10024.299999999999</v>
      </c>
      <c r="Q1519" s="25">
        <v>-118.62</v>
      </c>
      <c r="R1519" s="21">
        <f t="shared" si="23"/>
        <v>9905.6799999999985</v>
      </c>
    </row>
    <row r="1520" spans="1:18" x14ac:dyDescent="0.25">
      <c r="A1520" t="s">
        <v>37</v>
      </c>
      <c r="B1520" t="s">
        <v>14</v>
      </c>
      <c r="C1520" t="s">
        <v>164</v>
      </c>
      <c r="D1520" t="s">
        <v>150</v>
      </c>
      <c r="E1520" t="s">
        <v>146</v>
      </c>
      <c r="F1520" t="s">
        <v>162</v>
      </c>
      <c r="G1520" t="s">
        <v>144</v>
      </c>
      <c r="H1520" t="s">
        <v>279</v>
      </c>
      <c r="I1520">
        <v>3595</v>
      </c>
      <c r="J1520">
        <v>1428311</v>
      </c>
      <c r="K1520" s="26">
        <v>0.5881391525118026</v>
      </c>
      <c r="L1520" s="25">
        <v>2428525.62</v>
      </c>
      <c r="M1520" s="30">
        <v>7.2178317141654735E-2</v>
      </c>
      <c r="N1520" s="25">
        <v>67.69</v>
      </c>
      <c r="O1520">
        <v>259</v>
      </c>
      <c r="P1520" s="25">
        <v>9692.42</v>
      </c>
      <c r="Q1520" s="25">
        <v>0.01</v>
      </c>
      <c r="R1520" s="21">
        <f t="shared" si="23"/>
        <v>9692.43</v>
      </c>
    </row>
    <row r="1521" spans="1:18" x14ac:dyDescent="0.25">
      <c r="A1521" t="s">
        <v>37</v>
      </c>
      <c r="B1521" t="s">
        <v>14</v>
      </c>
      <c r="C1521" t="s">
        <v>165</v>
      </c>
      <c r="D1521" t="s">
        <v>148</v>
      </c>
      <c r="E1521" t="s">
        <v>155</v>
      </c>
      <c r="F1521" t="s">
        <v>159</v>
      </c>
      <c r="G1521" t="s">
        <v>144</v>
      </c>
      <c r="H1521" t="s">
        <v>279</v>
      </c>
      <c r="I1521">
        <v>1481</v>
      </c>
      <c r="J1521">
        <v>1428311</v>
      </c>
      <c r="K1521" s="26">
        <v>0.5881391525118026</v>
      </c>
      <c r="L1521" s="25">
        <v>2428525.62</v>
      </c>
      <c r="M1521" s="30">
        <v>6.724179879558044E-2</v>
      </c>
      <c r="N1521" s="25">
        <v>58.75</v>
      </c>
      <c r="O1521">
        <v>99</v>
      </c>
      <c r="P1521" s="25">
        <v>3215.52</v>
      </c>
      <c r="Q1521">
        <v>0</v>
      </c>
      <c r="R1521" s="21">
        <f t="shared" si="23"/>
        <v>3215.52</v>
      </c>
    </row>
    <row r="1522" spans="1:18" x14ac:dyDescent="0.25">
      <c r="A1522" t="s">
        <v>37</v>
      </c>
      <c r="B1522" t="s">
        <v>14</v>
      </c>
      <c r="C1522" t="s">
        <v>166</v>
      </c>
      <c r="D1522" t="s">
        <v>150</v>
      </c>
      <c r="E1522" t="s">
        <v>155</v>
      </c>
      <c r="F1522" t="s">
        <v>159</v>
      </c>
      <c r="G1522" t="s">
        <v>144</v>
      </c>
      <c r="H1522" t="s">
        <v>279</v>
      </c>
      <c r="I1522">
        <v>2055</v>
      </c>
      <c r="J1522">
        <v>1428311</v>
      </c>
      <c r="K1522" s="26">
        <v>0.5881391525118026</v>
      </c>
      <c r="L1522" s="25">
        <v>2428525.62</v>
      </c>
      <c r="M1522" s="30">
        <v>6.7512306940465394E-2</v>
      </c>
      <c r="N1522" s="25">
        <v>58.69</v>
      </c>
      <c r="O1522">
        <v>138</v>
      </c>
      <c r="P1522" s="25">
        <v>4477.66</v>
      </c>
      <c r="Q1522">
        <v>0</v>
      </c>
      <c r="R1522" s="21">
        <f t="shared" si="23"/>
        <v>4477.66</v>
      </c>
    </row>
    <row r="1523" spans="1:18" x14ac:dyDescent="0.25">
      <c r="A1523" t="s">
        <v>38</v>
      </c>
      <c r="B1523" t="s">
        <v>17</v>
      </c>
      <c r="C1523" t="s">
        <v>167</v>
      </c>
      <c r="D1523" t="s">
        <v>148</v>
      </c>
      <c r="E1523" t="s">
        <v>142</v>
      </c>
      <c r="F1523" t="s">
        <v>168</v>
      </c>
      <c r="G1523" t="s">
        <v>144</v>
      </c>
      <c r="H1523" t="s">
        <v>279</v>
      </c>
      <c r="I1523">
        <v>111590</v>
      </c>
      <c r="J1523" s="25">
        <v>9669895.8399999999</v>
      </c>
      <c r="K1523" s="26">
        <v>0.75058275985741263</v>
      </c>
      <c r="L1523" s="25">
        <v>12883184.050000001</v>
      </c>
      <c r="M1523" s="30">
        <v>8.8433076672470926E-2</v>
      </c>
      <c r="N1523" s="25">
        <v>10.74</v>
      </c>
      <c r="O1523">
        <v>9868</v>
      </c>
      <c r="P1523" s="25">
        <v>74974.460000000006</v>
      </c>
      <c r="Q1523" s="25">
        <v>873.77</v>
      </c>
      <c r="R1523" s="21">
        <f t="shared" si="23"/>
        <v>75848.23000000001</v>
      </c>
    </row>
    <row r="1524" spans="1:18" x14ac:dyDescent="0.25">
      <c r="A1524" t="s">
        <v>38</v>
      </c>
      <c r="B1524" t="s">
        <v>17</v>
      </c>
      <c r="C1524" t="s">
        <v>169</v>
      </c>
      <c r="D1524" t="s">
        <v>170</v>
      </c>
      <c r="E1524" t="s">
        <v>142</v>
      </c>
      <c r="F1524" t="s">
        <v>168</v>
      </c>
      <c r="G1524" t="s">
        <v>144</v>
      </c>
      <c r="H1524" t="s">
        <v>279</v>
      </c>
      <c r="I1524">
        <v>475095</v>
      </c>
      <c r="J1524" s="25">
        <v>9669895.8399999999</v>
      </c>
      <c r="K1524" s="26">
        <v>0.75058275985741263</v>
      </c>
      <c r="L1524" s="25">
        <v>12883184.050000001</v>
      </c>
      <c r="M1524" s="30">
        <v>8.3906853460591457E-2</v>
      </c>
      <c r="N1524" s="25">
        <v>10.86</v>
      </c>
      <c r="O1524">
        <v>39863</v>
      </c>
      <c r="P1524" s="25">
        <v>306252.57</v>
      </c>
      <c r="Q1524" s="25">
        <v>2412.35</v>
      </c>
      <c r="R1524" s="21">
        <f t="shared" si="23"/>
        <v>308664.92</v>
      </c>
    </row>
    <row r="1525" spans="1:18" x14ac:dyDescent="0.25">
      <c r="A1525" t="s">
        <v>38</v>
      </c>
      <c r="B1525" t="s">
        <v>17</v>
      </c>
      <c r="C1525" t="s">
        <v>171</v>
      </c>
      <c r="D1525" t="s">
        <v>172</v>
      </c>
      <c r="E1525" t="s">
        <v>142</v>
      </c>
      <c r="F1525" t="s">
        <v>168</v>
      </c>
      <c r="G1525" t="s">
        <v>183</v>
      </c>
      <c r="H1525" t="s">
        <v>279</v>
      </c>
      <c r="I1525">
        <v>344789</v>
      </c>
      <c r="J1525" s="25">
        <v>9669895.8399999999</v>
      </c>
      <c r="K1525" s="26">
        <v>0.75058275985741263</v>
      </c>
      <c r="L1525" s="25">
        <v>12883184.050000001</v>
      </c>
      <c r="N1525" s="25">
        <v>10.15</v>
      </c>
      <c r="P1525">
        <v>0</v>
      </c>
      <c r="Q1525">
        <v>0</v>
      </c>
      <c r="R1525" s="21">
        <f t="shared" si="23"/>
        <v>0</v>
      </c>
    </row>
    <row r="1526" spans="1:18" x14ac:dyDescent="0.25">
      <c r="A1526" t="s">
        <v>38</v>
      </c>
      <c r="B1526" t="s">
        <v>17</v>
      </c>
      <c r="C1526" t="s">
        <v>173</v>
      </c>
      <c r="D1526" t="s">
        <v>141</v>
      </c>
      <c r="E1526" t="s">
        <v>142</v>
      </c>
      <c r="F1526" t="s">
        <v>168</v>
      </c>
      <c r="G1526" t="s">
        <v>144</v>
      </c>
      <c r="H1526" t="s">
        <v>279</v>
      </c>
      <c r="I1526">
        <v>16709</v>
      </c>
      <c r="J1526" s="25">
        <v>9669895.8399999999</v>
      </c>
      <c r="K1526" s="26">
        <v>0.75058275985741263</v>
      </c>
      <c r="L1526" s="25">
        <v>12883184.050000001</v>
      </c>
      <c r="M1526" s="30">
        <v>8.3673117042554118E-2</v>
      </c>
      <c r="N1526" s="28">
        <v>10.9</v>
      </c>
      <c r="O1526">
        <v>1398</v>
      </c>
      <c r="P1526" s="25">
        <v>10779.87</v>
      </c>
      <c r="Q1526" s="25">
        <v>185.06</v>
      </c>
      <c r="R1526" s="21">
        <f t="shared" si="23"/>
        <v>10964.93</v>
      </c>
    </row>
    <row r="1527" spans="1:18" x14ac:dyDescent="0.25">
      <c r="A1527" t="s">
        <v>38</v>
      </c>
      <c r="B1527" t="s">
        <v>17</v>
      </c>
      <c r="C1527" t="s">
        <v>174</v>
      </c>
      <c r="D1527" t="s">
        <v>175</v>
      </c>
      <c r="E1527" t="s">
        <v>142</v>
      </c>
      <c r="F1527" t="s">
        <v>176</v>
      </c>
      <c r="G1527" t="s">
        <v>144</v>
      </c>
      <c r="H1527" t="s">
        <v>279</v>
      </c>
      <c r="I1527">
        <v>131116</v>
      </c>
      <c r="J1527" s="25">
        <v>9669895.8399999999</v>
      </c>
      <c r="K1527" s="26">
        <v>0.75058275985741263</v>
      </c>
      <c r="L1527" s="25">
        <v>12883184.050000001</v>
      </c>
      <c r="M1527" s="30">
        <v>8.367311704255409E-2</v>
      </c>
      <c r="N1527" s="28">
        <v>10.9</v>
      </c>
      <c r="O1527">
        <v>10970</v>
      </c>
      <c r="P1527" s="25">
        <v>84588.84</v>
      </c>
      <c r="Q1527" s="25">
        <v>1256.8800000000001</v>
      </c>
      <c r="R1527" s="21">
        <f t="shared" si="23"/>
        <v>85845.72</v>
      </c>
    </row>
    <row r="1528" spans="1:18" x14ac:dyDescent="0.25">
      <c r="A1528" t="s">
        <v>38</v>
      </c>
      <c r="B1528" t="s">
        <v>17</v>
      </c>
      <c r="C1528" t="s">
        <v>177</v>
      </c>
      <c r="D1528" t="s">
        <v>148</v>
      </c>
      <c r="E1528" t="s">
        <v>146</v>
      </c>
      <c r="F1528" t="s">
        <v>168</v>
      </c>
      <c r="G1528" t="s">
        <v>144</v>
      </c>
      <c r="H1528" t="s">
        <v>279</v>
      </c>
      <c r="I1528">
        <v>17875</v>
      </c>
      <c r="J1528" s="25">
        <v>9669895.8399999999</v>
      </c>
      <c r="K1528" s="26">
        <v>0.75058275985741263</v>
      </c>
      <c r="L1528" s="25">
        <v>12883184.050000001</v>
      </c>
      <c r="M1528" s="30">
        <v>8.8433076672470939E-2</v>
      </c>
      <c r="N1528" s="25">
        <v>48.11</v>
      </c>
      <c r="O1528">
        <v>1580</v>
      </c>
      <c r="P1528" s="25">
        <v>53631.37</v>
      </c>
      <c r="Q1528" s="28">
        <v>67.900000000000006</v>
      </c>
      <c r="R1528" s="21">
        <f t="shared" si="23"/>
        <v>53699.270000000004</v>
      </c>
    </row>
    <row r="1529" spans="1:18" x14ac:dyDescent="0.25">
      <c r="A1529" t="s">
        <v>38</v>
      </c>
      <c r="B1529" t="s">
        <v>17</v>
      </c>
      <c r="C1529" t="s">
        <v>178</v>
      </c>
      <c r="D1529" t="s">
        <v>175</v>
      </c>
      <c r="E1529" t="s">
        <v>146</v>
      </c>
      <c r="F1529" t="s">
        <v>168</v>
      </c>
      <c r="G1529" t="s">
        <v>144</v>
      </c>
      <c r="H1529" t="s">
        <v>279</v>
      </c>
      <c r="I1529">
        <v>30712</v>
      </c>
      <c r="J1529" s="25">
        <v>9669895.8399999999</v>
      </c>
      <c r="K1529" s="26">
        <v>0.75058275985741263</v>
      </c>
      <c r="L1529" s="25">
        <v>12883184.050000001</v>
      </c>
      <c r="M1529" s="30">
        <v>8.367311704255409E-2</v>
      </c>
      <c r="N1529" s="25">
        <v>65.03</v>
      </c>
      <c r="O1529">
        <v>2569</v>
      </c>
      <c r="P1529" s="25">
        <v>117870.27</v>
      </c>
      <c r="Q1529" s="25">
        <v>-229.41</v>
      </c>
      <c r="R1529" s="21">
        <f t="shared" si="23"/>
        <v>117640.86</v>
      </c>
    </row>
    <row r="1530" spans="1:18" x14ac:dyDescent="0.25">
      <c r="A1530" t="s">
        <v>38</v>
      </c>
      <c r="B1530" t="s">
        <v>17</v>
      </c>
      <c r="C1530" t="s">
        <v>179</v>
      </c>
      <c r="D1530" t="s">
        <v>141</v>
      </c>
      <c r="E1530" t="s">
        <v>146</v>
      </c>
      <c r="F1530" t="s">
        <v>176</v>
      </c>
      <c r="G1530" t="s">
        <v>144</v>
      </c>
      <c r="H1530" t="s">
        <v>279</v>
      </c>
      <c r="I1530">
        <v>5365</v>
      </c>
      <c r="J1530" s="25">
        <v>9669895.8399999999</v>
      </c>
      <c r="K1530" s="26">
        <v>0.75058275985741263</v>
      </c>
      <c r="L1530" s="25">
        <v>12883184.050000001</v>
      </c>
      <c r="M1530" s="26">
        <v>8.5955097527871033E-2</v>
      </c>
      <c r="N1530" s="25">
        <v>61.83</v>
      </c>
      <c r="O1530">
        <v>461</v>
      </c>
      <c r="P1530" s="25">
        <v>20110.669999999998</v>
      </c>
      <c r="Q1530" s="28">
        <v>-174.5</v>
      </c>
      <c r="R1530" s="21">
        <f t="shared" si="23"/>
        <v>19936.169999999998</v>
      </c>
    </row>
    <row r="1531" spans="1:18" x14ac:dyDescent="0.25">
      <c r="A1531" t="s">
        <v>38</v>
      </c>
      <c r="B1531" t="s">
        <v>17</v>
      </c>
      <c r="C1531" t="s">
        <v>180</v>
      </c>
      <c r="D1531" t="s">
        <v>148</v>
      </c>
      <c r="E1531" t="s">
        <v>155</v>
      </c>
      <c r="F1531" t="s">
        <v>168</v>
      </c>
      <c r="G1531" t="s">
        <v>144</v>
      </c>
      <c r="H1531" t="s">
        <v>279</v>
      </c>
      <c r="I1531">
        <v>7100</v>
      </c>
      <c r="J1531" s="25">
        <v>9669895.8399999999</v>
      </c>
      <c r="K1531" s="26">
        <v>0.75058275985741263</v>
      </c>
      <c r="L1531" s="25">
        <v>12883184.050000001</v>
      </c>
      <c r="M1531" s="30">
        <v>8.8433076672470939E-2</v>
      </c>
      <c r="N1531" s="25">
        <v>22.74</v>
      </c>
      <c r="O1531">
        <v>627</v>
      </c>
      <c r="P1531" s="25">
        <v>10059.69</v>
      </c>
      <c r="Q1531" s="25">
        <v>16.05</v>
      </c>
      <c r="R1531" s="21">
        <f t="shared" si="23"/>
        <v>10075.74</v>
      </c>
    </row>
    <row r="1532" spans="1:18" x14ac:dyDescent="0.25">
      <c r="A1532" t="s">
        <v>38</v>
      </c>
      <c r="B1532" t="s">
        <v>17</v>
      </c>
      <c r="C1532" t="s">
        <v>181</v>
      </c>
      <c r="D1532" t="s">
        <v>170</v>
      </c>
      <c r="E1532" t="s">
        <v>155</v>
      </c>
      <c r="F1532" t="s">
        <v>168</v>
      </c>
      <c r="G1532" t="s">
        <v>144</v>
      </c>
      <c r="H1532" t="s">
        <v>279</v>
      </c>
      <c r="I1532">
        <v>21901</v>
      </c>
      <c r="J1532" s="25">
        <v>9669895.8399999999</v>
      </c>
      <c r="K1532" s="26">
        <v>0.75058275985741263</v>
      </c>
      <c r="L1532" s="25">
        <v>12883184.050000001</v>
      </c>
      <c r="M1532" s="30">
        <v>8.3906853460591457E-2</v>
      </c>
      <c r="N1532" s="25">
        <v>23.79</v>
      </c>
      <c r="O1532">
        <v>1837</v>
      </c>
      <c r="P1532" s="25">
        <v>30834.01</v>
      </c>
      <c r="Q1532" s="25">
        <v>16.78</v>
      </c>
      <c r="R1532" s="21">
        <f t="shared" si="23"/>
        <v>30850.789999999997</v>
      </c>
    </row>
    <row r="1533" spans="1:18" x14ac:dyDescent="0.25">
      <c r="A1533" t="s">
        <v>38</v>
      </c>
      <c r="B1533" t="s">
        <v>17</v>
      </c>
      <c r="C1533" t="s">
        <v>182</v>
      </c>
      <c r="D1533" t="s">
        <v>175</v>
      </c>
      <c r="E1533" t="s">
        <v>155</v>
      </c>
      <c r="F1533" t="s">
        <v>168</v>
      </c>
      <c r="G1533" t="s">
        <v>144</v>
      </c>
      <c r="H1533" t="s">
        <v>279</v>
      </c>
      <c r="I1533">
        <v>10078</v>
      </c>
      <c r="J1533" s="25">
        <v>9669895.8399999999</v>
      </c>
      <c r="K1533" s="26">
        <v>0.75058275985741263</v>
      </c>
      <c r="L1533" s="25">
        <v>12883184.050000001</v>
      </c>
      <c r="M1533" s="30">
        <v>8.367311704255409E-2</v>
      </c>
      <c r="N1533" s="25">
        <v>23.86</v>
      </c>
      <c r="O1533">
        <v>843</v>
      </c>
      <c r="P1533" s="25">
        <v>14191.37</v>
      </c>
      <c r="Q1533" s="25">
        <v>33.68</v>
      </c>
      <c r="R1533" s="21">
        <f t="shared" si="23"/>
        <v>14225.050000000001</v>
      </c>
    </row>
    <row r="1534" spans="1:18" x14ac:dyDescent="0.25">
      <c r="A1534" t="s">
        <v>39</v>
      </c>
      <c r="B1534" t="s">
        <v>1</v>
      </c>
      <c r="C1534" t="s">
        <v>184</v>
      </c>
      <c r="D1534" t="s">
        <v>148</v>
      </c>
      <c r="E1534" t="s">
        <v>142</v>
      </c>
      <c r="F1534" t="s">
        <v>185</v>
      </c>
      <c r="G1534" t="s">
        <v>144</v>
      </c>
      <c r="H1534" t="s">
        <v>279</v>
      </c>
      <c r="I1534">
        <v>176872</v>
      </c>
      <c r="J1534" s="25">
        <v>733161.25</v>
      </c>
      <c r="K1534" s="26">
        <v>0.74452287001764417</v>
      </c>
      <c r="L1534" s="25">
        <v>984739.73</v>
      </c>
      <c r="M1534" s="26">
        <v>0.11805010222064657</v>
      </c>
      <c r="N1534" s="25">
        <v>0.97</v>
      </c>
      <c r="O1534">
        <v>20879</v>
      </c>
      <c r="P1534" s="25">
        <v>14211.53</v>
      </c>
      <c r="Q1534" s="25">
        <v>149.72</v>
      </c>
      <c r="R1534" s="21">
        <f t="shared" si="23"/>
        <v>14361.25</v>
      </c>
    </row>
    <row r="1535" spans="1:18" x14ac:dyDescent="0.25">
      <c r="A1535" t="s">
        <v>39</v>
      </c>
      <c r="B1535" t="s">
        <v>1</v>
      </c>
      <c r="C1535" t="s">
        <v>186</v>
      </c>
      <c r="D1535" t="s">
        <v>187</v>
      </c>
      <c r="E1535" t="s">
        <v>142</v>
      </c>
      <c r="F1535" t="s">
        <v>185</v>
      </c>
      <c r="G1535" t="s">
        <v>144</v>
      </c>
      <c r="H1535" t="s">
        <v>279</v>
      </c>
      <c r="I1535">
        <v>157204</v>
      </c>
      <c r="J1535" s="25">
        <v>733161.25</v>
      </c>
      <c r="K1535" s="26">
        <v>0.74452287001764417</v>
      </c>
      <c r="L1535" s="25">
        <v>984739.73</v>
      </c>
      <c r="M1535" s="30">
        <v>9.3715122901387587E-2</v>
      </c>
      <c r="N1535" s="25">
        <v>2.06</v>
      </c>
      <c r="O1535">
        <v>14732</v>
      </c>
      <c r="P1535" s="25">
        <v>21295.52</v>
      </c>
      <c r="Q1535" s="25">
        <v>198.03</v>
      </c>
      <c r="R1535" s="21">
        <f t="shared" si="23"/>
        <v>21493.55</v>
      </c>
    </row>
    <row r="1536" spans="1:18" x14ac:dyDescent="0.25">
      <c r="A1536" t="s">
        <v>39</v>
      </c>
      <c r="B1536" t="s">
        <v>1</v>
      </c>
      <c r="C1536" t="s">
        <v>188</v>
      </c>
      <c r="D1536" t="s">
        <v>189</v>
      </c>
      <c r="E1536" t="s">
        <v>142</v>
      </c>
      <c r="F1536" t="s">
        <v>185</v>
      </c>
      <c r="G1536" t="s">
        <v>144</v>
      </c>
      <c r="H1536" t="s">
        <v>279</v>
      </c>
      <c r="I1536">
        <v>89594</v>
      </c>
      <c r="J1536" s="25">
        <v>733161.25</v>
      </c>
      <c r="K1536" s="26">
        <v>0.74452287001764417</v>
      </c>
      <c r="L1536" s="25">
        <v>984739.73</v>
      </c>
      <c r="M1536" s="30">
        <v>8.9486001188310141E-2</v>
      </c>
      <c r="N1536" s="25">
        <v>2.09</v>
      </c>
      <c r="O1536">
        <v>8017</v>
      </c>
      <c r="P1536" s="25">
        <v>11757.57</v>
      </c>
      <c r="Q1536" s="25">
        <v>217.05</v>
      </c>
      <c r="R1536" s="21">
        <f t="shared" si="23"/>
        <v>11974.619999999999</v>
      </c>
    </row>
    <row r="1537" spans="1:18" x14ac:dyDescent="0.25">
      <c r="A1537" t="s">
        <v>39</v>
      </c>
      <c r="B1537" t="s">
        <v>1</v>
      </c>
      <c r="C1537" t="s">
        <v>190</v>
      </c>
      <c r="D1537" t="s">
        <v>148</v>
      </c>
      <c r="E1537" t="s">
        <v>146</v>
      </c>
      <c r="F1537" t="s">
        <v>191</v>
      </c>
      <c r="G1537" t="s">
        <v>144</v>
      </c>
      <c r="H1537" t="s">
        <v>279</v>
      </c>
      <c r="I1537">
        <v>16907</v>
      </c>
      <c r="J1537" s="25">
        <v>733161.25</v>
      </c>
      <c r="K1537" s="26">
        <v>0.74452287001764417</v>
      </c>
      <c r="L1537" s="25">
        <v>984739.73</v>
      </c>
      <c r="M1537" s="26">
        <v>0.11805010222064656</v>
      </c>
      <c r="N1537" s="25">
        <v>22.13</v>
      </c>
      <c r="O1537">
        <v>1995</v>
      </c>
      <c r="P1537" s="25">
        <v>30897.99</v>
      </c>
      <c r="Q1537" s="25">
        <v>77.42</v>
      </c>
      <c r="R1537" s="21">
        <f t="shared" si="23"/>
        <v>30975.41</v>
      </c>
    </row>
    <row r="1538" spans="1:18" x14ac:dyDescent="0.25">
      <c r="A1538" t="s">
        <v>39</v>
      </c>
      <c r="B1538" t="s">
        <v>1</v>
      </c>
      <c r="C1538" t="s">
        <v>192</v>
      </c>
      <c r="D1538" t="s">
        <v>193</v>
      </c>
      <c r="E1538" t="s">
        <v>146</v>
      </c>
      <c r="F1538" t="s">
        <v>185</v>
      </c>
      <c r="G1538" t="s">
        <v>183</v>
      </c>
      <c r="H1538" t="s">
        <v>279</v>
      </c>
      <c r="I1538">
        <v>0</v>
      </c>
      <c r="J1538" s="25">
        <v>733161.25</v>
      </c>
      <c r="K1538" s="26">
        <v>0.74452287001764417</v>
      </c>
      <c r="L1538" s="25">
        <v>984739.73</v>
      </c>
      <c r="N1538" s="25">
        <v>5.93</v>
      </c>
      <c r="P1538">
        <v>0</v>
      </c>
      <c r="Q1538">
        <v>0</v>
      </c>
      <c r="R1538" s="21">
        <f t="shared" ref="R1538:R1601" si="24">SUM(P1538:Q1538)</f>
        <v>0</v>
      </c>
    </row>
    <row r="1539" spans="1:18" x14ac:dyDescent="0.25">
      <c r="A1539" t="s">
        <v>39</v>
      </c>
      <c r="B1539" t="s">
        <v>1</v>
      </c>
      <c r="C1539" t="s">
        <v>194</v>
      </c>
      <c r="D1539" t="s">
        <v>189</v>
      </c>
      <c r="E1539" t="s">
        <v>155</v>
      </c>
      <c r="F1539" t="s">
        <v>185</v>
      </c>
      <c r="G1539" t="s">
        <v>144</v>
      </c>
      <c r="H1539" t="s">
        <v>279</v>
      </c>
      <c r="I1539">
        <v>5720</v>
      </c>
      <c r="J1539" s="25">
        <v>733161.25</v>
      </c>
      <c r="K1539" s="26">
        <v>0.74452287001764417</v>
      </c>
      <c r="L1539" s="25">
        <v>984739.73</v>
      </c>
      <c r="M1539" s="30">
        <v>8.9486001188310169E-2</v>
      </c>
      <c r="N1539" s="25">
        <v>2.58</v>
      </c>
      <c r="O1539">
        <v>511</v>
      </c>
      <c r="P1539" s="25">
        <v>922.67</v>
      </c>
      <c r="Q1539">
        <v>0</v>
      </c>
      <c r="R1539" s="21">
        <f t="shared" si="24"/>
        <v>922.67</v>
      </c>
    </row>
    <row r="1540" spans="1:18" x14ac:dyDescent="0.25">
      <c r="A1540" t="s">
        <v>39</v>
      </c>
      <c r="B1540" t="s">
        <v>1</v>
      </c>
      <c r="C1540" t="s">
        <v>195</v>
      </c>
      <c r="D1540" t="s">
        <v>187</v>
      </c>
      <c r="E1540" t="s">
        <v>155</v>
      </c>
      <c r="F1540" t="s">
        <v>185</v>
      </c>
      <c r="G1540" t="s">
        <v>144</v>
      </c>
      <c r="H1540" t="s">
        <v>279</v>
      </c>
      <c r="I1540">
        <v>9773</v>
      </c>
      <c r="J1540" s="25">
        <v>733161.25</v>
      </c>
      <c r="K1540" s="26">
        <v>0.74452287001764417</v>
      </c>
      <c r="L1540" s="25">
        <v>984739.73</v>
      </c>
      <c r="M1540" s="30">
        <v>9.3715122901387587E-2</v>
      </c>
      <c r="N1540" s="25">
        <v>2.54</v>
      </c>
      <c r="O1540">
        <v>915</v>
      </c>
      <c r="P1540" s="25">
        <v>1626.52</v>
      </c>
      <c r="Q1540" s="25">
        <v>3.56</v>
      </c>
      <c r="R1540" s="21">
        <f t="shared" si="24"/>
        <v>1630.08</v>
      </c>
    </row>
    <row r="1541" spans="1:18" x14ac:dyDescent="0.25">
      <c r="A1541" t="s">
        <v>40</v>
      </c>
      <c r="B1541" t="s">
        <v>196</v>
      </c>
      <c r="C1541" t="s">
        <v>197</v>
      </c>
      <c r="D1541" t="s">
        <v>148</v>
      </c>
      <c r="E1541" t="s">
        <v>142</v>
      </c>
      <c r="F1541" t="s">
        <v>198</v>
      </c>
      <c r="G1541" t="s">
        <v>144</v>
      </c>
      <c r="H1541" t="s">
        <v>279</v>
      </c>
      <c r="I1541">
        <v>312757</v>
      </c>
      <c r="J1541" s="25">
        <v>294301.18</v>
      </c>
      <c r="K1541" s="26">
        <v>0.87229746700413935</v>
      </c>
      <c r="L1541" s="25">
        <v>337386.26</v>
      </c>
      <c r="M1541" s="27">
        <v>1.7367855851122104E-3</v>
      </c>
      <c r="N1541" s="25">
        <v>33.78</v>
      </c>
      <c r="O1541">
        <v>543</v>
      </c>
      <c r="P1541" s="25">
        <v>15080.14</v>
      </c>
      <c r="Q1541" s="25">
        <v>138.86000000000001</v>
      </c>
      <c r="R1541" s="21">
        <f t="shared" si="24"/>
        <v>15219</v>
      </c>
    </row>
    <row r="1542" spans="1:18" x14ac:dyDescent="0.25">
      <c r="A1542" t="s">
        <v>40</v>
      </c>
      <c r="B1542" t="s">
        <v>196</v>
      </c>
      <c r="C1542" t="s">
        <v>199</v>
      </c>
      <c r="D1542" t="s">
        <v>200</v>
      </c>
      <c r="E1542" t="s">
        <v>142</v>
      </c>
      <c r="F1542" t="s">
        <v>198</v>
      </c>
      <c r="G1542" t="s">
        <v>183</v>
      </c>
      <c r="H1542" t="s">
        <v>279</v>
      </c>
      <c r="I1542">
        <v>224694</v>
      </c>
      <c r="J1542" s="25">
        <v>294301.18</v>
      </c>
      <c r="K1542" s="26">
        <v>0.87229746700413935</v>
      </c>
      <c r="L1542" s="25">
        <v>337386.26</v>
      </c>
      <c r="N1542" s="25">
        <v>10.98</v>
      </c>
      <c r="P1542">
        <v>0</v>
      </c>
      <c r="Q1542">
        <v>0</v>
      </c>
      <c r="R1542" s="21">
        <f t="shared" si="24"/>
        <v>0</v>
      </c>
    </row>
    <row r="1543" spans="1:18" x14ac:dyDescent="0.25">
      <c r="A1543" t="s">
        <v>40</v>
      </c>
      <c r="B1543" t="s">
        <v>196</v>
      </c>
      <c r="C1543" t="s">
        <v>201</v>
      </c>
      <c r="D1543" t="s">
        <v>141</v>
      </c>
      <c r="E1543" t="s">
        <v>142</v>
      </c>
      <c r="F1543" t="s">
        <v>202</v>
      </c>
      <c r="G1543" t="s">
        <v>144</v>
      </c>
      <c r="H1543" t="s">
        <v>279</v>
      </c>
      <c r="I1543">
        <v>45141</v>
      </c>
      <c r="J1543" s="25">
        <v>294301.18</v>
      </c>
      <c r="K1543" s="26">
        <v>0.87229746700413935</v>
      </c>
      <c r="L1543" s="25">
        <v>337386.26</v>
      </c>
      <c r="M1543" s="27">
        <v>1.7365490840945191E-3</v>
      </c>
      <c r="N1543" s="25">
        <v>33.78</v>
      </c>
      <c r="O1543">
        <v>78</v>
      </c>
      <c r="P1543" s="25">
        <v>2166.21</v>
      </c>
      <c r="Q1543">
        <v>0</v>
      </c>
      <c r="R1543" s="21">
        <f t="shared" si="24"/>
        <v>2166.21</v>
      </c>
    </row>
    <row r="1544" spans="1:18" x14ac:dyDescent="0.25">
      <c r="A1544" t="s">
        <v>40</v>
      </c>
      <c r="B1544" t="s">
        <v>196</v>
      </c>
      <c r="C1544" t="s">
        <v>203</v>
      </c>
      <c r="D1544" t="s">
        <v>141</v>
      </c>
      <c r="E1544" t="s">
        <v>146</v>
      </c>
      <c r="F1544" t="s">
        <v>202</v>
      </c>
      <c r="G1544" t="s">
        <v>144</v>
      </c>
      <c r="H1544" t="s">
        <v>279</v>
      </c>
      <c r="I1544">
        <v>17989</v>
      </c>
      <c r="J1544" s="25">
        <v>294301.18</v>
      </c>
      <c r="K1544" s="26">
        <v>0.87229746700413935</v>
      </c>
      <c r="L1544" s="25">
        <v>337386.26</v>
      </c>
      <c r="M1544" s="27">
        <v>1.7365490840945195E-3</v>
      </c>
      <c r="N1544" s="28">
        <v>135.6</v>
      </c>
      <c r="O1544">
        <v>31</v>
      </c>
      <c r="P1544" s="25">
        <v>3446.78</v>
      </c>
      <c r="Q1544">
        <v>0</v>
      </c>
      <c r="R1544" s="21">
        <f t="shared" si="24"/>
        <v>3446.78</v>
      </c>
    </row>
    <row r="1545" spans="1:18" x14ac:dyDescent="0.25">
      <c r="A1545" t="s">
        <v>40</v>
      </c>
      <c r="B1545" t="s">
        <v>196</v>
      </c>
      <c r="C1545" t="s">
        <v>204</v>
      </c>
      <c r="D1545" t="s">
        <v>150</v>
      </c>
      <c r="E1545" t="s">
        <v>146</v>
      </c>
      <c r="F1545" t="s">
        <v>202</v>
      </c>
      <c r="G1545" t="s">
        <v>183</v>
      </c>
      <c r="H1545" t="s">
        <v>279</v>
      </c>
      <c r="I1545">
        <v>15914</v>
      </c>
      <c r="J1545" s="25">
        <v>294301.18</v>
      </c>
      <c r="K1545" s="26">
        <v>0.87229746700413935</v>
      </c>
      <c r="L1545" s="25">
        <v>337386.26</v>
      </c>
      <c r="N1545" s="25">
        <v>30.27</v>
      </c>
      <c r="P1545">
        <v>0</v>
      </c>
      <c r="Q1545">
        <v>0</v>
      </c>
      <c r="R1545" s="21">
        <f t="shared" si="24"/>
        <v>0</v>
      </c>
    </row>
    <row r="1546" spans="1:18" x14ac:dyDescent="0.25">
      <c r="A1546" t="s">
        <v>40</v>
      </c>
      <c r="B1546" t="s">
        <v>196</v>
      </c>
      <c r="C1546" t="s">
        <v>205</v>
      </c>
      <c r="D1546" t="s">
        <v>148</v>
      </c>
      <c r="E1546" t="s">
        <v>155</v>
      </c>
      <c r="F1546" t="s">
        <v>198</v>
      </c>
      <c r="G1546" t="s">
        <v>144</v>
      </c>
      <c r="H1546" t="s">
        <v>279</v>
      </c>
      <c r="I1546">
        <v>15486</v>
      </c>
      <c r="J1546" s="25">
        <v>294301.18</v>
      </c>
      <c r="K1546" s="26">
        <v>0.87229746700413935</v>
      </c>
      <c r="L1546" s="25">
        <v>337386.26</v>
      </c>
      <c r="M1546" s="27">
        <v>1.7367855851122104E-3</v>
      </c>
      <c r="N1546" s="25">
        <v>90.79</v>
      </c>
      <c r="O1546">
        <v>26</v>
      </c>
      <c r="P1546" s="25">
        <v>1935.55</v>
      </c>
      <c r="Q1546">
        <v>0</v>
      </c>
      <c r="R1546" s="21">
        <f t="shared" si="24"/>
        <v>1935.55</v>
      </c>
    </row>
    <row r="1547" spans="1:18" x14ac:dyDescent="0.25">
      <c r="A1547" t="s">
        <v>40</v>
      </c>
      <c r="B1547" t="s">
        <v>196</v>
      </c>
      <c r="C1547" t="s">
        <v>206</v>
      </c>
      <c r="D1547" t="s">
        <v>189</v>
      </c>
      <c r="E1547" t="s">
        <v>155</v>
      </c>
      <c r="F1547" t="s">
        <v>198</v>
      </c>
      <c r="G1547" t="s">
        <v>144</v>
      </c>
      <c r="H1547" t="s">
        <v>279</v>
      </c>
      <c r="I1547">
        <v>7102</v>
      </c>
      <c r="J1547" s="25">
        <v>294301.18</v>
      </c>
      <c r="K1547" s="26">
        <v>0.87229746700413935</v>
      </c>
      <c r="L1547" s="25">
        <v>337386.26</v>
      </c>
      <c r="M1547" s="27">
        <v>1.8283492281820869E-3</v>
      </c>
      <c r="N1547" s="25">
        <v>90.77</v>
      </c>
      <c r="O1547">
        <v>12</v>
      </c>
      <c r="P1547" s="25">
        <v>893.13</v>
      </c>
      <c r="Q1547" s="25">
        <v>74.430000000000007</v>
      </c>
      <c r="R1547" s="21">
        <f t="shared" si="24"/>
        <v>967.56</v>
      </c>
    </row>
    <row r="1548" spans="1:18" x14ac:dyDescent="0.25">
      <c r="A1548" t="s">
        <v>12</v>
      </c>
      <c r="B1548" t="s">
        <v>207</v>
      </c>
      <c r="C1548" t="s">
        <v>208</v>
      </c>
      <c r="D1548" t="s">
        <v>170</v>
      </c>
      <c r="E1548" t="s">
        <v>155</v>
      </c>
      <c r="F1548" t="s">
        <v>209</v>
      </c>
      <c r="G1548" t="s">
        <v>144</v>
      </c>
      <c r="H1548" t="s">
        <v>279</v>
      </c>
      <c r="I1548">
        <v>5597</v>
      </c>
      <c r="J1548" s="25">
        <v>3536221.59</v>
      </c>
      <c r="K1548" s="26">
        <v>0.80970739821185267</v>
      </c>
      <c r="L1548" s="25">
        <v>4367283.29</v>
      </c>
      <c r="M1548" s="26">
        <v>0.24421750494259664</v>
      </c>
      <c r="N1548" s="25">
        <v>6.65</v>
      </c>
      <c r="O1548">
        <v>1366</v>
      </c>
      <c r="P1548" s="25">
        <v>6913.98</v>
      </c>
      <c r="Q1548" s="25">
        <v>10.119999999999999</v>
      </c>
      <c r="R1548" s="21">
        <f t="shared" si="24"/>
        <v>6924.0999999999995</v>
      </c>
    </row>
    <row r="1549" spans="1:18" x14ac:dyDescent="0.25">
      <c r="A1549" t="s">
        <v>12</v>
      </c>
      <c r="B1549" t="s">
        <v>207</v>
      </c>
      <c r="C1549" t="s">
        <v>210</v>
      </c>
      <c r="D1549" t="s">
        <v>175</v>
      </c>
      <c r="E1549" t="s">
        <v>155</v>
      </c>
      <c r="F1549" t="s">
        <v>209</v>
      </c>
      <c r="G1549" t="s">
        <v>144</v>
      </c>
      <c r="H1549" t="s">
        <v>279</v>
      </c>
      <c r="I1549">
        <v>5680</v>
      </c>
      <c r="J1549" s="25">
        <v>3536221.59</v>
      </c>
      <c r="K1549" s="26">
        <v>0.80970739821185267</v>
      </c>
      <c r="L1549" s="25">
        <v>4367283.29</v>
      </c>
      <c r="M1549" s="26">
        <v>0.24421750494259664</v>
      </c>
      <c r="N1549" s="25">
        <v>6.65</v>
      </c>
      <c r="O1549">
        <v>1387</v>
      </c>
      <c r="P1549" s="25">
        <v>7020.27</v>
      </c>
      <c r="Q1549" s="25">
        <v>10.119999999999999</v>
      </c>
      <c r="R1549" s="21">
        <f t="shared" si="24"/>
        <v>7030.39</v>
      </c>
    </row>
    <row r="1550" spans="1:18" x14ac:dyDescent="0.25">
      <c r="A1550" t="s">
        <v>12</v>
      </c>
      <c r="B1550" t="s">
        <v>207</v>
      </c>
      <c r="C1550" t="s">
        <v>211</v>
      </c>
      <c r="D1550" t="s">
        <v>148</v>
      </c>
      <c r="E1550" t="s">
        <v>142</v>
      </c>
      <c r="F1550" t="s">
        <v>209</v>
      </c>
      <c r="G1550" t="s">
        <v>144</v>
      </c>
      <c r="H1550" t="s">
        <v>279</v>
      </c>
      <c r="I1550">
        <v>96857</v>
      </c>
      <c r="J1550" s="25">
        <v>3536221.59</v>
      </c>
      <c r="K1550" s="26">
        <v>0.80970739821185267</v>
      </c>
      <c r="L1550" s="25">
        <v>4367283.29</v>
      </c>
      <c r="M1550" s="26">
        <v>0.24422306917312478</v>
      </c>
      <c r="N1550" s="25">
        <v>3.92</v>
      </c>
      <c r="O1550">
        <v>23654</v>
      </c>
      <c r="P1550">
        <v>70762</v>
      </c>
      <c r="Q1550" s="28">
        <v>679.1</v>
      </c>
      <c r="R1550" s="21">
        <f t="shared" si="24"/>
        <v>71441.100000000006</v>
      </c>
    </row>
    <row r="1551" spans="1:18" x14ac:dyDescent="0.25">
      <c r="A1551" t="s">
        <v>12</v>
      </c>
      <c r="B1551" t="s">
        <v>207</v>
      </c>
      <c r="C1551" t="s">
        <v>212</v>
      </c>
      <c r="D1551" t="s">
        <v>150</v>
      </c>
      <c r="E1551" t="s">
        <v>142</v>
      </c>
      <c r="F1551" t="s">
        <v>209</v>
      </c>
      <c r="G1551" t="s">
        <v>144</v>
      </c>
      <c r="H1551" t="s">
        <v>279</v>
      </c>
      <c r="I1551">
        <v>158342</v>
      </c>
      <c r="J1551" s="25">
        <v>3536221.59</v>
      </c>
      <c r="K1551" s="26">
        <v>0.80970739821185267</v>
      </c>
      <c r="L1551" s="25">
        <v>4367283.29</v>
      </c>
      <c r="M1551" s="26">
        <v>0.24421750494259664</v>
      </c>
      <c r="N1551" s="25">
        <v>3.92</v>
      </c>
      <c r="O1551">
        <v>38669</v>
      </c>
      <c r="P1551" s="25">
        <v>115680.05</v>
      </c>
      <c r="Q1551" s="25">
        <v>1507.73</v>
      </c>
      <c r="R1551" s="21">
        <f t="shared" si="24"/>
        <v>117187.78</v>
      </c>
    </row>
    <row r="1552" spans="1:18" x14ac:dyDescent="0.25">
      <c r="A1552" t="s">
        <v>12</v>
      </c>
      <c r="B1552" t="s">
        <v>207</v>
      </c>
      <c r="C1552" t="s">
        <v>213</v>
      </c>
      <c r="D1552" t="s">
        <v>193</v>
      </c>
      <c r="E1552" t="s">
        <v>146</v>
      </c>
      <c r="F1552" t="s">
        <v>209</v>
      </c>
      <c r="G1552" t="s">
        <v>144</v>
      </c>
      <c r="H1552" t="s">
        <v>279</v>
      </c>
      <c r="I1552">
        <v>0</v>
      </c>
      <c r="J1552" s="25">
        <v>3536221.59</v>
      </c>
      <c r="K1552" s="26">
        <v>0.80970739821185267</v>
      </c>
      <c r="L1552" s="25">
        <v>4367283.29</v>
      </c>
      <c r="M1552" s="26">
        <v>0.24421750494259664</v>
      </c>
      <c r="N1552" s="25">
        <v>30.45</v>
      </c>
      <c r="O1552">
        <v>0</v>
      </c>
      <c r="P1552">
        <v>0</v>
      </c>
      <c r="Q1552">
        <v>0</v>
      </c>
      <c r="R1552" s="21">
        <f t="shared" si="24"/>
        <v>0</v>
      </c>
    </row>
    <row r="1553" spans="1:18" x14ac:dyDescent="0.25">
      <c r="A1553" t="s">
        <v>12</v>
      </c>
      <c r="B1553" t="s">
        <v>207</v>
      </c>
      <c r="C1553" t="s">
        <v>214</v>
      </c>
      <c r="D1553" t="s">
        <v>175</v>
      </c>
      <c r="E1553" t="s">
        <v>146</v>
      </c>
      <c r="F1553" t="s">
        <v>209</v>
      </c>
      <c r="G1553" t="s">
        <v>144</v>
      </c>
      <c r="H1553" t="s">
        <v>279</v>
      </c>
      <c r="I1553">
        <v>13632</v>
      </c>
      <c r="J1553" s="25">
        <v>3536221.59</v>
      </c>
      <c r="K1553" s="26">
        <v>0.80970739821185267</v>
      </c>
      <c r="L1553" s="25">
        <v>4367283.29</v>
      </c>
      <c r="M1553" s="26">
        <v>0.24421750494259664</v>
      </c>
      <c r="N1553" s="25">
        <v>30.45</v>
      </c>
      <c r="O1553">
        <v>3329</v>
      </c>
      <c r="P1553" s="25">
        <v>77153.75</v>
      </c>
      <c r="Q1553" s="28">
        <v>-185.4</v>
      </c>
      <c r="R1553" s="21">
        <f t="shared" si="24"/>
        <v>76968.350000000006</v>
      </c>
    </row>
    <row r="1554" spans="1:18" x14ac:dyDescent="0.25">
      <c r="A1554" t="s">
        <v>41</v>
      </c>
      <c r="B1554" t="s">
        <v>215</v>
      </c>
      <c r="C1554" t="s">
        <v>157</v>
      </c>
      <c r="D1554" t="s">
        <v>158</v>
      </c>
      <c r="E1554" t="s">
        <v>142</v>
      </c>
      <c r="F1554" t="s">
        <v>159</v>
      </c>
      <c r="G1554" t="s">
        <v>144</v>
      </c>
      <c r="H1554" t="s">
        <v>279</v>
      </c>
      <c r="I1554">
        <v>50321</v>
      </c>
      <c r="J1554" s="25">
        <v>2217018.42</v>
      </c>
      <c r="K1554" s="26">
        <v>0.95339007945358756</v>
      </c>
      <c r="L1554" s="25">
        <v>2325405.38</v>
      </c>
      <c r="M1554" s="30">
        <v>6.4386572409361797E-2</v>
      </c>
      <c r="N1554" s="25">
        <v>26.16</v>
      </c>
      <c r="O1554">
        <v>3239</v>
      </c>
      <c r="P1554" s="25">
        <v>76137.86</v>
      </c>
      <c r="Q1554" s="25">
        <v>846.24</v>
      </c>
      <c r="R1554" s="21">
        <f t="shared" si="24"/>
        <v>76984.100000000006</v>
      </c>
    </row>
    <row r="1555" spans="1:18" x14ac:dyDescent="0.25">
      <c r="A1555" t="s">
        <v>41</v>
      </c>
      <c r="B1555" t="s">
        <v>215</v>
      </c>
      <c r="C1555" t="s">
        <v>160</v>
      </c>
      <c r="D1555" t="s">
        <v>150</v>
      </c>
      <c r="E1555" t="s">
        <v>142</v>
      </c>
      <c r="F1555" t="s">
        <v>159</v>
      </c>
      <c r="G1555" t="s">
        <v>183</v>
      </c>
      <c r="H1555" t="s">
        <v>279</v>
      </c>
      <c r="I1555">
        <v>48505</v>
      </c>
      <c r="J1555" s="25">
        <v>2217018.42</v>
      </c>
      <c r="K1555" s="26">
        <v>0.95339007945358756</v>
      </c>
      <c r="L1555" s="25">
        <v>2325405.38</v>
      </c>
      <c r="N1555" s="28">
        <v>24.2</v>
      </c>
      <c r="P1555">
        <v>0</v>
      </c>
      <c r="Q1555">
        <v>0</v>
      </c>
      <c r="R1555" s="21">
        <f t="shared" si="24"/>
        <v>0</v>
      </c>
    </row>
    <row r="1556" spans="1:18" x14ac:dyDescent="0.25">
      <c r="A1556" t="s">
        <v>41</v>
      </c>
      <c r="B1556" t="s">
        <v>215</v>
      </c>
      <c r="C1556" t="s">
        <v>161</v>
      </c>
      <c r="D1556" t="s">
        <v>148</v>
      </c>
      <c r="E1556" t="s">
        <v>142</v>
      </c>
      <c r="F1556" t="s">
        <v>162</v>
      </c>
      <c r="G1556" t="s">
        <v>144</v>
      </c>
      <c r="H1556" t="s">
        <v>279</v>
      </c>
      <c r="I1556">
        <v>13542</v>
      </c>
      <c r="J1556" s="25">
        <v>2217018.42</v>
      </c>
      <c r="K1556" s="26">
        <v>0.95339007945358756</v>
      </c>
      <c r="L1556" s="25">
        <v>2325405.38</v>
      </c>
      <c r="M1556" s="30">
        <v>6.4386572409361784E-2</v>
      </c>
      <c r="N1556" s="25">
        <v>26.16</v>
      </c>
      <c r="O1556">
        <v>871</v>
      </c>
      <c r="P1556" s="25">
        <v>20474.240000000002</v>
      </c>
      <c r="Q1556" s="25">
        <v>282.08999999999997</v>
      </c>
      <c r="R1556" s="21">
        <f t="shared" si="24"/>
        <v>20756.330000000002</v>
      </c>
    </row>
    <row r="1557" spans="1:18" x14ac:dyDescent="0.25">
      <c r="A1557" t="s">
        <v>41</v>
      </c>
      <c r="B1557" t="s">
        <v>215</v>
      </c>
      <c r="C1557" t="s">
        <v>163</v>
      </c>
      <c r="D1557" t="s">
        <v>148</v>
      </c>
      <c r="E1557" t="s">
        <v>146</v>
      </c>
      <c r="F1557" t="s">
        <v>162</v>
      </c>
      <c r="G1557" t="s">
        <v>144</v>
      </c>
      <c r="H1557" t="s">
        <v>279</v>
      </c>
      <c r="I1557">
        <v>2518</v>
      </c>
      <c r="J1557" s="25">
        <v>2217018.42</v>
      </c>
      <c r="K1557" s="26">
        <v>0.95339007945358756</v>
      </c>
      <c r="L1557" s="25">
        <v>2325405.38</v>
      </c>
      <c r="M1557" s="30">
        <v>6.4386572409361797E-2</v>
      </c>
      <c r="N1557" s="25">
        <v>107.29</v>
      </c>
      <c r="O1557">
        <v>162</v>
      </c>
      <c r="P1557" s="28">
        <v>15576.6</v>
      </c>
      <c r="Q1557">
        <v>0</v>
      </c>
      <c r="R1557" s="21">
        <f t="shared" si="24"/>
        <v>15576.6</v>
      </c>
    </row>
    <row r="1558" spans="1:18" x14ac:dyDescent="0.25">
      <c r="A1558" t="s">
        <v>41</v>
      </c>
      <c r="B1558" t="s">
        <v>215</v>
      </c>
      <c r="C1558" t="s">
        <v>164</v>
      </c>
      <c r="D1558" t="s">
        <v>150</v>
      </c>
      <c r="E1558" t="s">
        <v>146</v>
      </c>
      <c r="F1558" t="s">
        <v>162</v>
      </c>
      <c r="G1558" t="s">
        <v>183</v>
      </c>
      <c r="H1558" t="s">
        <v>279</v>
      </c>
      <c r="I1558">
        <v>3595</v>
      </c>
      <c r="J1558" s="25">
        <v>2217018.42</v>
      </c>
      <c r="K1558" s="26">
        <v>0.95339007945358756</v>
      </c>
      <c r="L1558" s="25">
        <v>2325405.38</v>
      </c>
      <c r="N1558" s="25">
        <v>67.69</v>
      </c>
      <c r="P1558">
        <v>0</v>
      </c>
      <c r="Q1558">
        <v>0</v>
      </c>
      <c r="R1558" s="21">
        <f t="shared" si="24"/>
        <v>0</v>
      </c>
    </row>
    <row r="1559" spans="1:18" x14ac:dyDescent="0.25">
      <c r="A1559" t="s">
        <v>41</v>
      </c>
      <c r="B1559" t="s">
        <v>215</v>
      </c>
      <c r="C1559" t="s">
        <v>165</v>
      </c>
      <c r="D1559" t="s">
        <v>148</v>
      </c>
      <c r="E1559" t="s">
        <v>155</v>
      </c>
      <c r="F1559" t="s">
        <v>159</v>
      </c>
      <c r="G1559" t="s">
        <v>144</v>
      </c>
      <c r="H1559" t="s">
        <v>279</v>
      </c>
      <c r="I1559">
        <v>1481</v>
      </c>
      <c r="J1559" s="25">
        <v>2217018.42</v>
      </c>
      <c r="K1559" s="26">
        <v>0.95339007945358756</v>
      </c>
      <c r="L1559" s="25">
        <v>2325405.38</v>
      </c>
      <c r="M1559" s="30">
        <v>6.4386572409361797E-2</v>
      </c>
      <c r="N1559" s="25">
        <v>58.75</v>
      </c>
      <c r="O1559">
        <v>95</v>
      </c>
      <c r="P1559" s="25">
        <v>5001.84</v>
      </c>
      <c r="Q1559">
        <v>0</v>
      </c>
      <c r="R1559" s="21">
        <f t="shared" si="24"/>
        <v>5001.84</v>
      </c>
    </row>
    <row r="1560" spans="1:18" x14ac:dyDescent="0.25">
      <c r="A1560" t="s">
        <v>41</v>
      </c>
      <c r="B1560" t="s">
        <v>215</v>
      </c>
      <c r="C1560" t="s">
        <v>166</v>
      </c>
      <c r="D1560" t="s">
        <v>150</v>
      </c>
      <c r="E1560" t="s">
        <v>155</v>
      </c>
      <c r="F1560" t="s">
        <v>159</v>
      </c>
      <c r="G1560" t="s">
        <v>144</v>
      </c>
      <c r="H1560" t="s">
        <v>279</v>
      </c>
      <c r="I1560">
        <v>2055</v>
      </c>
      <c r="J1560" s="25">
        <v>2217018.42</v>
      </c>
      <c r="K1560" s="26">
        <v>0.95339007945358756</v>
      </c>
      <c r="L1560" s="25">
        <v>2325405.38</v>
      </c>
      <c r="M1560" s="30">
        <v>6.4645594216778152E-2</v>
      </c>
      <c r="N1560" s="25">
        <v>58.69</v>
      </c>
      <c r="O1560">
        <v>132</v>
      </c>
      <c r="P1560" s="25">
        <v>6942.83</v>
      </c>
      <c r="Q1560">
        <v>0</v>
      </c>
      <c r="R1560" s="21">
        <f t="shared" si="24"/>
        <v>6942.83</v>
      </c>
    </row>
    <row r="1561" spans="1:18" x14ac:dyDescent="0.25">
      <c r="A1561" t="s">
        <v>9</v>
      </c>
      <c r="B1561" t="s">
        <v>8</v>
      </c>
      <c r="C1561" t="s">
        <v>216</v>
      </c>
      <c r="D1561" t="s">
        <v>148</v>
      </c>
      <c r="E1561" t="s">
        <v>142</v>
      </c>
      <c r="F1561" t="s">
        <v>217</v>
      </c>
      <c r="G1561" t="s">
        <v>144</v>
      </c>
      <c r="H1561" t="s">
        <v>279</v>
      </c>
      <c r="I1561">
        <v>27631</v>
      </c>
      <c r="J1561" s="25">
        <v>2269747.44</v>
      </c>
      <c r="K1561" s="26">
        <v>0.78808331820328548</v>
      </c>
      <c r="L1561" s="25">
        <v>2880085.63</v>
      </c>
      <c r="M1561">
        <v>1</v>
      </c>
      <c r="N1561" s="25">
        <v>1.1200000000000001</v>
      </c>
      <c r="O1561">
        <v>27631</v>
      </c>
      <c r="P1561" s="25">
        <v>22986.25</v>
      </c>
      <c r="Q1561" s="25">
        <v>255.38</v>
      </c>
      <c r="R1561" s="21">
        <f t="shared" si="24"/>
        <v>23241.63</v>
      </c>
    </row>
    <row r="1562" spans="1:18" x14ac:dyDescent="0.25">
      <c r="A1562" t="s">
        <v>9</v>
      </c>
      <c r="B1562" t="s">
        <v>8</v>
      </c>
      <c r="C1562" t="s">
        <v>218</v>
      </c>
      <c r="D1562" t="s">
        <v>150</v>
      </c>
      <c r="E1562" t="s">
        <v>142</v>
      </c>
      <c r="F1562" t="s">
        <v>217</v>
      </c>
      <c r="G1562" t="s">
        <v>144</v>
      </c>
      <c r="H1562" t="s">
        <v>279</v>
      </c>
      <c r="I1562">
        <v>117310</v>
      </c>
      <c r="J1562" s="25">
        <v>2269747.44</v>
      </c>
      <c r="K1562" s="26">
        <v>0.78808331820328548</v>
      </c>
      <c r="L1562" s="25">
        <v>2880085.63</v>
      </c>
      <c r="M1562">
        <v>1</v>
      </c>
      <c r="N1562" s="25">
        <v>1.1200000000000001</v>
      </c>
      <c r="O1562">
        <v>117310</v>
      </c>
      <c r="P1562" s="25">
        <v>97590.28</v>
      </c>
      <c r="Q1562" s="25">
        <v>986.64</v>
      </c>
      <c r="R1562" s="21">
        <f t="shared" si="24"/>
        <v>98576.92</v>
      </c>
    </row>
    <row r="1563" spans="1:18" x14ac:dyDescent="0.25">
      <c r="A1563" t="s">
        <v>9</v>
      </c>
      <c r="B1563" t="s">
        <v>8</v>
      </c>
      <c r="C1563" t="s">
        <v>219</v>
      </c>
      <c r="D1563" t="s">
        <v>220</v>
      </c>
      <c r="E1563" t="s">
        <v>142</v>
      </c>
      <c r="F1563" t="s">
        <v>217</v>
      </c>
      <c r="G1563" t="s">
        <v>144</v>
      </c>
      <c r="H1563" t="s">
        <v>279</v>
      </c>
      <c r="I1563">
        <v>63304</v>
      </c>
      <c r="J1563" s="25">
        <v>2269747.44</v>
      </c>
      <c r="K1563" s="26">
        <v>0.78808331820328548</v>
      </c>
      <c r="L1563" s="25">
        <v>2880085.63</v>
      </c>
      <c r="M1563">
        <v>1</v>
      </c>
      <c r="N1563" s="25">
        <v>1.1200000000000001</v>
      </c>
      <c r="O1563">
        <v>63304</v>
      </c>
      <c r="P1563" s="25">
        <v>52662.65</v>
      </c>
      <c r="Q1563" s="25">
        <v>620.59</v>
      </c>
      <c r="R1563" s="21">
        <f t="shared" si="24"/>
        <v>53283.24</v>
      </c>
    </row>
    <row r="1564" spans="1:18" x14ac:dyDescent="0.25">
      <c r="A1564" t="s">
        <v>9</v>
      </c>
      <c r="B1564" t="s">
        <v>8</v>
      </c>
      <c r="C1564" t="s">
        <v>221</v>
      </c>
      <c r="D1564" t="s">
        <v>150</v>
      </c>
      <c r="E1564" t="s">
        <v>146</v>
      </c>
      <c r="F1564" t="s">
        <v>217</v>
      </c>
      <c r="G1564" t="s">
        <v>144</v>
      </c>
      <c r="H1564" t="s">
        <v>279</v>
      </c>
      <c r="I1564">
        <v>8198</v>
      </c>
      <c r="J1564" s="25">
        <v>2269747.44</v>
      </c>
      <c r="K1564" s="26">
        <v>0.78808331820328548</v>
      </c>
      <c r="L1564" s="25">
        <v>2880085.63</v>
      </c>
      <c r="M1564">
        <v>1</v>
      </c>
      <c r="N1564" s="25">
        <v>2.58</v>
      </c>
      <c r="O1564">
        <v>8198</v>
      </c>
      <c r="P1564" s="25">
        <v>15668.51</v>
      </c>
      <c r="Q1564" s="25">
        <v>-21.03</v>
      </c>
      <c r="R1564" s="21">
        <f t="shared" si="24"/>
        <v>15647.48</v>
      </c>
    </row>
    <row r="1565" spans="1:18" x14ac:dyDescent="0.25">
      <c r="A1565" t="s">
        <v>9</v>
      </c>
      <c r="B1565" t="s">
        <v>8</v>
      </c>
      <c r="C1565" t="s">
        <v>222</v>
      </c>
      <c r="D1565" t="s">
        <v>175</v>
      </c>
      <c r="E1565" t="s">
        <v>146</v>
      </c>
      <c r="F1565" t="s">
        <v>217</v>
      </c>
      <c r="G1565" t="s">
        <v>144</v>
      </c>
      <c r="H1565" t="s">
        <v>279</v>
      </c>
      <c r="I1565">
        <v>6506</v>
      </c>
      <c r="J1565" s="25">
        <v>2269747.44</v>
      </c>
      <c r="K1565" s="26">
        <v>0.78808331820328548</v>
      </c>
      <c r="L1565" s="25">
        <v>2880085.63</v>
      </c>
      <c r="M1565">
        <v>1</v>
      </c>
      <c r="N1565" s="25">
        <v>2.58</v>
      </c>
      <c r="O1565">
        <v>6506</v>
      </c>
      <c r="P1565" s="25">
        <v>12434.66</v>
      </c>
      <c r="Q1565" s="25">
        <v>9.5500000000000007</v>
      </c>
      <c r="R1565" s="21">
        <f t="shared" si="24"/>
        <v>12444.21</v>
      </c>
    </row>
    <row r="1566" spans="1:18" x14ac:dyDescent="0.25">
      <c r="A1566" t="s">
        <v>9</v>
      </c>
      <c r="B1566" t="s">
        <v>8</v>
      </c>
      <c r="C1566" t="s">
        <v>223</v>
      </c>
      <c r="D1566" t="s">
        <v>224</v>
      </c>
      <c r="E1566" t="s">
        <v>155</v>
      </c>
      <c r="F1566" t="s">
        <v>217</v>
      </c>
      <c r="G1566" t="s">
        <v>144</v>
      </c>
      <c r="H1566" t="s">
        <v>279</v>
      </c>
      <c r="I1566">
        <v>4799</v>
      </c>
      <c r="J1566" s="25">
        <v>2269747.44</v>
      </c>
      <c r="K1566" s="26">
        <v>0.78808331820328548</v>
      </c>
      <c r="L1566" s="25">
        <v>2880085.63</v>
      </c>
      <c r="M1566">
        <v>1</v>
      </c>
      <c r="N1566" s="25">
        <v>1.42</v>
      </c>
      <c r="O1566">
        <v>4799</v>
      </c>
      <c r="P1566" s="25">
        <v>5048.2299999999996</v>
      </c>
      <c r="Q1566" s="25">
        <v>5.26</v>
      </c>
      <c r="R1566" s="21">
        <f t="shared" si="24"/>
        <v>5053.49</v>
      </c>
    </row>
    <row r="1567" spans="1:18" x14ac:dyDescent="0.25">
      <c r="A1567" t="s">
        <v>9</v>
      </c>
      <c r="B1567" t="s">
        <v>8</v>
      </c>
      <c r="C1567" t="s">
        <v>225</v>
      </c>
      <c r="D1567" t="s">
        <v>175</v>
      </c>
      <c r="E1567" t="s">
        <v>155</v>
      </c>
      <c r="F1567" t="s">
        <v>217</v>
      </c>
      <c r="G1567" t="s">
        <v>144</v>
      </c>
      <c r="H1567" t="s">
        <v>279</v>
      </c>
      <c r="I1567">
        <v>4698</v>
      </c>
      <c r="J1567" s="25">
        <v>2269747.44</v>
      </c>
      <c r="K1567" s="26">
        <v>0.78808331820328548</v>
      </c>
      <c r="L1567" s="25">
        <v>2880085.63</v>
      </c>
      <c r="M1567">
        <v>1</v>
      </c>
      <c r="N1567" s="25">
        <v>1.42</v>
      </c>
      <c r="O1567">
        <v>4698</v>
      </c>
      <c r="P1567" s="25">
        <v>4941.9799999999996</v>
      </c>
      <c r="Q1567" s="25">
        <v>15.79</v>
      </c>
      <c r="R1567" s="21">
        <f t="shared" si="24"/>
        <v>4957.7699999999995</v>
      </c>
    </row>
    <row r="1568" spans="1:18" x14ac:dyDescent="0.25">
      <c r="A1568" t="s">
        <v>42</v>
      </c>
      <c r="B1568" t="s">
        <v>226</v>
      </c>
      <c r="C1568" t="s">
        <v>157</v>
      </c>
      <c r="D1568" t="s">
        <v>158</v>
      </c>
      <c r="E1568" t="s">
        <v>142</v>
      </c>
      <c r="F1568" t="s">
        <v>159</v>
      </c>
      <c r="G1568" t="s">
        <v>144</v>
      </c>
      <c r="H1568" t="s">
        <v>279</v>
      </c>
      <c r="I1568">
        <v>50321</v>
      </c>
      <c r="J1568" s="25">
        <v>1398362.54</v>
      </c>
      <c r="K1568" s="26">
        <v>0.76426174586970197</v>
      </c>
      <c r="L1568" s="25">
        <v>1829690.61</v>
      </c>
      <c r="M1568" s="30">
        <v>5.0661062350984318E-2</v>
      </c>
      <c r="N1568" s="25">
        <v>26.16</v>
      </c>
      <c r="O1568">
        <v>2549</v>
      </c>
      <c r="P1568" s="25">
        <v>48032.04</v>
      </c>
      <c r="Q1568" s="25">
        <v>584.14</v>
      </c>
      <c r="R1568" s="21">
        <f t="shared" si="24"/>
        <v>48616.18</v>
      </c>
    </row>
    <row r="1569" spans="1:18" x14ac:dyDescent="0.25">
      <c r="A1569" t="s">
        <v>42</v>
      </c>
      <c r="B1569" t="s">
        <v>226</v>
      </c>
      <c r="C1569" t="s">
        <v>160</v>
      </c>
      <c r="D1569" t="s">
        <v>150</v>
      </c>
      <c r="E1569" t="s">
        <v>142</v>
      </c>
      <c r="F1569" t="s">
        <v>159</v>
      </c>
      <c r="G1569" t="s">
        <v>144</v>
      </c>
      <c r="H1569" t="s">
        <v>279</v>
      </c>
      <c r="I1569">
        <v>48505</v>
      </c>
      <c r="J1569" s="25">
        <v>1398362.54</v>
      </c>
      <c r="K1569" s="26">
        <v>0.76426174586970197</v>
      </c>
      <c r="L1569" s="25">
        <v>1829690.61</v>
      </c>
      <c r="M1569" s="30">
        <v>5.438031537822019E-2</v>
      </c>
      <c r="N1569" s="28">
        <v>24.2</v>
      </c>
      <c r="O1569">
        <v>2637</v>
      </c>
      <c r="P1569" s="28">
        <v>45967.3</v>
      </c>
      <c r="Q1569" s="25">
        <v>435.78</v>
      </c>
      <c r="R1569" s="21">
        <f t="shared" si="24"/>
        <v>46403.08</v>
      </c>
    </row>
    <row r="1570" spans="1:18" x14ac:dyDescent="0.25">
      <c r="A1570" t="s">
        <v>42</v>
      </c>
      <c r="B1570" t="s">
        <v>226</v>
      </c>
      <c r="C1570" t="s">
        <v>161</v>
      </c>
      <c r="D1570" t="s">
        <v>148</v>
      </c>
      <c r="E1570" t="s">
        <v>142</v>
      </c>
      <c r="F1570" t="s">
        <v>162</v>
      </c>
      <c r="G1570" t="s">
        <v>144</v>
      </c>
      <c r="H1570" t="s">
        <v>279</v>
      </c>
      <c r="I1570">
        <v>13542</v>
      </c>
      <c r="J1570" s="25">
        <v>1398362.54</v>
      </c>
      <c r="K1570" s="26">
        <v>0.76426174586970197</v>
      </c>
      <c r="L1570" s="25">
        <v>1829690.61</v>
      </c>
      <c r="M1570" s="30">
        <v>5.0661062350984304E-2</v>
      </c>
      <c r="N1570" s="25">
        <v>26.16</v>
      </c>
      <c r="O1570">
        <v>686</v>
      </c>
      <c r="P1570" s="25">
        <v>12926.63</v>
      </c>
      <c r="Q1570" s="25">
        <v>169.61</v>
      </c>
      <c r="R1570" s="21">
        <f t="shared" si="24"/>
        <v>13096.24</v>
      </c>
    </row>
    <row r="1571" spans="1:18" x14ac:dyDescent="0.25">
      <c r="A1571" t="s">
        <v>42</v>
      </c>
      <c r="B1571" t="s">
        <v>226</v>
      </c>
      <c r="C1571" t="s">
        <v>163</v>
      </c>
      <c r="D1571" t="s">
        <v>148</v>
      </c>
      <c r="E1571" t="s">
        <v>146</v>
      </c>
      <c r="F1571" t="s">
        <v>162</v>
      </c>
      <c r="G1571" t="s">
        <v>144</v>
      </c>
      <c r="H1571" t="s">
        <v>279</v>
      </c>
      <c r="I1571">
        <v>2518</v>
      </c>
      <c r="J1571" s="25">
        <v>1398362.54</v>
      </c>
      <c r="K1571" s="26">
        <v>0.76426174586970197</v>
      </c>
      <c r="L1571" s="25">
        <v>1829690.61</v>
      </c>
      <c r="M1571" s="30">
        <v>5.0661062350984318E-2</v>
      </c>
      <c r="N1571" s="25">
        <v>107.29</v>
      </c>
      <c r="O1571">
        <v>127</v>
      </c>
      <c r="P1571" s="25">
        <v>9788.8799999999992</v>
      </c>
      <c r="Q1571" s="25">
        <v>-77.08</v>
      </c>
      <c r="R1571" s="21">
        <f t="shared" si="24"/>
        <v>9711.7999999999993</v>
      </c>
    </row>
    <row r="1572" spans="1:18" x14ac:dyDescent="0.25">
      <c r="A1572" t="s">
        <v>42</v>
      </c>
      <c r="B1572" t="s">
        <v>226</v>
      </c>
      <c r="C1572" t="s">
        <v>164</v>
      </c>
      <c r="D1572" t="s">
        <v>150</v>
      </c>
      <c r="E1572" t="s">
        <v>146</v>
      </c>
      <c r="F1572" t="s">
        <v>162</v>
      </c>
      <c r="G1572" t="s">
        <v>144</v>
      </c>
      <c r="H1572" t="s">
        <v>279</v>
      </c>
      <c r="I1572">
        <v>3595</v>
      </c>
      <c r="J1572" s="25">
        <v>1398362.54</v>
      </c>
      <c r="K1572" s="26">
        <v>0.76426174586970197</v>
      </c>
      <c r="L1572" s="25">
        <v>1829690.61</v>
      </c>
      <c r="M1572" s="30">
        <v>5.438031537822019E-2</v>
      </c>
      <c r="N1572" s="25">
        <v>67.69</v>
      </c>
      <c r="O1572">
        <v>195</v>
      </c>
      <c r="P1572" s="25">
        <v>9482.64</v>
      </c>
      <c r="Q1572">
        <v>0</v>
      </c>
      <c r="R1572" s="21">
        <f t="shared" si="24"/>
        <v>9482.64</v>
      </c>
    </row>
    <row r="1573" spans="1:18" x14ac:dyDescent="0.25">
      <c r="A1573" t="s">
        <v>42</v>
      </c>
      <c r="B1573" t="s">
        <v>226</v>
      </c>
      <c r="C1573" t="s">
        <v>165</v>
      </c>
      <c r="D1573" t="s">
        <v>148</v>
      </c>
      <c r="E1573" t="s">
        <v>155</v>
      </c>
      <c r="F1573" t="s">
        <v>159</v>
      </c>
      <c r="G1573" t="s">
        <v>144</v>
      </c>
      <c r="H1573" t="s">
        <v>279</v>
      </c>
      <c r="I1573">
        <v>1481</v>
      </c>
      <c r="J1573" s="25">
        <v>1398362.54</v>
      </c>
      <c r="K1573" s="26">
        <v>0.76426174586970197</v>
      </c>
      <c r="L1573" s="25">
        <v>1829690.61</v>
      </c>
      <c r="M1573" s="30">
        <v>5.0661062350984318E-2</v>
      </c>
      <c r="N1573" s="25">
        <v>58.75</v>
      </c>
      <c r="O1573">
        <v>75</v>
      </c>
      <c r="P1573" s="25">
        <v>3165.48</v>
      </c>
      <c r="Q1573">
        <v>0</v>
      </c>
      <c r="R1573" s="21">
        <f t="shared" si="24"/>
        <v>3165.48</v>
      </c>
    </row>
    <row r="1574" spans="1:18" x14ac:dyDescent="0.25">
      <c r="A1574" t="s">
        <v>42</v>
      </c>
      <c r="B1574" t="s">
        <v>226</v>
      </c>
      <c r="C1574" t="s">
        <v>166</v>
      </c>
      <c r="D1574" t="s">
        <v>150</v>
      </c>
      <c r="E1574" t="s">
        <v>155</v>
      </c>
      <c r="F1574" t="s">
        <v>159</v>
      </c>
      <c r="G1574" t="s">
        <v>144</v>
      </c>
      <c r="H1574" t="s">
        <v>279</v>
      </c>
      <c r="I1574">
        <v>2055</v>
      </c>
      <c r="J1574" s="25">
        <v>1398362.54</v>
      </c>
      <c r="K1574" s="26">
        <v>0.76426174586970197</v>
      </c>
      <c r="L1574" s="25">
        <v>1829690.61</v>
      </c>
      <c r="M1574" s="30">
        <v>5.0864867576899342E-2</v>
      </c>
      <c r="N1574" s="25">
        <v>58.69</v>
      </c>
      <c r="O1574">
        <v>104</v>
      </c>
      <c r="P1574" s="25">
        <v>4384.9799999999996</v>
      </c>
      <c r="Q1574">
        <v>0</v>
      </c>
      <c r="R1574" s="21">
        <f t="shared" si="24"/>
        <v>4384.9799999999996</v>
      </c>
    </row>
    <row r="1575" spans="1:18" x14ac:dyDescent="0.25">
      <c r="A1575" t="s">
        <v>43</v>
      </c>
      <c r="B1575" t="s">
        <v>196</v>
      </c>
      <c r="C1575" t="s">
        <v>197</v>
      </c>
      <c r="D1575" t="s">
        <v>148</v>
      </c>
      <c r="E1575" t="s">
        <v>142</v>
      </c>
      <c r="F1575" t="s">
        <v>198</v>
      </c>
      <c r="G1575" t="s">
        <v>144</v>
      </c>
      <c r="H1575" t="s">
        <v>279</v>
      </c>
      <c r="I1575">
        <v>312757</v>
      </c>
      <c r="J1575" s="25">
        <v>1108668.82</v>
      </c>
      <c r="K1575" s="26">
        <v>0.70250810875696579</v>
      </c>
      <c r="L1575" s="25">
        <v>1578158.04</v>
      </c>
      <c r="M1575" s="27">
        <v>8.1239886144176092E-3</v>
      </c>
      <c r="N1575" s="25">
        <v>33.78</v>
      </c>
      <c r="O1575">
        <v>2540</v>
      </c>
      <c r="P1575" s="25">
        <v>56810.17</v>
      </c>
      <c r="Q1575" s="25">
        <v>581.52</v>
      </c>
      <c r="R1575" s="21">
        <f t="shared" si="24"/>
        <v>57391.689999999995</v>
      </c>
    </row>
    <row r="1576" spans="1:18" x14ac:dyDescent="0.25">
      <c r="A1576" t="s">
        <v>43</v>
      </c>
      <c r="B1576" t="s">
        <v>196</v>
      </c>
      <c r="C1576" t="s">
        <v>199</v>
      </c>
      <c r="D1576" t="s">
        <v>200</v>
      </c>
      <c r="E1576" t="s">
        <v>142</v>
      </c>
      <c r="F1576" t="s">
        <v>198</v>
      </c>
      <c r="G1576" t="s">
        <v>183</v>
      </c>
      <c r="H1576" t="s">
        <v>279</v>
      </c>
      <c r="I1576">
        <v>224694</v>
      </c>
      <c r="J1576" s="25">
        <v>1108668.82</v>
      </c>
      <c r="K1576" s="26">
        <v>0.70250810875696579</v>
      </c>
      <c r="L1576" s="25">
        <v>1578158.04</v>
      </c>
      <c r="N1576" s="25">
        <v>10.98</v>
      </c>
      <c r="P1576">
        <v>0</v>
      </c>
      <c r="Q1576">
        <v>0</v>
      </c>
      <c r="R1576" s="21">
        <f t="shared" si="24"/>
        <v>0</v>
      </c>
    </row>
    <row r="1577" spans="1:18" x14ac:dyDescent="0.25">
      <c r="A1577" t="s">
        <v>43</v>
      </c>
      <c r="B1577" t="s">
        <v>196</v>
      </c>
      <c r="C1577" t="s">
        <v>201</v>
      </c>
      <c r="D1577" t="s">
        <v>141</v>
      </c>
      <c r="E1577" t="s">
        <v>142</v>
      </c>
      <c r="F1577" t="s">
        <v>202</v>
      </c>
      <c r="G1577" t="s">
        <v>144</v>
      </c>
      <c r="H1577" t="s">
        <v>279</v>
      </c>
      <c r="I1577">
        <v>45141</v>
      </c>
      <c r="J1577" s="25">
        <v>1108668.82</v>
      </c>
      <c r="K1577" s="26">
        <v>0.70250810875696579</v>
      </c>
      <c r="L1577" s="25">
        <v>1578158.04</v>
      </c>
      <c r="M1577" s="27">
        <v>8.1228823572080302E-3</v>
      </c>
      <c r="N1577" s="25">
        <v>33.78</v>
      </c>
      <c r="O1577">
        <v>366</v>
      </c>
      <c r="P1577" s="25">
        <v>8186.03</v>
      </c>
      <c r="Q1577" s="25">
        <v>89.46</v>
      </c>
      <c r="R1577" s="21">
        <f t="shared" si="24"/>
        <v>8275.49</v>
      </c>
    </row>
    <row r="1578" spans="1:18" x14ac:dyDescent="0.25">
      <c r="A1578" t="s">
        <v>43</v>
      </c>
      <c r="B1578" t="s">
        <v>196</v>
      </c>
      <c r="C1578" t="s">
        <v>203</v>
      </c>
      <c r="D1578" t="s">
        <v>141</v>
      </c>
      <c r="E1578" t="s">
        <v>146</v>
      </c>
      <c r="F1578" t="s">
        <v>202</v>
      </c>
      <c r="G1578" t="s">
        <v>144</v>
      </c>
      <c r="H1578" t="s">
        <v>279</v>
      </c>
      <c r="I1578">
        <v>17989</v>
      </c>
      <c r="J1578" s="25">
        <v>1108668.82</v>
      </c>
      <c r="K1578" s="26">
        <v>0.70250810875696579</v>
      </c>
      <c r="L1578" s="25">
        <v>1578158.04</v>
      </c>
      <c r="M1578" s="27">
        <v>8.1228823572080319E-3</v>
      </c>
      <c r="N1578" s="28">
        <v>135.6</v>
      </c>
      <c r="O1578">
        <v>146</v>
      </c>
      <c r="P1578" s="28">
        <v>13073.5</v>
      </c>
      <c r="Q1578">
        <v>0</v>
      </c>
      <c r="R1578" s="21">
        <f t="shared" si="24"/>
        <v>13073.5</v>
      </c>
    </row>
    <row r="1579" spans="1:18" x14ac:dyDescent="0.25">
      <c r="A1579" t="s">
        <v>43</v>
      </c>
      <c r="B1579" t="s">
        <v>196</v>
      </c>
      <c r="C1579" t="s">
        <v>204</v>
      </c>
      <c r="D1579" t="s">
        <v>150</v>
      </c>
      <c r="E1579" t="s">
        <v>146</v>
      </c>
      <c r="F1579" t="s">
        <v>202</v>
      </c>
      <c r="G1579" t="s">
        <v>183</v>
      </c>
      <c r="H1579" t="s">
        <v>279</v>
      </c>
      <c r="I1579">
        <v>15914</v>
      </c>
      <c r="J1579" s="25">
        <v>1108668.82</v>
      </c>
      <c r="K1579" s="26">
        <v>0.70250810875696579</v>
      </c>
      <c r="L1579" s="25">
        <v>1578158.04</v>
      </c>
      <c r="N1579" s="25">
        <v>30.27</v>
      </c>
      <c r="P1579">
        <v>0</v>
      </c>
      <c r="Q1579">
        <v>0</v>
      </c>
      <c r="R1579" s="21">
        <f t="shared" si="24"/>
        <v>0</v>
      </c>
    </row>
    <row r="1580" spans="1:18" x14ac:dyDescent="0.25">
      <c r="A1580" t="s">
        <v>43</v>
      </c>
      <c r="B1580" t="s">
        <v>196</v>
      </c>
      <c r="C1580" t="s">
        <v>205</v>
      </c>
      <c r="D1580" t="s">
        <v>148</v>
      </c>
      <c r="E1580" t="s">
        <v>155</v>
      </c>
      <c r="F1580" t="s">
        <v>198</v>
      </c>
      <c r="G1580" t="s">
        <v>144</v>
      </c>
      <c r="H1580" t="s">
        <v>279</v>
      </c>
      <c r="I1580">
        <v>15486</v>
      </c>
      <c r="J1580" s="25">
        <v>1108668.82</v>
      </c>
      <c r="K1580" s="26">
        <v>0.70250810875696579</v>
      </c>
      <c r="L1580" s="25">
        <v>1578158.04</v>
      </c>
      <c r="M1580" s="27">
        <v>8.1239886144176092E-3</v>
      </c>
      <c r="N1580" s="25">
        <v>90.79</v>
      </c>
      <c r="O1580">
        <v>125</v>
      </c>
      <c r="P1580" s="25">
        <v>7494.23</v>
      </c>
      <c r="Q1580">
        <v>0</v>
      </c>
      <c r="R1580" s="21">
        <f t="shared" si="24"/>
        <v>7494.23</v>
      </c>
    </row>
    <row r="1581" spans="1:18" x14ac:dyDescent="0.25">
      <c r="A1581" t="s">
        <v>43</v>
      </c>
      <c r="B1581" t="s">
        <v>196</v>
      </c>
      <c r="C1581" t="s">
        <v>206</v>
      </c>
      <c r="D1581" t="s">
        <v>189</v>
      </c>
      <c r="E1581" t="s">
        <v>155</v>
      </c>
      <c r="F1581" t="s">
        <v>198</v>
      </c>
      <c r="G1581" t="s">
        <v>144</v>
      </c>
      <c r="H1581" t="s">
        <v>279</v>
      </c>
      <c r="I1581">
        <v>7102</v>
      </c>
      <c r="J1581" s="25">
        <v>1108668.82</v>
      </c>
      <c r="K1581" s="26">
        <v>0.70250810875696579</v>
      </c>
      <c r="L1581" s="25">
        <v>1578158.04</v>
      </c>
      <c r="M1581" s="27">
        <v>8.5522867302994347E-3</v>
      </c>
      <c r="N1581" s="25">
        <v>90.77</v>
      </c>
      <c r="O1581">
        <v>60</v>
      </c>
      <c r="P1581" s="25">
        <v>3596.44</v>
      </c>
      <c r="Q1581">
        <v>0</v>
      </c>
      <c r="R1581" s="21">
        <f t="shared" si="24"/>
        <v>3596.44</v>
      </c>
    </row>
    <row r="1582" spans="1:18" x14ac:dyDescent="0.25">
      <c r="A1582" t="s">
        <v>44</v>
      </c>
      <c r="B1582" t="s">
        <v>196</v>
      </c>
      <c r="C1582" t="s">
        <v>197</v>
      </c>
      <c r="D1582" t="s">
        <v>148</v>
      </c>
      <c r="E1582" t="s">
        <v>142</v>
      </c>
      <c r="F1582" t="s">
        <v>198</v>
      </c>
      <c r="G1582" t="s">
        <v>144</v>
      </c>
      <c r="H1582" t="s">
        <v>279</v>
      </c>
      <c r="I1582">
        <v>312757</v>
      </c>
      <c r="J1582" s="25">
        <v>4139222.24</v>
      </c>
      <c r="K1582" s="26">
        <v>0.88134970811196789</v>
      </c>
      <c r="L1582" s="28">
        <v>4696458.4000000004</v>
      </c>
      <c r="M1582" s="29">
        <v>2.4176269804820016E-2</v>
      </c>
      <c r="N1582" s="25">
        <v>33.78</v>
      </c>
      <c r="O1582">
        <v>7561</v>
      </c>
      <c r="P1582" s="25">
        <v>212162.44</v>
      </c>
      <c r="Q1582" s="25">
        <v>2216.7399999999998</v>
      </c>
      <c r="R1582" s="21">
        <f t="shared" si="24"/>
        <v>214379.18</v>
      </c>
    </row>
    <row r="1583" spans="1:18" x14ac:dyDescent="0.25">
      <c r="A1583" t="s">
        <v>44</v>
      </c>
      <c r="B1583" t="s">
        <v>196</v>
      </c>
      <c r="C1583" t="s">
        <v>199</v>
      </c>
      <c r="D1583" t="s">
        <v>200</v>
      </c>
      <c r="E1583" t="s">
        <v>142</v>
      </c>
      <c r="F1583" t="s">
        <v>198</v>
      </c>
      <c r="G1583" t="s">
        <v>183</v>
      </c>
      <c r="H1583" t="s">
        <v>279</v>
      </c>
      <c r="I1583">
        <v>224694</v>
      </c>
      <c r="J1583" s="25">
        <v>4139222.24</v>
      </c>
      <c r="K1583" s="26">
        <v>0.88134970811196789</v>
      </c>
      <c r="L1583" s="28">
        <v>4696458.4000000004</v>
      </c>
      <c r="N1583" s="25">
        <v>10.98</v>
      </c>
      <c r="P1583">
        <v>0</v>
      </c>
      <c r="Q1583">
        <v>0</v>
      </c>
      <c r="R1583" s="21">
        <f t="shared" si="24"/>
        <v>0</v>
      </c>
    </row>
    <row r="1584" spans="1:18" x14ac:dyDescent="0.25">
      <c r="A1584" t="s">
        <v>44</v>
      </c>
      <c r="B1584" t="s">
        <v>196</v>
      </c>
      <c r="C1584" t="s">
        <v>201</v>
      </c>
      <c r="D1584" t="s">
        <v>141</v>
      </c>
      <c r="E1584" t="s">
        <v>142</v>
      </c>
      <c r="F1584" t="s">
        <v>202</v>
      </c>
      <c r="G1584" t="s">
        <v>144</v>
      </c>
      <c r="H1584" t="s">
        <v>279</v>
      </c>
      <c r="I1584">
        <v>45141</v>
      </c>
      <c r="J1584" s="25">
        <v>4139222.24</v>
      </c>
      <c r="K1584" s="26">
        <v>0.88134970811196789</v>
      </c>
      <c r="L1584" s="28">
        <v>4696458.4000000004</v>
      </c>
      <c r="M1584" s="30">
        <v>2.417297768145037E-2</v>
      </c>
      <c r="N1584" s="25">
        <v>33.78</v>
      </c>
      <c r="O1584">
        <v>1091</v>
      </c>
      <c r="P1584" s="25">
        <v>30613.57</v>
      </c>
      <c r="Q1584" s="25">
        <v>477.02</v>
      </c>
      <c r="R1584" s="21">
        <f t="shared" si="24"/>
        <v>31090.59</v>
      </c>
    </row>
    <row r="1585" spans="1:18" x14ac:dyDescent="0.25">
      <c r="A1585" t="s">
        <v>44</v>
      </c>
      <c r="B1585" t="s">
        <v>196</v>
      </c>
      <c r="C1585" t="s">
        <v>203</v>
      </c>
      <c r="D1585" t="s">
        <v>141</v>
      </c>
      <c r="E1585" t="s">
        <v>146</v>
      </c>
      <c r="F1585" t="s">
        <v>202</v>
      </c>
      <c r="G1585" t="s">
        <v>144</v>
      </c>
      <c r="H1585" t="s">
        <v>279</v>
      </c>
      <c r="I1585">
        <v>17989</v>
      </c>
      <c r="J1585" s="25">
        <v>4139222.24</v>
      </c>
      <c r="K1585" s="26">
        <v>0.88134970811196789</v>
      </c>
      <c r="L1585" s="28">
        <v>4696458.4000000004</v>
      </c>
      <c r="M1585" s="30">
        <v>2.4172977681450374E-2</v>
      </c>
      <c r="N1585" s="28">
        <v>135.6</v>
      </c>
      <c r="O1585">
        <v>434</v>
      </c>
      <c r="P1585" s="25">
        <v>48755.72</v>
      </c>
      <c r="Q1585">
        <v>0</v>
      </c>
      <c r="R1585" s="21">
        <f t="shared" si="24"/>
        <v>48755.72</v>
      </c>
    </row>
    <row r="1586" spans="1:18" x14ac:dyDescent="0.25">
      <c r="A1586" t="s">
        <v>44</v>
      </c>
      <c r="B1586" t="s">
        <v>196</v>
      </c>
      <c r="C1586" t="s">
        <v>204</v>
      </c>
      <c r="D1586" t="s">
        <v>150</v>
      </c>
      <c r="E1586" t="s">
        <v>146</v>
      </c>
      <c r="F1586" t="s">
        <v>202</v>
      </c>
      <c r="G1586" t="s">
        <v>183</v>
      </c>
      <c r="H1586" t="s">
        <v>279</v>
      </c>
      <c r="I1586">
        <v>15914</v>
      </c>
      <c r="J1586" s="25">
        <v>4139222.24</v>
      </c>
      <c r="K1586" s="26">
        <v>0.88134970811196789</v>
      </c>
      <c r="L1586" s="28">
        <v>4696458.4000000004</v>
      </c>
      <c r="N1586" s="25">
        <v>30.27</v>
      </c>
      <c r="P1586">
        <v>0</v>
      </c>
      <c r="Q1586">
        <v>0</v>
      </c>
      <c r="R1586" s="21">
        <f t="shared" si="24"/>
        <v>0</v>
      </c>
    </row>
    <row r="1587" spans="1:18" x14ac:dyDescent="0.25">
      <c r="A1587" t="s">
        <v>45</v>
      </c>
      <c r="B1587" t="s">
        <v>196</v>
      </c>
      <c r="C1587" t="s">
        <v>206</v>
      </c>
      <c r="D1587" t="s">
        <v>189</v>
      </c>
      <c r="E1587" t="s">
        <v>155</v>
      </c>
      <c r="F1587" t="s">
        <v>198</v>
      </c>
      <c r="G1587" t="s">
        <v>144</v>
      </c>
      <c r="H1587" t="s">
        <v>279</v>
      </c>
      <c r="I1587">
        <v>7102</v>
      </c>
      <c r="J1587" s="25">
        <v>4031.52</v>
      </c>
      <c r="K1587" s="26">
        <v>0.96671718237449411</v>
      </c>
      <c r="L1587" s="25">
        <v>4170.32</v>
      </c>
      <c r="M1587" s="31">
        <v>2.259962024912431E-5</v>
      </c>
      <c r="N1587" s="25">
        <v>90.77</v>
      </c>
      <c r="O1587">
        <v>0</v>
      </c>
      <c r="P1587">
        <v>0</v>
      </c>
      <c r="Q1587">
        <v>0</v>
      </c>
      <c r="R1587" s="21">
        <f t="shared" si="24"/>
        <v>0</v>
      </c>
    </row>
    <row r="1588" spans="1:18" x14ac:dyDescent="0.25">
      <c r="A1588" t="s">
        <v>46</v>
      </c>
      <c r="B1588" t="s">
        <v>13</v>
      </c>
      <c r="C1588" t="s">
        <v>140</v>
      </c>
      <c r="D1588" t="s">
        <v>141</v>
      </c>
      <c r="E1588" t="s">
        <v>142</v>
      </c>
      <c r="F1588" t="s">
        <v>143</v>
      </c>
      <c r="G1588" t="s">
        <v>144</v>
      </c>
      <c r="H1588" t="s">
        <v>279</v>
      </c>
      <c r="I1588">
        <v>5607</v>
      </c>
      <c r="J1588">
        <v>414095</v>
      </c>
      <c r="K1588" s="26">
        <v>0.84150019369369577</v>
      </c>
      <c r="L1588" s="25">
        <v>492091.39</v>
      </c>
      <c r="M1588" s="30">
        <v>3.2583960142284762E-2</v>
      </c>
      <c r="N1588" s="25">
        <v>4.97</v>
      </c>
      <c r="O1588">
        <v>182</v>
      </c>
      <c r="P1588" s="28">
        <v>717.4</v>
      </c>
      <c r="Q1588" s="25">
        <v>7.88</v>
      </c>
      <c r="R1588" s="21">
        <f t="shared" si="24"/>
        <v>725.28</v>
      </c>
    </row>
    <row r="1589" spans="1:18" x14ac:dyDescent="0.25">
      <c r="A1589" t="s">
        <v>46</v>
      </c>
      <c r="B1589" t="s">
        <v>13</v>
      </c>
      <c r="C1589" t="s">
        <v>145</v>
      </c>
      <c r="D1589" t="s">
        <v>141</v>
      </c>
      <c r="E1589" t="s">
        <v>146</v>
      </c>
      <c r="F1589" t="s">
        <v>143</v>
      </c>
      <c r="G1589" t="s">
        <v>144</v>
      </c>
      <c r="H1589" t="s">
        <v>279</v>
      </c>
      <c r="I1589">
        <v>3342</v>
      </c>
      <c r="J1589">
        <v>414095</v>
      </c>
      <c r="K1589" s="26">
        <v>0.84150019369369577</v>
      </c>
      <c r="L1589" s="25">
        <v>492091.39</v>
      </c>
      <c r="M1589" s="30">
        <v>3.2583960142284762E-2</v>
      </c>
      <c r="N1589" s="25">
        <v>57.63</v>
      </c>
      <c r="O1589">
        <v>108</v>
      </c>
      <c r="P1589" s="25">
        <v>4923.28</v>
      </c>
      <c r="Q1589">
        <v>0</v>
      </c>
      <c r="R1589" s="21">
        <f t="shared" si="24"/>
        <v>4923.28</v>
      </c>
    </row>
    <row r="1590" spans="1:18" x14ac:dyDescent="0.25">
      <c r="A1590" t="s">
        <v>46</v>
      </c>
      <c r="B1590" t="s">
        <v>13</v>
      </c>
      <c r="C1590" t="s">
        <v>147</v>
      </c>
      <c r="D1590" t="s">
        <v>148</v>
      </c>
      <c r="E1590" t="s">
        <v>146</v>
      </c>
      <c r="F1590" t="s">
        <v>143</v>
      </c>
      <c r="G1590" t="s">
        <v>144</v>
      </c>
      <c r="H1590" t="s">
        <v>279</v>
      </c>
      <c r="I1590">
        <v>4442</v>
      </c>
      <c r="J1590">
        <v>414095</v>
      </c>
      <c r="K1590" s="26">
        <v>0.84150019369369577</v>
      </c>
      <c r="L1590" s="25">
        <v>492091.39</v>
      </c>
      <c r="M1590" s="30">
        <v>3.2583960142284756E-2</v>
      </c>
      <c r="N1590" s="25">
        <v>57.63</v>
      </c>
      <c r="O1590">
        <v>144</v>
      </c>
      <c r="P1590" s="25">
        <v>6564.37</v>
      </c>
      <c r="Q1590">
        <v>0</v>
      </c>
      <c r="R1590" s="21">
        <f t="shared" si="24"/>
        <v>6564.37</v>
      </c>
    </row>
    <row r="1591" spans="1:18" x14ac:dyDescent="0.25">
      <c r="A1591" t="s">
        <v>46</v>
      </c>
      <c r="B1591" t="s">
        <v>13</v>
      </c>
      <c r="C1591" t="s">
        <v>149</v>
      </c>
      <c r="D1591" t="s">
        <v>150</v>
      </c>
      <c r="E1591" t="s">
        <v>142</v>
      </c>
      <c r="F1591" t="s">
        <v>151</v>
      </c>
      <c r="G1591" t="s">
        <v>144</v>
      </c>
      <c r="H1591" t="s">
        <v>279</v>
      </c>
      <c r="I1591">
        <v>65003</v>
      </c>
      <c r="J1591">
        <v>414095</v>
      </c>
      <c r="K1591" s="26">
        <v>0.84150019369369577</v>
      </c>
      <c r="L1591" s="25">
        <v>492091.39</v>
      </c>
      <c r="M1591" s="30">
        <v>3.2583960142284762E-2</v>
      </c>
      <c r="N1591" s="25">
        <v>4.97</v>
      </c>
      <c r="O1591">
        <v>2118</v>
      </c>
      <c r="P1591" s="25">
        <v>8348.68</v>
      </c>
      <c r="Q1591" s="25">
        <v>70.959999999999994</v>
      </c>
      <c r="R1591" s="21">
        <f t="shared" si="24"/>
        <v>8419.64</v>
      </c>
    </row>
    <row r="1592" spans="1:18" x14ac:dyDescent="0.25">
      <c r="A1592" t="s">
        <v>46</v>
      </c>
      <c r="B1592" t="s">
        <v>13</v>
      </c>
      <c r="C1592" t="s">
        <v>152</v>
      </c>
      <c r="D1592" t="s">
        <v>153</v>
      </c>
      <c r="E1592" t="s">
        <v>142</v>
      </c>
      <c r="F1592" t="s">
        <v>151</v>
      </c>
      <c r="G1592" t="s">
        <v>144</v>
      </c>
      <c r="H1592" t="s">
        <v>279</v>
      </c>
      <c r="I1592">
        <v>93362</v>
      </c>
      <c r="J1592">
        <v>414095</v>
      </c>
      <c r="K1592" s="26">
        <v>0.84150019369369577</v>
      </c>
      <c r="L1592" s="25">
        <v>492091.39</v>
      </c>
      <c r="M1592" s="30">
        <v>3.2583960142284756E-2</v>
      </c>
      <c r="N1592" s="25">
        <v>4.97</v>
      </c>
      <c r="O1592">
        <v>3042</v>
      </c>
      <c r="P1592" s="25">
        <v>11990.88</v>
      </c>
      <c r="Q1592" s="25">
        <v>130.08000000000001</v>
      </c>
      <c r="R1592" s="21">
        <f t="shared" si="24"/>
        <v>12120.96</v>
      </c>
    </row>
    <row r="1593" spans="1:18" x14ac:dyDescent="0.25">
      <c r="A1593" t="s">
        <v>46</v>
      </c>
      <c r="B1593" t="s">
        <v>13</v>
      </c>
      <c r="C1593" t="s">
        <v>154</v>
      </c>
      <c r="D1593" t="s">
        <v>148</v>
      </c>
      <c r="E1593" t="s">
        <v>155</v>
      </c>
      <c r="F1593" t="s">
        <v>151</v>
      </c>
      <c r="G1593" t="s">
        <v>144</v>
      </c>
      <c r="H1593" t="s">
        <v>279</v>
      </c>
      <c r="I1593">
        <v>1422</v>
      </c>
      <c r="J1593">
        <v>414095</v>
      </c>
      <c r="K1593" s="26">
        <v>0.84150019369369577</v>
      </c>
      <c r="L1593" s="25">
        <v>492091.39</v>
      </c>
      <c r="M1593" s="30">
        <v>3.2583960142284762E-2</v>
      </c>
      <c r="N1593" s="25">
        <v>27.46</v>
      </c>
      <c r="O1593">
        <v>46</v>
      </c>
      <c r="P1593" s="25">
        <v>999.17</v>
      </c>
      <c r="Q1593">
        <v>0</v>
      </c>
      <c r="R1593" s="21">
        <f t="shared" si="24"/>
        <v>999.17</v>
      </c>
    </row>
    <row r="1594" spans="1:18" x14ac:dyDescent="0.25">
      <c r="A1594" t="s">
        <v>46</v>
      </c>
      <c r="B1594" t="s">
        <v>13</v>
      </c>
      <c r="C1594" t="s">
        <v>156</v>
      </c>
      <c r="D1594" t="s">
        <v>150</v>
      </c>
      <c r="E1594" t="s">
        <v>155</v>
      </c>
      <c r="F1594" t="s">
        <v>151</v>
      </c>
      <c r="G1594" t="s">
        <v>144</v>
      </c>
      <c r="H1594" t="s">
        <v>279</v>
      </c>
      <c r="I1594">
        <v>3599</v>
      </c>
      <c r="J1594">
        <v>414095</v>
      </c>
      <c r="K1594" s="26">
        <v>0.84150019369369577</v>
      </c>
      <c r="L1594" s="25">
        <v>492091.39</v>
      </c>
      <c r="M1594" s="30">
        <v>3.2583960142284762E-2</v>
      </c>
      <c r="N1594" s="25">
        <v>27.46</v>
      </c>
      <c r="O1594">
        <v>117</v>
      </c>
      <c r="P1594" s="25">
        <v>2541.37</v>
      </c>
      <c r="Q1594">
        <v>0</v>
      </c>
      <c r="R1594" s="21">
        <f t="shared" si="24"/>
        <v>2541.37</v>
      </c>
    </row>
    <row r="1595" spans="1:18" x14ac:dyDescent="0.25">
      <c r="A1595" t="s">
        <v>47</v>
      </c>
      <c r="B1595" t="s">
        <v>13</v>
      </c>
      <c r="C1595" t="s">
        <v>140</v>
      </c>
      <c r="D1595" t="s">
        <v>141</v>
      </c>
      <c r="E1595" t="s">
        <v>142</v>
      </c>
      <c r="F1595" t="s">
        <v>143</v>
      </c>
      <c r="G1595" t="s">
        <v>144</v>
      </c>
      <c r="H1595" t="s">
        <v>279</v>
      </c>
      <c r="I1595">
        <v>5607</v>
      </c>
      <c r="J1595" s="25">
        <v>1548104.83</v>
      </c>
      <c r="K1595" s="26">
        <v>0.85341709404045452</v>
      </c>
      <c r="L1595" s="25">
        <v>1814007.29</v>
      </c>
      <c r="M1595" s="26">
        <v>0.1201149673339621</v>
      </c>
      <c r="N1595" s="25">
        <v>4.97</v>
      </c>
      <c r="O1595">
        <v>673</v>
      </c>
      <c r="P1595" s="25">
        <v>2690.38</v>
      </c>
      <c r="Q1595" s="25">
        <v>31.98</v>
      </c>
      <c r="R1595" s="21">
        <f t="shared" si="24"/>
        <v>2722.36</v>
      </c>
    </row>
    <row r="1596" spans="1:18" x14ac:dyDescent="0.25">
      <c r="A1596" t="s">
        <v>47</v>
      </c>
      <c r="B1596" t="s">
        <v>13</v>
      </c>
      <c r="C1596" t="s">
        <v>145</v>
      </c>
      <c r="D1596" t="s">
        <v>141</v>
      </c>
      <c r="E1596" t="s">
        <v>146</v>
      </c>
      <c r="F1596" t="s">
        <v>143</v>
      </c>
      <c r="G1596" t="s">
        <v>144</v>
      </c>
      <c r="H1596" t="s">
        <v>279</v>
      </c>
      <c r="I1596">
        <v>3342</v>
      </c>
      <c r="J1596" s="25">
        <v>1548104.83</v>
      </c>
      <c r="K1596" s="26">
        <v>0.85341709404045452</v>
      </c>
      <c r="L1596" s="25">
        <v>1814007.29</v>
      </c>
      <c r="M1596" s="26">
        <v>0.12011496733396207</v>
      </c>
      <c r="N1596" s="25">
        <v>57.63</v>
      </c>
      <c r="O1596">
        <v>401</v>
      </c>
      <c r="P1596" s="25">
        <v>18538.82</v>
      </c>
      <c r="Q1596" s="25">
        <v>92.46</v>
      </c>
      <c r="R1596" s="21">
        <f t="shared" si="24"/>
        <v>18631.28</v>
      </c>
    </row>
    <row r="1597" spans="1:18" x14ac:dyDescent="0.25">
      <c r="A1597" t="s">
        <v>47</v>
      </c>
      <c r="B1597" t="s">
        <v>13</v>
      </c>
      <c r="C1597" t="s">
        <v>147</v>
      </c>
      <c r="D1597" t="s">
        <v>148</v>
      </c>
      <c r="E1597" t="s">
        <v>146</v>
      </c>
      <c r="F1597" t="s">
        <v>143</v>
      </c>
      <c r="G1597" t="s">
        <v>144</v>
      </c>
      <c r="H1597" t="s">
        <v>279</v>
      </c>
      <c r="I1597">
        <v>4442</v>
      </c>
      <c r="J1597" s="25">
        <v>1548104.83</v>
      </c>
      <c r="K1597" s="26">
        <v>0.85341709404045452</v>
      </c>
      <c r="L1597" s="25">
        <v>1814007.29</v>
      </c>
      <c r="M1597" s="26">
        <v>0.12011496733396206</v>
      </c>
      <c r="N1597" s="25">
        <v>57.63</v>
      </c>
      <c r="O1597">
        <v>533</v>
      </c>
      <c r="P1597" s="25">
        <v>24641.38</v>
      </c>
      <c r="Q1597" s="25">
        <v>-46.23</v>
      </c>
      <c r="R1597" s="21">
        <f t="shared" si="24"/>
        <v>24595.15</v>
      </c>
    </row>
    <row r="1598" spans="1:18" x14ac:dyDescent="0.25">
      <c r="A1598" t="s">
        <v>47</v>
      </c>
      <c r="B1598" t="s">
        <v>13</v>
      </c>
      <c r="C1598" t="s">
        <v>149</v>
      </c>
      <c r="D1598" t="s">
        <v>150</v>
      </c>
      <c r="E1598" t="s">
        <v>142</v>
      </c>
      <c r="F1598" t="s">
        <v>151</v>
      </c>
      <c r="G1598" t="s">
        <v>144</v>
      </c>
      <c r="H1598" t="s">
        <v>279</v>
      </c>
      <c r="I1598">
        <v>65003</v>
      </c>
      <c r="J1598" s="25">
        <v>1548104.83</v>
      </c>
      <c r="K1598" s="26">
        <v>0.85341709404045452</v>
      </c>
      <c r="L1598" s="25">
        <v>1814007.29</v>
      </c>
      <c r="M1598" s="26">
        <v>0.12011496733396207</v>
      </c>
      <c r="N1598" s="25">
        <v>4.97</v>
      </c>
      <c r="O1598">
        <v>7807</v>
      </c>
      <c r="P1598" s="25">
        <v>31209.25</v>
      </c>
      <c r="Q1598" s="25">
        <v>259.86</v>
      </c>
      <c r="R1598" s="21">
        <f t="shared" si="24"/>
        <v>31469.11</v>
      </c>
    </row>
    <row r="1599" spans="1:18" x14ac:dyDescent="0.25">
      <c r="A1599" t="s">
        <v>47</v>
      </c>
      <c r="B1599" t="s">
        <v>13</v>
      </c>
      <c r="C1599" t="s">
        <v>152</v>
      </c>
      <c r="D1599" t="s">
        <v>153</v>
      </c>
      <c r="E1599" t="s">
        <v>142</v>
      </c>
      <c r="F1599" t="s">
        <v>151</v>
      </c>
      <c r="G1599" t="s">
        <v>144</v>
      </c>
      <c r="H1599" t="s">
        <v>279</v>
      </c>
      <c r="I1599">
        <v>93362</v>
      </c>
      <c r="J1599" s="25">
        <v>1548104.83</v>
      </c>
      <c r="K1599" s="26">
        <v>0.85341709404045452</v>
      </c>
      <c r="L1599" s="25">
        <v>1814007.29</v>
      </c>
      <c r="M1599" s="26">
        <v>0.12011496733396206</v>
      </c>
      <c r="N1599" s="25">
        <v>4.97</v>
      </c>
      <c r="O1599">
        <v>11214</v>
      </c>
      <c r="P1599" s="25">
        <v>44829.06</v>
      </c>
      <c r="Q1599" s="25">
        <v>495.71</v>
      </c>
      <c r="R1599" s="21">
        <f t="shared" si="24"/>
        <v>45324.77</v>
      </c>
    </row>
    <row r="1600" spans="1:18" x14ac:dyDescent="0.25">
      <c r="A1600" t="s">
        <v>47</v>
      </c>
      <c r="B1600" t="s">
        <v>13</v>
      </c>
      <c r="C1600" t="s">
        <v>154</v>
      </c>
      <c r="D1600" t="s">
        <v>148</v>
      </c>
      <c r="E1600" t="s">
        <v>155</v>
      </c>
      <c r="F1600" t="s">
        <v>151</v>
      </c>
      <c r="G1600" t="s">
        <v>144</v>
      </c>
      <c r="H1600" t="s">
        <v>279</v>
      </c>
      <c r="I1600">
        <v>1422</v>
      </c>
      <c r="J1600" s="25">
        <v>1548104.83</v>
      </c>
      <c r="K1600" s="26">
        <v>0.85341709404045452</v>
      </c>
      <c r="L1600" s="25">
        <v>1814007.29</v>
      </c>
      <c r="M1600" s="26">
        <v>0.12011496733396207</v>
      </c>
      <c r="N1600" s="25">
        <v>27.46</v>
      </c>
      <c r="O1600">
        <v>170</v>
      </c>
      <c r="P1600" s="25">
        <v>3744.89</v>
      </c>
      <c r="Q1600" s="25">
        <v>22.03</v>
      </c>
      <c r="R1600" s="21">
        <f t="shared" si="24"/>
        <v>3766.92</v>
      </c>
    </row>
    <row r="1601" spans="1:18" x14ac:dyDescent="0.25">
      <c r="A1601" t="s">
        <v>47</v>
      </c>
      <c r="B1601" t="s">
        <v>13</v>
      </c>
      <c r="C1601" t="s">
        <v>156</v>
      </c>
      <c r="D1601" t="s">
        <v>150</v>
      </c>
      <c r="E1601" t="s">
        <v>155</v>
      </c>
      <c r="F1601" t="s">
        <v>151</v>
      </c>
      <c r="G1601" t="s">
        <v>144</v>
      </c>
      <c r="H1601" t="s">
        <v>279</v>
      </c>
      <c r="I1601">
        <v>3599</v>
      </c>
      <c r="J1601" s="25">
        <v>1548104.83</v>
      </c>
      <c r="K1601" s="26">
        <v>0.85341709404045452</v>
      </c>
      <c r="L1601" s="25">
        <v>1814007.29</v>
      </c>
      <c r="M1601" s="26">
        <v>0.12011496733396207</v>
      </c>
      <c r="N1601" s="25">
        <v>27.46</v>
      </c>
      <c r="O1601">
        <v>432</v>
      </c>
      <c r="P1601" s="25">
        <v>9516.42</v>
      </c>
      <c r="Q1601" s="25">
        <v>22.03</v>
      </c>
      <c r="R1601" s="21">
        <f t="shared" si="24"/>
        <v>9538.4500000000007</v>
      </c>
    </row>
    <row r="1602" spans="1:18" x14ac:dyDescent="0.25">
      <c r="A1602" t="s">
        <v>48</v>
      </c>
      <c r="B1602" t="s">
        <v>20</v>
      </c>
      <c r="C1602" t="s">
        <v>208</v>
      </c>
      <c r="D1602" t="s">
        <v>170</v>
      </c>
      <c r="E1602" t="s">
        <v>155</v>
      </c>
      <c r="F1602" t="s">
        <v>209</v>
      </c>
      <c r="G1602" t="s">
        <v>144</v>
      </c>
      <c r="H1602" t="s">
        <v>279</v>
      </c>
      <c r="I1602">
        <v>5597</v>
      </c>
      <c r="J1602" s="25">
        <v>29728.12</v>
      </c>
      <c r="K1602" s="26">
        <v>0.73835074350139474</v>
      </c>
      <c r="L1602" s="25">
        <v>40262.869999999995</v>
      </c>
      <c r="M1602" s="27">
        <v>2.2514906866112926E-3</v>
      </c>
      <c r="N1602" s="25">
        <v>6.65</v>
      </c>
      <c r="O1602">
        <v>12</v>
      </c>
      <c r="P1602" s="25">
        <v>55.39</v>
      </c>
      <c r="Q1602">
        <v>0</v>
      </c>
      <c r="R1602" s="21">
        <f t="shared" ref="R1602:R1665" si="25">SUM(P1602:Q1602)</f>
        <v>55.39</v>
      </c>
    </row>
    <row r="1603" spans="1:18" x14ac:dyDescent="0.25">
      <c r="A1603" t="s">
        <v>48</v>
      </c>
      <c r="B1603" t="s">
        <v>20</v>
      </c>
      <c r="C1603" t="s">
        <v>210</v>
      </c>
      <c r="D1603" t="s">
        <v>175</v>
      </c>
      <c r="E1603" t="s">
        <v>155</v>
      </c>
      <c r="F1603" t="s">
        <v>209</v>
      </c>
      <c r="G1603" t="s">
        <v>144</v>
      </c>
      <c r="H1603" t="s">
        <v>279</v>
      </c>
      <c r="I1603">
        <v>5680</v>
      </c>
      <c r="J1603" s="25">
        <v>29728.12</v>
      </c>
      <c r="K1603" s="26">
        <v>0.73835074350139474</v>
      </c>
      <c r="L1603" s="25">
        <v>40262.869999999995</v>
      </c>
      <c r="M1603" s="27">
        <v>2.2514906866112926E-3</v>
      </c>
      <c r="N1603" s="25">
        <v>6.65</v>
      </c>
      <c r="O1603">
        <v>12</v>
      </c>
      <c r="P1603" s="25">
        <v>55.39</v>
      </c>
      <c r="Q1603">
        <v>0</v>
      </c>
      <c r="R1603" s="21">
        <f t="shared" si="25"/>
        <v>55.39</v>
      </c>
    </row>
    <row r="1604" spans="1:18" x14ac:dyDescent="0.25">
      <c r="A1604" t="s">
        <v>48</v>
      </c>
      <c r="B1604" t="s">
        <v>20</v>
      </c>
      <c r="C1604" t="s">
        <v>211</v>
      </c>
      <c r="D1604" t="s">
        <v>148</v>
      </c>
      <c r="E1604" t="s">
        <v>142</v>
      </c>
      <c r="F1604" t="s">
        <v>209</v>
      </c>
      <c r="G1604" t="s">
        <v>144</v>
      </c>
      <c r="H1604" t="s">
        <v>279</v>
      </c>
      <c r="I1604">
        <v>96857</v>
      </c>
      <c r="J1604" s="25">
        <v>29728.12</v>
      </c>
      <c r="K1604" s="26">
        <v>0.73835074350139474</v>
      </c>
      <c r="L1604" s="25">
        <v>40262.869999999995</v>
      </c>
      <c r="M1604" s="27">
        <v>2.2515419843805299E-3</v>
      </c>
      <c r="N1604" s="25">
        <v>3.92</v>
      </c>
      <c r="O1604">
        <v>218</v>
      </c>
      <c r="P1604" s="25">
        <v>594.67999999999995</v>
      </c>
      <c r="Q1604" s="25">
        <v>8.19</v>
      </c>
      <c r="R1604" s="21">
        <f t="shared" si="25"/>
        <v>602.87</v>
      </c>
    </row>
    <row r="1605" spans="1:18" x14ac:dyDescent="0.25">
      <c r="A1605" t="s">
        <v>48</v>
      </c>
      <c r="B1605" t="s">
        <v>20</v>
      </c>
      <c r="C1605" t="s">
        <v>212</v>
      </c>
      <c r="D1605" t="s">
        <v>150</v>
      </c>
      <c r="E1605" t="s">
        <v>142</v>
      </c>
      <c r="F1605" t="s">
        <v>209</v>
      </c>
      <c r="G1605" t="s">
        <v>144</v>
      </c>
      <c r="H1605" t="s">
        <v>279</v>
      </c>
      <c r="I1605">
        <v>158342</v>
      </c>
      <c r="J1605" s="25">
        <v>29728.12</v>
      </c>
      <c r="K1605" s="26">
        <v>0.73835074350139474</v>
      </c>
      <c r="L1605" s="25">
        <v>40262.869999999995</v>
      </c>
      <c r="M1605" s="27">
        <v>2.2514906866112926E-3</v>
      </c>
      <c r="N1605" s="25">
        <v>3.92</v>
      </c>
      <c r="O1605">
        <v>356</v>
      </c>
      <c r="P1605" s="25">
        <v>971.14</v>
      </c>
      <c r="Q1605" s="25">
        <v>10.91</v>
      </c>
      <c r="R1605" s="21">
        <f t="shared" si="25"/>
        <v>982.05</v>
      </c>
    </row>
    <row r="1606" spans="1:18" x14ac:dyDescent="0.25">
      <c r="A1606" t="s">
        <v>48</v>
      </c>
      <c r="B1606" t="s">
        <v>20</v>
      </c>
      <c r="C1606" t="s">
        <v>213</v>
      </c>
      <c r="D1606" t="s">
        <v>193</v>
      </c>
      <c r="E1606" t="s">
        <v>146</v>
      </c>
      <c r="F1606" t="s">
        <v>209</v>
      </c>
      <c r="G1606" t="s">
        <v>144</v>
      </c>
      <c r="H1606" t="s">
        <v>279</v>
      </c>
      <c r="I1606">
        <v>0</v>
      </c>
      <c r="J1606" s="25">
        <v>29728.12</v>
      </c>
      <c r="K1606" s="26">
        <v>0.73835074350139474</v>
      </c>
      <c r="L1606" s="25">
        <v>40262.869999999995</v>
      </c>
      <c r="M1606" s="27">
        <v>2.2514906866112926E-3</v>
      </c>
      <c r="N1606" s="25">
        <v>30.45</v>
      </c>
      <c r="O1606">
        <v>0</v>
      </c>
      <c r="P1606">
        <v>0</v>
      </c>
      <c r="Q1606">
        <v>0</v>
      </c>
      <c r="R1606" s="21">
        <f t="shared" si="25"/>
        <v>0</v>
      </c>
    </row>
    <row r="1607" spans="1:18" x14ac:dyDescent="0.25">
      <c r="A1607" t="s">
        <v>50</v>
      </c>
      <c r="B1607" t="s">
        <v>13</v>
      </c>
      <c r="C1607" t="s">
        <v>140</v>
      </c>
      <c r="D1607" t="s">
        <v>141</v>
      </c>
      <c r="E1607" t="s">
        <v>142</v>
      </c>
      <c r="F1607" t="s">
        <v>143</v>
      </c>
      <c r="G1607" t="s">
        <v>144</v>
      </c>
      <c r="H1607" t="s">
        <v>279</v>
      </c>
      <c r="I1607">
        <v>5607</v>
      </c>
      <c r="J1607" s="28">
        <v>544255.6</v>
      </c>
      <c r="K1607" s="26">
        <v>0.76131262906948893</v>
      </c>
      <c r="L1607" s="25">
        <v>714891.07</v>
      </c>
      <c r="M1607" s="30">
        <v>4.7336699247989902E-2</v>
      </c>
      <c r="N1607" s="25">
        <v>4.97</v>
      </c>
      <c r="O1607">
        <v>265</v>
      </c>
      <c r="P1607" s="25">
        <v>945.03</v>
      </c>
      <c r="Q1607" s="28">
        <v>10.7</v>
      </c>
      <c r="R1607" s="21">
        <f t="shared" si="25"/>
        <v>955.73</v>
      </c>
    </row>
    <row r="1608" spans="1:18" x14ac:dyDescent="0.25">
      <c r="A1608" t="s">
        <v>50</v>
      </c>
      <c r="B1608" t="s">
        <v>13</v>
      </c>
      <c r="C1608" t="s">
        <v>145</v>
      </c>
      <c r="D1608" t="s">
        <v>141</v>
      </c>
      <c r="E1608" t="s">
        <v>146</v>
      </c>
      <c r="F1608" t="s">
        <v>143</v>
      </c>
      <c r="G1608" t="s">
        <v>144</v>
      </c>
      <c r="H1608" t="s">
        <v>279</v>
      </c>
      <c r="I1608">
        <v>3342</v>
      </c>
      <c r="J1608" s="28">
        <v>544255.6</v>
      </c>
      <c r="K1608" s="26">
        <v>0.76131262906948893</v>
      </c>
      <c r="L1608" s="25">
        <v>714891.07</v>
      </c>
      <c r="M1608" s="30">
        <v>4.7336699247989895E-2</v>
      </c>
      <c r="N1608" s="25">
        <v>57.63</v>
      </c>
      <c r="O1608">
        <v>158</v>
      </c>
      <c r="P1608" s="25">
        <v>6516.23</v>
      </c>
      <c r="Q1608">
        <v>0</v>
      </c>
      <c r="R1608" s="21">
        <f t="shared" si="25"/>
        <v>6516.23</v>
      </c>
    </row>
    <row r="1609" spans="1:18" x14ac:dyDescent="0.25">
      <c r="A1609" t="s">
        <v>50</v>
      </c>
      <c r="B1609" t="s">
        <v>13</v>
      </c>
      <c r="C1609" t="s">
        <v>147</v>
      </c>
      <c r="D1609" t="s">
        <v>148</v>
      </c>
      <c r="E1609" t="s">
        <v>146</v>
      </c>
      <c r="F1609" t="s">
        <v>143</v>
      </c>
      <c r="G1609" t="s">
        <v>144</v>
      </c>
      <c r="H1609" t="s">
        <v>279</v>
      </c>
      <c r="I1609">
        <v>4442</v>
      </c>
      <c r="J1609" s="28">
        <v>544255.6</v>
      </c>
      <c r="K1609" s="26">
        <v>0.76131262906948893</v>
      </c>
      <c r="L1609" s="25">
        <v>714891.07</v>
      </c>
      <c r="M1609" s="30">
        <v>4.7336699247989888E-2</v>
      </c>
      <c r="N1609" s="25">
        <v>57.63</v>
      </c>
      <c r="O1609">
        <v>210</v>
      </c>
      <c r="P1609" s="25">
        <v>8660.82</v>
      </c>
      <c r="Q1609" s="25">
        <v>41.24</v>
      </c>
      <c r="R1609" s="21">
        <f t="shared" si="25"/>
        <v>8702.06</v>
      </c>
    </row>
    <row r="1610" spans="1:18" x14ac:dyDescent="0.25">
      <c r="A1610" t="s">
        <v>50</v>
      </c>
      <c r="B1610" t="s">
        <v>13</v>
      </c>
      <c r="C1610" t="s">
        <v>149</v>
      </c>
      <c r="D1610" t="s">
        <v>150</v>
      </c>
      <c r="E1610" t="s">
        <v>142</v>
      </c>
      <c r="F1610" t="s">
        <v>151</v>
      </c>
      <c r="G1610" t="s">
        <v>144</v>
      </c>
      <c r="H1610" t="s">
        <v>279</v>
      </c>
      <c r="I1610">
        <v>65003</v>
      </c>
      <c r="J1610" s="28">
        <v>544255.6</v>
      </c>
      <c r="K1610" s="26">
        <v>0.76131262906948893</v>
      </c>
      <c r="L1610" s="25">
        <v>714891.07</v>
      </c>
      <c r="M1610" s="30">
        <v>4.7336699247989895E-2</v>
      </c>
      <c r="N1610" s="25">
        <v>4.97</v>
      </c>
      <c r="O1610">
        <v>3077</v>
      </c>
      <c r="P1610" s="25">
        <v>10973.07</v>
      </c>
      <c r="Q1610" s="25">
        <v>89.15</v>
      </c>
      <c r="R1610" s="21">
        <f t="shared" si="25"/>
        <v>11062.22</v>
      </c>
    </row>
    <row r="1611" spans="1:18" x14ac:dyDescent="0.25">
      <c r="A1611" t="s">
        <v>50</v>
      </c>
      <c r="B1611" t="s">
        <v>13</v>
      </c>
      <c r="C1611" t="s">
        <v>152</v>
      </c>
      <c r="D1611" t="s">
        <v>153</v>
      </c>
      <c r="E1611" t="s">
        <v>142</v>
      </c>
      <c r="F1611" t="s">
        <v>151</v>
      </c>
      <c r="G1611" t="s">
        <v>144</v>
      </c>
      <c r="H1611" t="s">
        <v>279</v>
      </c>
      <c r="I1611">
        <v>93362</v>
      </c>
      <c r="J1611" s="28">
        <v>544255.6</v>
      </c>
      <c r="K1611" s="26">
        <v>0.76131262906948893</v>
      </c>
      <c r="L1611" s="25">
        <v>714891.07</v>
      </c>
      <c r="M1611" s="30">
        <v>4.7336699247989888E-2</v>
      </c>
      <c r="N1611" s="25">
        <v>4.97</v>
      </c>
      <c r="O1611">
        <v>4419</v>
      </c>
      <c r="P1611" s="25">
        <v>15758.86</v>
      </c>
      <c r="Q1611" s="25">
        <v>174.75</v>
      </c>
      <c r="R1611" s="21">
        <f t="shared" si="25"/>
        <v>15933.61</v>
      </c>
    </row>
    <row r="1612" spans="1:18" x14ac:dyDescent="0.25">
      <c r="A1612" t="s">
        <v>50</v>
      </c>
      <c r="B1612" t="s">
        <v>13</v>
      </c>
      <c r="C1612" t="s">
        <v>154</v>
      </c>
      <c r="D1612" t="s">
        <v>148</v>
      </c>
      <c r="E1612" t="s">
        <v>155</v>
      </c>
      <c r="F1612" t="s">
        <v>151</v>
      </c>
      <c r="G1612" t="s">
        <v>144</v>
      </c>
      <c r="H1612" t="s">
        <v>279</v>
      </c>
      <c r="I1612">
        <v>1422</v>
      </c>
      <c r="J1612" s="28">
        <v>544255.6</v>
      </c>
      <c r="K1612" s="26">
        <v>0.76131262906948893</v>
      </c>
      <c r="L1612" s="25">
        <v>714891.07</v>
      </c>
      <c r="M1612" s="30">
        <v>4.7336699247989895E-2</v>
      </c>
      <c r="N1612" s="25">
        <v>27.46</v>
      </c>
      <c r="O1612">
        <v>67</v>
      </c>
      <c r="P1612" s="25">
        <v>1316.64</v>
      </c>
      <c r="Q1612">
        <v>0</v>
      </c>
      <c r="R1612" s="21">
        <f t="shared" si="25"/>
        <v>1316.64</v>
      </c>
    </row>
    <row r="1613" spans="1:18" x14ac:dyDescent="0.25">
      <c r="A1613" t="s">
        <v>50</v>
      </c>
      <c r="B1613" t="s">
        <v>13</v>
      </c>
      <c r="C1613" t="s">
        <v>156</v>
      </c>
      <c r="D1613" t="s">
        <v>150</v>
      </c>
      <c r="E1613" t="s">
        <v>155</v>
      </c>
      <c r="F1613" t="s">
        <v>151</v>
      </c>
      <c r="G1613" t="s">
        <v>144</v>
      </c>
      <c r="H1613" t="s">
        <v>279</v>
      </c>
      <c r="I1613">
        <v>3599</v>
      </c>
      <c r="J1613" s="28">
        <v>544255.6</v>
      </c>
      <c r="K1613" s="26">
        <v>0.76131262906948893</v>
      </c>
      <c r="L1613" s="25">
        <v>714891.07</v>
      </c>
      <c r="M1613" s="30">
        <v>4.7336699247989895E-2</v>
      </c>
      <c r="N1613" s="25">
        <v>27.46</v>
      </c>
      <c r="O1613">
        <v>170</v>
      </c>
      <c r="P1613" s="25">
        <v>3340.72</v>
      </c>
      <c r="Q1613">
        <v>0</v>
      </c>
      <c r="R1613" s="21">
        <f t="shared" si="25"/>
        <v>3340.72</v>
      </c>
    </row>
    <row r="1614" spans="1:18" x14ac:dyDescent="0.25">
      <c r="A1614" t="s">
        <v>51</v>
      </c>
      <c r="B1614" t="s">
        <v>1</v>
      </c>
      <c r="C1614" t="s">
        <v>184</v>
      </c>
      <c r="D1614" t="s">
        <v>148</v>
      </c>
      <c r="E1614" t="s">
        <v>142</v>
      </c>
      <c r="F1614" t="s">
        <v>185</v>
      </c>
      <c r="G1614" t="s">
        <v>183</v>
      </c>
      <c r="H1614" t="s">
        <v>279</v>
      </c>
      <c r="I1614">
        <v>176872</v>
      </c>
      <c r="J1614" s="28">
        <v>12670.5</v>
      </c>
      <c r="K1614" s="26">
        <v>0.84708879038889662</v>
      </c>
      <c r="L1614" s="28">
        <v>14957.7</v>
      </c>
      <c r="N1614" s="25">
        <v>0.97</v>
      </c>
      <c r="P1614">
        <v>0</v>
      </c>
      <c r="Q1614">
        <v>0</v>
      </c>
      <c r="R1614" s="21">
        <f t="shared" si="25"/>
        <v>0</v>
      </c>
    </row>
    <row r="1615" spans="1:18" x14ac:dyDescent="0.25">
      <c r="A1615" t="s">
        <v>51</v>
      </c>
      <c r="B1615" t="s">
        <v>1</v>
      </c>
      <c r="C1615" t="s">
        <v>186</v>
      </c>
      <c r="D1615" t="s">
        <v>187</v>
      </c>
      <c r="E1615" t="s">
        <v>142</v>
      </c>
      <c r="F1615" t="s">
        <v>185</v>
      </c>
      <c r="G1615" t="s">
        <v>144</v>
      </c>
      <c r="H1615" t="s">
        <v>279</v>
      </c>
      <c r="I1615">
        <v>157204</v>
      </c>
      <c r="J1615" s="28">
        <v>12670.5</v>
      </c>
      <c r="K1615" s="26">
        <v>0.84708879038889662</v>
      </c>
      <c r="L1615" s="28">
        <v>14957.7</v>
      </c>
      <c r="M1615" s="27">
        <v>1.423485466380122E-3</v>
      </c>
      <c r="N1615" s="25">
        <v>2.06</v>
      </c>
      <c r="O1615">
        <v>223</v>
      </c>
      <c r="P1615" s="25">
        <v>366.76</v>
      </c>
      <c r="Q1615" s="25">
        <v>4.93</v>
      </c>
      <c r="R1615" s="21">
        <f t="shared" si="25"/>
        <v>371.69</v>
      </c>
    </row>
    <row r="1616" spans="1:18" x14ac:dyDescent="0.25">
      <c r="A1616" t="s">
        <v>51</v>
      </c>
      <c r="B1616" t="s">
        <v>1</v>
      </c>
      <c r="C1616" t="s">
        <v>188</v>
      </c>
      <c r="D1616" t="s">
        <v>189</v>
      </c>
      <c r="E1616" t="s">
        <v>142</v>
      </c>
      <c r="F1616" t="s">
        <v>185</v>
      </c>
      <c r="G1616" t="s">
        <v>144</v>
      </c>
      <c r="H1616" t="s">
        <v>279</v>
      </c>
      <c r="I1616">
        <v>89594</v>
      </c>
      <c r="J1616" s="28">
        <v>12670.5</v>
      </c>
      <c r="K1616" s="26">
        <v>0.84708879038889662</v>
      </c>
      <c r="L1616" s="28">
        <v>14957.7</v>
      </c>
      <c r="M1616" s="27">
        <v>1.3592472398512719E-3</v>
      </c>
      <c r="N1616" s="25">
        <v>2.09</v>
      </c>
      <c r="O1616">
        <v>121</v>
      </c>
      <c r="P1616" s="28">
        <v>201.9</v>
      </c>
      <c r="Q1616">
        <v>5</v>
      </c>
      <c r="R1616" s="21">
        <f t="shared" si="25"/>
        <v>206.9</v>
      </c>
    </row>
    <row r="1617" spans="1:18" x14ac:dyDescent="0.25">
      <c r="A1617" t="s">
        <v>51</v>
      </c>
      <c r="B1617" t="s">
        <v>1</v>
      </c>
      <c r="C1617" t="s">
        <v>190</v>
      </c>
      <c r="D1617" t="s">
        <v>148</v>
      </c>
      <c r="E1617" t="s">
        <v>146</v>
      </c>
      <c r="F1617" t="s">
        <v>191</v>
      </c>
      <c r="G1617" t="s">
        <v>183</v>
      </c>
      <c r="H1617" t="s">
        <v>279</v>
      </c>
      <c r="I1617">
        <v>16907</v>
      </c>
      <c r="J1617" s="28">
        <v>12670.5</v>
      </c>
      <c r="K1617" s="26">
        <v>0.84708879038889662</v>
      </c>
      <c r="L1617" s="28">
        <v>14957.7</v>
      </c>
      <c r="N1617" s="25">
        <v>22.13</v>
      </c>
      <c r="P1617">
        <v>0</v>
      </c>
      <c r="Q1617">
        <v>0</v>
      </c>
      <c r="R1617" s="21">
        <f t="shared" si="25"/>
        <v>0</v>
      </c>
    </row>
    <row r="1618" spans="1:18" x14ac:dyDescent="0.25">
      <c r="A1618" t="s">
        <v>51</v>
      </c>
      <c r="B1618" t="s">
        <v>1</v>
      </c>
      <c r="C1618" t="s">
        <v>192</v>
      </c>
      <c r="D1618" t="s">
        <v>193</v>
      </c>
      <c r="E1618" t="s">
        <v>146</v>
      </c>
      <c r="F1618" t="s">
        <v>185</v>
      </c>
      <c r="G1618" t="s">
        <v>183</v>
      </c>
      <c r="H1618" t="s">
        <v>279</v>
      </c>
      <c r="I1618">
        <v>0</v>
      </c>
      <c r="J1618" s="28">
        <v>12670.5</v>
      </c>
      <c r="K1618" s="26">
        <v>0.84708879038889662</v>
      </c>
      <c r="L1618" s="28">
        <v>14957.7</v>
      </c>
      <c r="N1618" s="25">
        <v>5.93</v>
      </c>
      <c r="P1618">
        <v>0</v>
      </c>
      <c r="Q1618">
        <v>0</v>
      </c>
      <c r="R1618" s="21">
        <f t="shared" si="25"/>
        <v>0</v>
      </c>
    </row>
    <row r="1619" spans="1:18" x14ac:dyDescent="0.25">
      <c r="A1619" t="s">
        <v>51</v>
      </c>
      <c r="B1619" t="s">
        <v>1</v>
      </c>
      <c r="C1619" t="s">
        <v>194</v>
      </c>
      <c r="D1619" t="s">
        <v>189</v>
      </c>
      <c r="E1619" t="s">
        <v>155</v>
      </c>
      <c r="F1619" t="s">
        <v>185</v>
      </c>
      <c r="G1619" t="s">
        <v>144</v>
      </c>
      <c r="H1619" t="s">
        <v>279</v>
      </c>
      <c r="I1619">
        <v>5720</v>
      </c>
      <c r="J1619" s="28">
        <v>12670.5</v>
      </c>
      <c r="K1619" s="26">
        <v>0.84708879038889662</v>
      </c>
      <c r="L1619" s="28">
        <v>14957.7</v>
      </c>
      <c r="M1619" s="27">
        <v>1.3592472398512724E-3</v>
      </c>
      <c r="N1619" s="25">
        <v>2.58</v>
      </c>
      <c r="O1619">
        <v>7</v>
      </c>
      <c r="P1619" s="25">
        <v>14.38</v>
      </c>
      <c r="Q1619">
        <v>0</v>
      </c>
      <c r="R1619" s="21">
        <f t="shared" si="25"/>
        <v>14.38</v>
      </c>
    </row>
    <row r="1620" spans="1:18" x14ac:dyDescent="0.25">
      <c r="A1620" t="s">
        <v>51</v>
      </c>
      <c r="B1620" t="s">
        <v>1</v>
      </c>
      <c r="C1620" t="s">
        <v>195</v>
      </c>
      <c r="D1620" t="s">
        <v>187</v>
      </c>
      <c r="E1620" t="s">
        <v>155</v>
      </c>
      <c r="F1620" t="s">
        <v>185</v>
      </c>
      <c r="G1620" t="s">
        <v>144</v>
      </c>
      <c r="H1620" t="s">
        <v>279</v>
      </c>
      <c r="I1620">
        <v>9773</v>
      </c>
      <c r="J1620" s="28">
        <v>12670.5</v>
      </c>
      <c r="K1620" s="26">
        <v>0.84708879038889662</v>
      </c>
      <c r="L1620" s="28">
        <v>14957.7</v>
      </c>
      <c r="M1620" s="27">
        <v>1.423485466380122E-3</v>
      </c>
      <c r="N1620" s="25">
        <v>2.54</v>
      </c>
      <c r="O1620">
        <v>13</v>
      </c>
      <c r="P1620" s="25">
        <v>26.29</v>
      </c>
      <c r="Q1620">
        <v>0</v>
      </c>
      <c r="R1620" s="21">
        <f t="shared" si="25"/>
        <v>26.29</v>
      </c>
    </row>
    <row r="1621" spans="1:18" x14ac:dyDescent="0.25">
      <c r="A1621" t="s">
        <v>52</v>
      </c>
      <c r="B1621" t="s">
        <v>227</v>
      </c>
      <c r="C1621" t="s">
        <v>197</v>
      </c>
      <c r="D1621" t="s">
        <v>148</v>
      </c>
      <c r="E1621" t="s">
        <v>142</v>
      </c>
      <c r="F1621" t="s">
        <v>198</v>
      </c>
      <c r="G1621" t="s">
        <v>144</v>
      </c>
      <c r="H1621" t="s">
        <v>279</v>
      </c>
      <c r="I1621">
        <v>312757</v>
      </c>
      <c r="J1621" s="25">
        <v>19030695.649999999</v>
      </c>
      <c r="K1621" s="26">
        <v>0.67563102550580678</v>
      </c>
      <c r="L1621" s="25">
        <v>28167290.919999998</v>
      </c>
      <c r="M1621" s="26">
        <v>0.14499862810512212</v>
      </c>
      <c r="N1621" s="25">
        <v>33.78</v>
      </c>
      <c r="O1621">
        <v>45349</v>
      </c>
      <c r="P1621" s="25">
        <v>975479.85</v>
      </c>
      <c r="Q1621" s="25">
        <v>10131.450000000001</v>
      </c>
      <c r="R1621" s="21">
        <f t="shared" si="25"/>
        <v>985611.29999999993</v>
      </c>
    </row>
    <row r="1622" spans="1:18" x14ac:dyDescent="0.25">
      <c r="A1622" t="s">
        <v>52</v>
      </c>
      <c r="B1622" t="s">
        <v>227</v>
      </c>
      <c r="C1622" t="s">
        <v>199</v>
      </c>
      <c r="D1622" t="s">
        <v>200</v>
      </c>
      <c r="E1622" t="s">
        <v>142</v>
      </c>
      <c r="F1622" t="s">
        <v>198</v>
      </c>
      <c r="G1622" t="s">
        <v>144</v>
      </c>
      <c r="H1622" t="s">
        <v>279</v>
      </c>
      <c r="I1622">
        <v>224694</v>
      </c>
      <c r="J1622" s="25">
        <v>19030695.649999999</v>
      </c>
      <c r="K1622" s="26">
        <v>0.67563102550580678</v>
      </c>
      <c r="L1622" s="25">
        <v>28167290.919999998</v>
      </c>
      <c r="M1622" s="26">
        <v>0.33743830128767316</v>
      </c>
      <c r="N1622" s="25">
        <v>10.98</v>
      </c>
      <c r="O1622">
        <v>75820</v>
      </c>
      <c r="P1622" s="25">
        <v>530123.51</v>
      </c>
      <c r="Q1622" s="25">
        <v>6502.44</v>
      </c>
      <c r="R1622" s="21">
        <f t="shared" si="25"/>
        <v>536625.94999999995</v>
      </c>
    </row>
    <row r="1623" spans="1:18" x14ac:dyDescent="0.25">
      <c r="A1623" t="s">
        <v>52</v>
      </c>
      <c r="B1623" t="s">
        <v>227</v>
      </c>
      <c r="C1623" t="s">
        <v>201</v>
      </c>
      <c r="D1623" t="s">
        <v>141</v>
      </c>
      <c r="E1623" t="s">
        <v>142</v>
      </c>
      <c r="F1623" t="s">
        <v>202</v>
      </c>
      <c r="G1623" t="s">
        <v>144</v>
      </c>
      <c r="H1623" t="s">
        <v>279</v>
      </c>
      <c r="I1623">
        <v>45141</v>
      </c>
      <c r="J1623" s="25">
        <v>19030695.649999999</v>
      </c>
      <c r="K1623" s="26">
        <v>0.67563102550580678</v>
      </c>
      <c r="L1623" s="25">
        <v>28167290.919999998</v>
      </c>
      <c r="M1623" s="29">
        <v>0.14497888339777043</v>
      </c>
      <c r="N1623" s="25">
        <v>33.78</v>
      </c>
      <c r="O1623">
        <v>6544</v>
      </c>
      <c r="P1623" s="25">
        <v>140764.74</v>
      </c>
      <c r="Q1623" s="25">
        <v>1892.91</v>
      </c>
      <c r="R1623" s="21">
        <f t="shared" si="25"/>
        <v>142657.65</v>
      </c>
    </row>
    <row r="1624" spans="1:18" x14ac:dyDescent="0.25">
      <c r="A1624" t="s">
        <v>52</v>
      </c>
      <c r="B1624" t="s">
        <v>227</v>
      </c>
      <c r="C1624" t="s">
        <v>203</v>
      </c>
      <c r="D1624" t="s">
        <v>141</v>
      </c>
      <c r="E1624" t="s">
        <v>146</v>
      </c>
      <c r="F1624" t="s">
        <v>202</v>
      </c>
      <c r="G1624" t="s">
        <v>144</v>
      </c>
      <c r="H1624" t="s">
        <v>279</v>
      </c>
      <c r="I1624">
        <v>17989</v>
      </c>
      <c r="J1624" s="25">
        <v>19030695.649999999</v>
      </c>
      <c r="K1624" s="26">
        <v>0.67563102550580678</v>
      </c>
      <c r="L1624" s="25">
        <v>28167290.919999998</v>
      </c>
      <c r="M1624" s="29">
        <v>0.14497888339777046</v>
      </c>
      <c r="N1624" s="28">
        <v>135.6</v>
      </c>
      <c r="O1624">
        <v>2608</v>
      </c>
      <c r="P1624" s="25">
        <v>224597.39</v>
      </c>
      <c r="Q1624">
        <v>0</v>
      </c>
      <c r="R1624" s="21">
        <f t="shared" si="25"/>
        <v>224597.39</v>
      </c>
    </row>
    <row r="1625" spans="1:18" x14ac:dyDescent="0.25">
      <c r="A1625" t="s">
        <v>52</v>
      </c>
      <c r="B1625" t="s">
        <v>227</v>
      </c>
      <c r="C1625" t="s">
        <v>204</v>
      </c>
      <c r="D1625" t="s">
        <v>150</v>
      </c>
      <c r="E1625" t="s">
        <v>146</v>
      </c>
      <c r="F1625" t="s">
        <v>202</v>
      </c>
      <c r="G1625" t="s">
        <v>183</v>
      </c>
      <c r="H1625" t="s">
        <v>279</v>
      </c>
      <c r="I1625">
        <v>15914</v>
      </c>
      <c r="J1625" s="25">
        <v>19030695.649999999</v>
      </c>
      <c r="K1625" s="26">
        <v>0.67563102550580678</v>
      </c>
      <c r="L1625" s="25">
        <v>28167290.919999998</v>
      </c>
      <c r="N1625" s="25">
        <v>30.27</v>
      </c>
      <c r="P1625">
        <v>0</v>
      </c>
      <c r="Q1625">
        <v>0</v>
      </c>
      <c r="R1625" s="21">
        <f t="shared" si="25"/>
        <v>0</v>
      </c>
    </row>
    <row r="1626" spans="1:18" x14ac:dyDescent="0.25">
      <c r="A1626" t="s">
        <v>52</v>
      </c>
      <c r="B1626" t="s">
        <v>227</v>
      </c>
      <c r="C1626" t="s">
        <v>205</v>
      </c>
      <c r="D1626" t="s">
        <v>148</v>
      </c>
      <c r="E1626" t="s">
        <v>155</v>
      </c>
      <c r="F1626" t="s">
        <v>198</v>
      </c>
      <c r="G1626" t="s">
        <v>144</v>
      </c>
      <c r="H1626" t="s">
        <v>279</v>
      </c>
      <c r="I1626">
        <v>15486</v>
      </c>
      <c r="J1626" s="25">
        <v>19030695.649999999</v>
      </c>
      <c r="K1626" s="26">
        <v>0.67563102550580678</v>
      </c>
      <c r="L1626" s="25">
        <v>28167290.919999998</v>
      </c>
      <c r="M1626" s="26">
        <v>0.14499862810512212</v>
      </c>
      <c r="N1626" s="25">
        <v>90.79</v>
      </c>
      <c r="O1626">
        <v>2245</v>
      </c>
      <c r="P1626" s="25">
        <v>129446.94</v>
      </c>
      <c r="Q1626" s="25">
        <v>345.96</v>
      </c>
      <c r="R1626" s="21">
        <f t="shared" si="25"/>
        <v>129792.90000000001</v>
      </c>
    </row>
    <row r="1627" spans="1:18" x14ac:dyDescent="0.25">
      <c r="A1627" t="s">
        <v>52</v>
      </c>
      <c r="B1627" t="s">
        <v>227</v>
      </c>
      <c r="C1627" t="s">
        <v>206</v>
      </c>
      <c r="D1627" t="s">
        <v>189</v>
      </c>
      <c r="E1627" t="s">
        <v>155</v>
      </c>
      <c r="F1627" t="s">
        <v>198</v>
      </c>
      <c r="G1627" t="s">
        <v>144</v>
      </c>
      <c r="H1627" t="s">
        <v>279</v>
      </c>
      <c r="I1627">
        <v>7102</v>
      </c>
      <c r="J1627" s="25">
        <v>19030695.649999999</v>
      </c>
      <c r="K1627" s="26">
        <v>0.67563102550580678</v>
      </c>
      <c r="L1627" s="25">
        <v>28167290.919999998</v>
      </c>
      <c r="M1627" s="26">
        <v>0.15264298141116445</v>
      </c>
      <c r="N1627" s="25">
        <v>90.77</v>
      </c>
      <c r="O1627">
        <v>1084</v>
      </c>
      <c r="P1627" s="25">
        <v>62489.79</v>
      </c>
      <c r="Q1627" s="28">
        <v>115.3</v>
      </c>
      <c r="R1627" s="21">
        <f t="shared" si="25"/>
        <v>62605.090000000004</v>
      </c>
    </row>
    <row r="1628" spans="1:18" x14ac:dyDescent="0.25">
      <c r="A1628" t="s">
        <v>104</v>
      </c>
      <c r="B1628" t="s">
        <v>196</v>
      </c>
      <c r="C1628" t="s">
        <v>197</v>
      </c>
      <c r="D1628" t="s">
        <v>148</v>
      </c>
      <c r="E1628" t="s">
        <v>142</v>
      </c>
      <c r="F1628" t="s">
        <v>198</v>
      </c>
      <c r="G1628" t="s">
        <v>144</v>
      </c>
      <c r="H1628" t="s">
        <v>279</v>
      </c>
      <c r="I1628">
        <v>312757</v>
      </c>
      <c r="J1628" s="25">
        <v>805152.73</v>
      </c>
      <c r="K1628" s="26">
        <v>0.80072734219064157</v>
      </c>
      <c r="L1628" s="25">
        <v>1005526.71</v>
      </c>
      <c r="M1628" s="27">
        <v>5.1762164095636425E-3</v>
      </c>
      <c r="N1628" s="25">
        <v>33.78</v>
      </c>
      <c r="O1628">
        <v>1618</v>
      </c>
      <c r="P1628" s="25">
        <v>41248.120000000003</v>
      </c>
      <c r="Q1628" s="25">
        <v>407.88</v>
      </c>
      <c r="R1628" s="21">
        <f t="shared" si="25"/>
        <v>41656</v>
      </c>
    </row>
    <row r="1629" spans="1:18" x14ac:dyDescent="0.25">
      <c r="A1629" t="s">
        <v>104</v>
      </c>
      <c r="B1629" t="s">
        <v>196</v>
      </c>
      <c r="C1629" t="s">
        <v>199</v>
      </c>
      <c r="D1629" t="s">
        <v>200</v>
      </c>
      <c r="E1629" t="s">
        <v>142</v>
      </c>
      <c r="F1629" t="s">
        <v>198</v>
      </c>
      <c r="G1629" t="s">
        <v>183</v>
      </c>
      <c r="H1629" t="s">
        <v>279</v>
      </c>
      <c r="I1629">
        <v>224694</v>
      </c>
      <c r="J1629" s="25">
        <v>805152.73</v>
      </c>
      <c r="K1629" s="26">
        <v>0.80072734219064157</v>
      </c>
      <c r="L1629" s="25">
        <v>1005526.71</v>
      </c>
      <c r="N1629" s="25">
        <v>10.98</v>
      </c>
      <c r="P1629">
        <v>0</v>
      </c>
      <c r="Q1629">
        <v>0</v>
      </c>
      <c r="R1629" s="21">
        <f t="shared" si="25"/>
        <v>0</v>
      </c>
    </row>
    <row r="1630" spans="1:18" x14ac:dyDescent="0.25">
      <c r="A1630" t="s">
        <v>104</v>
      </c>
      <c r="B1630" t="s">
        <v>196</v>
      </c>
      <c r="C1630" t="s">
        <v>201</v>
      </c>
      <c r="D1630" t="s">
        <v>141</v>
      </c>
      <c r="E1630" t="s">
        <v>142</v>
      </c>
      <c r="F1630" t="s">
        <v>202</v>
      </c>
      <c r="G1630" t="s">
        <v>144</v>
      </c>
      <c r="H1630" t="s">
        <v>279</v>
      </c>
      <c r="I1630">
        <v>45141</v>
      </c>
      <c r="J1630" s="25">
        <v>805152.73</v>
      </c>
      <c r="K1630" s="26">
        <v>0.80072734219064157</v>
      </c>
      <c r="L1630" s="25">
        <v>1005526.71</v>
      </c>
      <c r="M1630" s="27">
        <v>5.1755115554589426E-3</v>
      </c>
      <c r="N1630" s="25">
        <v>33.78</v>
      </c>
      <c r="O1630">
        <v>233</v>
      </c>
      <c r="P1630" s="25">
        <v>5939.93</v>
      </c>
      <c r="Q1630" s="25">
        <v>127.47</v>
      </c>
      <c r="R1630" s="21">
        <f t="shared" si="25"/>
        <v>6067.4000000000005</v>
      </c>
    </row>
    <row r="1631" spans="1:18" x14ac:dyDescent="0.25">
      <c r="A1631" t="s">
        <v>104</v>
      </c>
      <c r="B1631" t="s">
        <v>196</v>
      </c>
      <c r="C1631" t="s">
        <v>203</v>
      </c>
      <c r="D1631" t="s">
        <v>141</v>
      </c>
      <c r="E1631" t="s">
        <v>146</v>
      </c>
      <c r="F1631" t="s">
        <v>202</v>
      </c>
      <c r="G1631" t="s">
        <v>144</v>
      </c>
      <c r="H1631" t="s">
        <v>279</v>
      </c>
      <c r="I1631">
        <v>17989</v>
      </c>
      <c r="J1631" s="25">
        <v>805152.73</v>
      </c>
      <c r="K1631" s="26">
        <v>0.80072734219064157</v>
      </c>
      <c r="L1631" s="25">
        <v>1005526.71</v>
      </c>
      <c r="M1631" s="27">
        <v>5.1755115554589426E-3</v>
      </c>
      <c r="N1631" s="28">
        <v>135.6</v>
      </c>
      <c r="O1631">
        <v>93</v>
      </c>
      <c r="P1631" s="25">
        <v>9491.94</v>
      </c>
      <c r="Q1631">
        <v>0</v>
      </c>
      <c r="R1631" s="21">
        <f t="shared" si="25"/>
        <v>9491.94</v>
      </c>
    </row>
    <row r="1632" spans="1:18" x14ac:dyDescent="0.25">
      <c r="A1632" t="s">
        <v>104</v>
      </c>
      <c r="B1632" t="s">
        <v>196</v>
      </c>
      <c r="C1632" t="s">
        <v>204</v>
      </c>
      <c r="D1632" t="s">
        <v>150</v>
      </c>
      <c r="E1632" t="s">
        <v>146</v>
      </c>
      <c r="F1632" t="s">
        <v>202</v>
      </c>
      <c r="G1632" t="s">
        <v>183</v>
      </c>
      <c r="H1632" t="s">
        <v>279</v>
      </c>
      <c r="I1632">
        <v>15914</v>
      </c>
      <c r="J1632" s="25">
        <v>805152.73</v>
      </c>
      <c r="K1632" s="26">
        <v>0.80072734219064157</v>
      </c>
      <c r="L1632" s="25">
        <v>1005526.71</v>
      </c>
      <c r="N1632" s="25">
        <v>30.27</v>
      </c>
      <c r="P1632">
        <v>0</v>
      </c>
      <c r="Q1632">
        <v>0</v>
      </c>
      <c r="R1632" s="21">
        <f t="shared" si="25"/>
        <v>0</v>
      </c>
    </row>
    <row r="1633" spans="1:18" x14ac:dyDescent="0.25">
      <c r="A1633" t="s">
        <v>104</v>
      </c>
      <c r="B1633" t="s">
        <v>196</v>
      </c>
      <c r="C1633" t="s">
        <v>205</v>
      </c>
      <c r="D1633" t="s">
        <v>148</v>
      </c>
      <c r="E1633" t="s">
        <v>155</v>
      </c>
      <c r="F1633" t="s">
        <v>198</v>
      </c>
      <c r="G1633" t="s">
        <v>144</v>
      </c>
      <c r="H1633" t="s">
        <v>279</v>
      </c>
      <c r="I1633">
        <v>15486</v>
      </c>
      <c r="J1633" s="25">
        <v>805152.73</v>
      </c>
      <c r="K1633" s="26">
        <v>0.80072734219064157</v>
      </c>
      <c r="L1633" s="25">
        <v>1005526.71</v>
      </c>
      <c r="M1633" s="27">
        <v>5.1762164095636425E-3</v>
      </c>
      <c r="N1633" s="25">
        <v>90.79</v>
      </c>
      <c r="O1633">
        <v>80</v>
      </c>
      <c r="P1633" s="25">
        <v>5466.89</v>
      </c>
      <c r="Q1633">
        <v>0</v>
      </c>
      <c r="R1633" s="21">
        <f t="shared" si="25"/>
        <v>5466.89</v>
      </c>
    </row>
    <row r="1634" spans="1:18" x14ac:dyDescent="0.25">
      <c r="A1634" t="s">
        <v>104</v>
      </c>
      <c r="B1634" t="s">
        <v>196</v>
      </c>
      <c r="C1634" t="s">
        <v>206</v>
      </c>
      <c r="D1634" t="s">
        <v>189</v>
      </c>
      <c r="E1634" t="s">
        <v>155</v>
      </c>
      <c r="F1634" t="s">
        <v>198</v>
      </c>
      <c r="G1634" t="s">
        <v>144</v>
      </c>
      <c r="H1634" t="s">
        <v>279</v>
      </c>
      <c r="I1634">
        <v>7102</v>
      </c>
      <c r="J1634" s="25">
        <v>805152.73</v>
      </c>
      <c r="K1634" s="26">
        <v>0.80072734219064157</v>
      </c>
      <c r="L1634" s="25">
        <v>1005526.71</v>
      </c>
      <c r="M1634" s="27">
        <v>5.4491074537089115E-3</v>
      </c>
      <c r="N1634" s="25">
        <v>90.77</v>
      </c>
      <c r="O1634">
        <v>38</v>
      </c>
      <c r="P1634" s="28">
        <v>2596.1999999999998</v>
      </c>
      <c r="Q1634">
        <v>0</v>
      </c>
      <c r="R1634" s="21">
        <f t="shared" si="25"/>
        <v>2596.1999999999998</v>
      </c>
    </row>
    <row r="1635" spans="1:18" x14ac:dyDescent="0.25">
      <c r="A1635" t="s">
        <v>105</v>
      </c>
      <c r="B1635" t="s">
        <v>226</v>
      </c>
      <c r="C1635" t="s">
        <v>157</v>
      </c>
      <c r="D1635" t="s">
        <v>158</v>
      </c>
      <c r="E1635" t="s">
        <v>142</v>
      </c>
      <c r="F1635" t="s">
        <v>159</v>
      </c>
      <c r="G1635" t="s">
        <v>144</v>
      </c>
      <c r="H1635" t="s">
        <v>279</v>
      </c>
      <c r="I1635">
        <v>50321</v>
      </c>
      <c r="J1635" s="25">
        <v>590330.15</v>
      </c>
      <c r="K1635" s="26">
        <v>0.86445085192603377</v>
      </c>
      <c r="L1635" s="25">
        <v>682896.14</v>
      </c>
      <c r="M1635" s="30">
        <v>1.8908248060466634E-2</v>
      </c>
      <c r="N1635" s="25">
        <v>26.16</v>
      </c>
      <c r="O1635">
        <v>951</v>
      </c>
      <c r="P1635" s="25">
        <v>20269.349999999999</v>
      </c>
      <c r="Q1635" s="25">
        <v>255.77</v>
      </c>
      <c r="R1635" s="21">
        <f t="shared" si="25"/>
        <v>20525.12</v>
      </c>
    </row>
    <row r="1636" spans="1:18" x14ac:dyDescent="0.25">
      <c r="A1636" t="s">
        <v>105</v>
      </c>
      <c r="B1636" t="s">
        <v>226</v>
      </c>
      <c r="C1636" t="s">
        <v>160</v>
      </c>
      <c r="D1636" t="s">
        <v>150</v>
      </c>
      <c r="E1636" t="s">
        <v>142</v>
      </c>
      <c r="F1636" t="s">
        <v>159</v>
      </c>
      <c r="G1636" t="s">
        <v>144</v>
      </c>
      <c r="H1636" t="s">
        <v>279</v>
      </c>
      <c r="I1636">
        <v>48505</v>
      </c>
      <c r="J1636" s="25">
        <v>590330.15</v>
      </c>
      <c r="K1636" s="26">
        <v>0.86445085192603377</v>
      </c>
      <c r="L1636" s="25">
        <v>682896.14</v>
      </c>
      <c r="M1636" s="30">
        <v>2.0296386318432932E-2</v>
      </c>
      <c r="N1636" s="28">
        <v>24.2</v>
      </c>
      <c r="O1636">
        <v>984</v>
      </c>
      <c r="P1636" s="25">
        <v>19401.36</v>
      </c>
      <c r="Q1636" s="25">
        <v>197.17</v>
      </c>
      <c r="R1636" s="21">
        <f t="shared" si="25"/>
        <v>19598.53</v>
      </c>
    </row>
    <row r="1637" spans="1:18" x14ac:dyDescent="0.25">
      <c r="A1637" t="s">
        <v>105</v>
      </c>
      <c r="B1637" t="s">
        <v>226</v>
      </c>
      <c r="C1637" t="s">
        <v>161</v>
      </c>
      <c r="D1637" t="s">
        <v>148</v>
      </c>
      <c r="E1637" t="s">
        <v>142</v>
      </c>
      <c r="F1637" t="s">
        <v>162</v>
      </c>
      <c r="G1637" t="s">
        <v>144</v>
      </c>
      <c r="H1637" t="s">
        <v>279</v>
      </c>
      <c r="I1637">
        <v>13542</v>
      </c>
      <c r="J1637" s="25">
        <v>590330.15</v>
      </c>
      <c r="K1637" s="26">
        <v>0.86445085192603377</v>
      </c>
      <c r="L1637" s="25">
        <v>682896.14</v>
      </c>
      <c r="M1637" s="30">
        <v>1.8908248060466631E-2</v>
      </c>
      <c r="N1637" s="25">
        <v>26.16</v>
      </c>
      <c r="O1637">
        <v>256</v>
      </c>
      <c r="P1637" s="25">
        <v>5456.31</v>
      </c>
      <c r="Q1637" s="25">
        <v>63.94</v>
      </c>
      <c r="R1637" s="21">
        <f t="shared" si="25"/>
        <v>5520.25</v>
      </c>
    </row>
    <row r="1638" spans="1:18" x14ac:dyDescent="0.25">
      <c r="A1638" t="s">
        <v>105</v>
      </c>
      <c r="B1638" t="s">
        <v>226</v>
      </c>
      <c r="C1638" t="s">
        <v>163</v>
      </c>
      <c r="D1638" t="s">
        <v>148</v>
      </c>
      <c r="E1638" t="s">
        <v>146</v>
      </c>
      <c r="F1638" t="s">
        <v>162</v>
      </c>
      <c r="G1638" t="s">
        <v>144</v>
      </c>
      <c r="H1638" t="s">
        <v>279</v>
      </c>
      <c r="I1638">
        <v>2518</v>
      </c>
      <c r="J1638" s="25">
        <v>590330.15</v>
      </c>
      <c r="K1638" s="26">
        <v>0.86445085192603377</v>
      </c>
      <c r="L1638" s="25">
        <v>682896.14</v>
      </c>
      <c r="M1638" s="30">
        <v>1.8908248060466634E-2</v>
      </c>
      <c r="N1638" s="25">
        <v>107.29</v>
      </c>
      <c r="O1638">
        <v>47</v>
      </c>
      <c r="P1638" s="25">
        <v>4097.5600000000004</v>
      </c>
      <c r="Q1638">
        <v>0</v>
      </c>
      <c r="R1638" s="21">
        <f t="shared" si="25"/>
        <v>4097.5600000000004</v>
      </c>
    </row>
    <row r="1639" spans="1:18" x14ac:dyDescent="0.25">
      <c r="A1639" t="s">
        <v>105</v>
      </c>
      <c r="B1639" t="s">
        <v>226</v>
      </c>
      <c r="C1639" t="s">
        <v>164</v>
      </c>
      <c r="D1639" t="s">
        <v>150</v>
      </c>
      <c r="E1639" t="s">
        <v>146</v>
      </c>
      <c r="F1639" t="s">
        <v>162</v>
      </c>
      <c r="G1639" t="s">
        <v>144</v>
      </c>
      <c r="H1639" t="s">
        <v>279</v>
      </c>
      <c r="I1639">
        <v>3595</v>
      </c>
      <c r="J1639" s="25">
        <v>590330.15</v>
      </c>
      <c r="K1639" s="26">
        <v>0.86445085192603377</v>
      </c>
      <c r="L1639" s="25">
        <v>682896.14</v>
      </c>
      <c r="M1639" s="30">
        <v>2.0296386318432932E-2</v>
      </c>
      <c r="N1639" s="25">
        <v>67.69</v>
      </c>
      <c r="O1639">
        <v>72</v>
      </c>
      <c r="P1639" s="25">
        <v>3960.27</v>
      </c>
      <c r="Q1639">
        <v>0</v>
      </c>
      <c r="R1639" s="21">
        <f t="shared" si="25"/>
        <v>3960.27</v>
      </c>
    </row>
    <row r="1640" spans="1:18" x14ac:dyDescent="0.25">
      <c r="A1640" t="s">
        <v>105</v>
      </c>
      <c r="B1640" t="s">
        <v>226</v>
      </c>
      <c r="C1640" t="s">
        <v>165</v>
      </c>
      <c r="D1640" t="s">
        <v>148</v>
      </c>
      <c r="E1640" t="s">
        <v>155</v>
      </c>
      <c r="F1640" t="s">
        <v>159</v>
      </c>
      <c r="G1640" t="s">
        <v>144</v>
      </c>
      <c r="H1640" t="s">
        <v>279</v>
      </c>
      <c r="I1640">
        <v>1481</v>
      </c>
      <c r="J1640" s="25">
        <v>590330.15</v>
      </c>
      <c r="K1640" s="26">
        <v>0.86445085192603377</v>
      </c>
      <c r="L1640" s="25">
        <v>682896.14</v>
      </c>
      <c r="M1640" s="30">
        <v>1.8908248060466634E-2</v>
      </c>
      <c r="N1640" s="25">
        <v>58.75</v>
      </c>
      <c r="O1640">
        <v>28</v>
      </c>
      <c r="P1640" s="28">
        <v>1336.7</v>
      </c>
      <c r="Q1640">
        <v>0</v>
      </c>
      <c r="R1640" s="21">
        <f t="shared" si="25"/>
        <v>1336.7</v>
      </c>
    </row>
    <row r="1641" spans="1:18" x14ac:dyDescent="0.25">
      <c r="A1641" t="s">
        <v>105</v>
      </c>
      <c r="B1641" t="s">
        <v>226</v>
      </c>
      <c r="C1641" t="s">
        <v>166</v>
      </c>
      <c r="D1641" t="s">
        <v>150</v>
      </c>
      <c r="E1641" t="s">
        <v>155</v>
      </c>
      <c r="F1641" t="s">
        <v>159</v>
      </c>
      <c r="G1641" t="s">
        <v>144</v>
      </c>
      <c r="H1641" t="s">
        <v>279</v>
      </c>
      <c r="I1641">
        <v>2055</v>
      </c>
      <c r="J1641" s="25">
        <v>590330.15</v>
      </c>
      <c r="K1641" s="26">
        <v>0.86445085192603377</v>
      </c>
      <c r="L1641" s="25">
        <v>682896.14</v>
      </c>
      <c r="M1641" s="30">
        <v>1.8984314364424548E-2</v>
      </c>
      <c r="N1641" s="25">
        <v>58.69</v>
      </c>
      <c r="O1641">
        <v>39</v>
      </c>
      <c r="P1641" s="25">
        <v>1859.93</v>
      </c>
      <c r="Q1641" s="25">
        <v>-47.69</v>
      </c>
      <c r="R1641" s="21">
        <f t="shared" si="25"/>
        <v>1812.24</v>
      </c>
    </row>
    <row r="1642" spans="1:18" x14ac:dyDescent="0.25">
      <c r="A1642" t="s">
        <v>106</v>
      </c>
      <c r="B1642" t="s">
        <v>4</v>
      </c>
      <c r="C1642" t="s">
        <v>167</v>
      </c>
      <c r="D1642" t="s">
        <v>148</v>
      </c>
      <c r="E1642" t="s">
        <v>142</v>
      </c>
      <c r="F1642" t="s">
        <v>168</v>
      </c>
      <c r="G1642" t="s">
        <v>144</v>
      </c>
      <c r="H1642" t="s">
        <v>279</v>
      </c>
      <c r="I1642">
        <v>111590</v>
      </c>
      <c r="J1642" s="25">
        <v>3479204.34</v>
      </c>
      <c r="K1642" s="26">
        <v>0.85114271111753115</v>
      </c>
      <c r="L1642" s="25">
        <v>4087686.23</v>
      </c>
      <c r="M1642" s="26">
        <v>2.8058798848767018E-2</v>
      </c>
      <c r="N1642" s="25">
        <v>10.74</v>
      </c>
      <c r="O1642">
        <v>3131</v>
      </c>
      <c r="P1642" s="28">
        <v>26975.599999999999</v>
      </c>
      <c r="Q1642" s="25">
        <v>310.16000000000003</v>
      </c>
      <c r="R1642" s="21">
        <f t="shared" si="25"/>
        <v>27285.759999999998</v>
      </c>
    </row>
    <row r="1643" spans="1:18" x14ac:dyDescent="0.25">
      <c r="A1643" t="s">
        <v>106</v>
      </c>
      <c r="B1643" t="s">
        <v>4</v>
      </c>
      <c r="C1643" t="s">
        <v>169</v>
      </c>
      <c r="D1643" t="s">
        <v>170</v>
      </c>
      <c r="E1643" t="s">
        <v>142</v>
      </c>
      <c r="F1643" t="s">
        <v>168</v>
      </c>
      <c r="G1643" t="s">
        <v>144</v>
      </c>
      <c r="H1643" t="s">
        <v>279</v>
      </c>
      <c r="I1643">
        <v>475095</v>
      </c>
      <c r="J1643" s="25">
        <v>3479204.34</v>
      </c>
      <c r="K1643" s="26">
        <v>0.85114271111753115</v>
      </c>
      <c r="L1643" s="25">
        <v>4087686.23</v>
      </c>
      <c r="M1643" s="30">
        <v>2.6622680244445279E-2</v>
      </c>
      <c r="N1643" s="25">
        <v>10.86</v>
      </c>
      <c r="O1643">
        <v>12648</v>
      </c>
      <c r="P1643" s="25">
        <v>110188.29</v>
      </c>
      <c r="Q1643" s="28">
        <v>879.9</v>
      </c>
      <c r="R1643" s="21">
        <f t="shared" si="25"/>
        <v>111068.18999999999</v>
      </c>
    </row>
    <row r="1644" spans="1:18" x14ac:dyDescent="0.25">
      <c r="A1644" t="s">
        <v>106</v>
      </c>
      <c r="B1644" t="s">
        <v>4</v>
      </c>
      <c r="C1644" t="s">
        <v>171</v>
      </c>
      <c r="D1644" t="s">
        <v>172</v>
      </c>
      <c r="E1644" t="s">
        <v>142</v>
      </c>
      <c r="F1644" t="s">
        <v>168</v>
      </c>
      <c r="G1644" t="s">
        <v>144</v>
      </c>
      <c r="H1644" t="s">
        <v>279</v>
      </c>
      <c r="I1644">
        <v>344789</v>
      </c>
      <c r="J1644" s="25">
        <v>3479204.34</v>
      </c>
      <c r="K1644" s="26">
        <v>0.85114271111753115</v>
      </c>
      <c r="L1644" s="25">
        <v>4087686.23</v>
      </c>
      <c r="M1644" s="30">
        <v>2.8972759458608308E-2</v>
      </c>
      <c r="N1644" s="25">
        <v>10.15</v>
      </c>
      <c r="O1644">
        <v>9989</v>
      </c>
      <c r="P1644" s="25">
        <v>81333.94</v>
      </c>
      <c r="Q1644" s="25">
        <v>871.23</v>
      </c>
      <c r="R1644" s="21">
        <f t="shared" si="25"/>
        <v>82205.17</v>
      </c>
    </row>
    <row r="1645" spans="1:18" x14ac:dyDescent="0.25">
      <c r="A1645" t="s">
        <v>106</v>
      </c>
      <c r="B1645" t="s">
        <v>4</v>
      </c>
      <c r="C1645" t="s">
        <v>173</v>
      </c>
      <c r="D1645" t="s">
        <v>141</v>
      </c>
      <c r="E1645" t="s">
        <v>142</v>
      </c>
      <c r="F1645" t="s">
        <v>168</v>
      </c>
      <c r="G1645" t="s">
        <v>144</v>
      </c>
      <c r="H1645" t="s">
        <v>279</v>
      </c>
      <c r="I1645">
        <v>16709</v>
      </c>
      <c r="J1645" s="25">
        <v>3479204.34</v>
      </c>
      <c r="K1645" s="26">
        <v>0.85114271111753115</v>
      </c>
      <c r="L1645" s="25">
        <v>4087686.23</v>
      </c>
      <c r="M1645" s="30">
        <v>2.6548518365382412E-2</v>
      </c>
      <c r="N1645" s="28">
        <v>10.9</v>
      </c>
      <c r="O1645">
        <v>443</v>
      </c>
      <c r="P1645" s="25">
        <v>3873.59</v>
      </c>
      <c r="Q1645" s="25">
        <v>43.71</v>
      </c>
      <c r="R1645" s="21">
        <f t="shared" si="25"/>
        <v>3917.3</v>
      </c>
    </row>
    <row r="1646" spans="1:18" x14ac:dyDescent="0.25">
      <c r="A1646" t="s">
        <v>106</v>
      </c>
      <c r="B1646" t="s">
        <v>4</v>
      </c>
      <c r="C1646" t="s">
        <v>174</v>
      </c>
      <c r="D1646" t="s">
        <v>175</v>
      </c>
      <c r="E1646" t="s">
        <v>142</v>
      </c>
      <c r="F1646" t="s">
        <v>176</v>
      </c>
      <c r="G1646" t="s">
        <v>144</v>
      </c>
      <c r="H1646" t="s">
        <v>279</v>
      </c>
      <c r="I1646">
        <v>131116</v>
      </c>
      <c r="J1646" s="25">
        <v>3479204.34</v>
      </c>
      <c r="K1646" s="26">
        <v>0.85114271111753115</v>
      </c>
      <c r="L1646" s="25">
        <v>4087686.23</v>
      </c>
      <c r="M1646" s="30">
        <v>2.6548518365382405E-2</v>
      </c>
      <c r="N1646" s="28">
        <v>10.9</v>
      </c>
      <c r="O1646">
        <v>3480</v>
      </c>
      <c r="P1646" s="25">
        <v>30429.13</v>
      </c>
      <c r="Q1646" s="25">
        <v>454.69</v>
      </c>
      <c r="R1646" s="21">
        <f t="shared" si="25"/>
        <v>30883.82</v>
      </c>
    </row>
    <row r="1647" spans="1:18" x14ac:dyDescent="0.25">
      <c r="A1647" t="s">
        <v>106</v>
      </c>
      <c r="B1647" t="s">
        <v>4</v>
      </c>
      <c r="C1647" t="s">
        <v>177</v>
      </c>
      <c r="D1647" t="s">
        <v>148</v>
      </c>
      <c r="E1647" t="s">
        <v>146</v>
      </c>
      <c r="F1647" t="s">
        <v>168</v>
      </c>
      <c r="G1647" t="s">
        <v>144</v>
      </c>
      <c r="H1647" t="s">
        <v>279</v>
      </c>
      <c r="I1647">
        <v>17875</v>
      </c>
      <c r="J1647" s="25">
        <v>3479204.34</v>
      </c>
      <c r="K1647" s="26">
        <v>0.85114271111753115</v>
      </c>
      <c r="L1647" s="25">
        <v>4087686.23</v>
      </c>
      <c r="M1647" s="26">
        <v>2.8058798848767025E-2</v>
      </c>
      <c r="N1647" s="25">
        <v>48.11</v>
      </c>
      <c r="O1647">
        <v>501</v>
      </c>
      <c r="P1647" s="25">
        <v>19284.28</v>
      </c>
      <c r="Q1647" s="25">
        <v>38.479999999999997</v>
      </c>
      <c r="R1647" s="21">
        <f t="shared" si="25"/>
        <v>19322.759999999998</v>
      </c>
    </row>
    <row r="1648" spans="1:18" x14ac:dyDescent="0.25">
      <c r="A1648" t="s">
        <v>106</v>
      </c>
      <c r="B1648" t="s">
        <v>4</v>
      </c>
      <c r="C1648" t="s">
        <v>178</v>
      </c>
      <c r="D1648" t="s">
        <v>175</v>
      </c>
      <c r="E1648" t="s">
        <v>146</v>
      </c>
      <c r="F1648" t="s">
        <v>168</v>
      </c>
      <c r="G1648" t="s">
        <v>144</v>
      </c>
      <c r="H1648" t="s">
        <v>279</v>
      </c>
      <c r="I1648">
        <v>30712</v>
      </c>
      <c r="J1648" s="25">
        <v>3479204.34</v>
      </c>
      <c r="K1648" s="26">
        <v>0.85114271111753115</v>
      </c>
      <c r="L1648" s="25">
        <v>4087686.23</v>
      </c>
      <c r="M1648" s="30">
        <v>2.6548518365382405E-2</v>
      </c>
      <c r="N1648" s="25">
        <v>65.03</v>
      </c>
      <c r="O1648">
        <v>815</v>
      </c>
      <c r="P1648" s="25">
        <v>42403.49</v>
      </c>
      <c r="Q1648" s="25">
        <v>-156.08000000000001</v>
      </c>
      <c r="R1648" s="21">
        <f t="shared" si="25"/>
        <v>42247.409999999996</v>
      </c>
    </row>
    <row r="1649" spans="1:18" x14ac:dyDescent="0.25">
      <c r="A1649" t="s">
        <v>106</v>
      </c>
      <c r="B1649" t="s">
        <v>4</v>
      </c>
      <c r="C1649" t="s">
        <v>179</v>
      </c>
      <c r="D1649" t="s">
        <v>141</v>
      </c>
      <c r="E1649" t="s">
        <v>146</v>
      </c>
      <c r="F1649" t="s">
        <v>176</v>
      </c>
      <c r="G1649" t="s">
        <v>183</v>
      </c>
      <c r="H1649" t="s">
        <v>279</v>
      </c>
      <c r="I1649">
        <v>5365</v>
      </c>
      <c r="J1649" s="25">
        <v>3479204.34</v>
      </c>
      <c r="K1649" s="26">
        <v>0.85114271111753115</v>
      </c>
      <c r="L1649" s="25">
        <v>4087686.23</v>
      </c>
      <c r="N1649" s="25">
        <v>61.83</v>
      </c>
      <c r="P1649">
        <v>0</v>
      </c>
      <c r="Q1649">
        <v>0</v>
      </c>
      <c r="R1649" s="21">
        <f t="shared" si="25"/>
        <v>0</v>
      </c>
    </row>
    <row r="1650" spans="1:18" x14ac:dyDescent="0.25">
      <c r="A1650" t="s">
        <v>44</v>
      </c>
      <c r="B1650" t="s">
        <v>196</v>
      </c>
      <c r="C1650" t="s">
        <v>205</v>
      </c>
      <c r="D1650" t="s">
        <v>148</v>
      </c>
      <c r="E1650" t="s">
        <v>155</v>
      </c>
      <c r="F1650" t="s">
        <v>198</v>
      </c>
      <c r="G1650" t="s">
        <v>144</v>
      </c>
      <c r="H1650" t="s">
        <v>279</v>
      </c>
      <c r="I1650">
        <v>15486</v>
      </c>
      <c r="J1650" s="25">
        <v>4139222.24</v>
      </c>
      <c r="K1650" s="26">
        <v>0.88134970811196789</v>
      </c>
      <c r="L1650" s="28">
        <v>4696458.4000000004</v>
      </c>
      <c r="M1650" s="29">
        <v>2.4176269804820016E-2</v>
      </c>
      <c r="N1650" s="25">
        <v>90.79</v>
      </c>
      <c r="O1650">
        <v>374</v>
      </c>
      <c r="P1650" s="25">
        <v>28131.040000000001</v>
      </c>
      <c r="Q1650">
        <v>0</v>
      </c>
      <c r="R1650" s="21">
        <f t="shared" si="25"/>
        <v>28131.040000000001</v>
      </c>
    </row>
    <row r="1651" spans="1:18" x14ac:dyDescent="0.25">
      <c r="A1651" t="s">
        <v>44</v>
      </c>
      <c r="B1651" t="s">
        <v>196</v>
      </c>
      <c r="C1651" t="s">
        <v>206</v>
      </c>
      <c r="D1651" t="s">
        <v>189</v>
      </c>
      <c r="E1651" t="s">
        <v>155</v>
      </c>
      <c r="F1651" t="s">
        <v>198</v>
      </c>
      <c r="G1651" t="s">
        <v>144</v>
      </c>
      <c r="H1651" t="s">
        <v>279</v>
      </c>
      <c r="I1651">
        <v>7102</v>
      </c>
      <c r="J1651" s="25">
        <v>4139222.24</v>
      </c>
      <c r="K1651" s="26">
        <v>0.88134970811196789</v>
      </c>
      <c r="L1651" s="28">
        <v>4696458.4000000004</v>
      </c>
      <c r="M1651" s="30">
        <v>2.5450847022724869E-2</v>
      </c>
      <c r="N1651" s="25">
        <v>90.77</v>
      </c>
      <c r="O1651">
        <v>180</v>
      </c>
      <c r="P1651" s="25">
        <v>13536.02</v>
      </c>
      <c r="Q1651" s="28">
        <v>75.2</v>
      </c>
      <c r="R1651" s="21">
        <f t="shared" si="25"/>
        <v>13611.220000000001</v>
      </c>
    </row>
    <row r="1652" spans="1:18" x14ac:dyDescent="0.25">
      <c r="A1652" t="s">
        <v>45</v>
      </c>
      <c r="B1652" t="s">
        <v>196</v>
      </c>
      <c r="C1652" t="s">
        <v>197</v>
      </c>
      <c r="D1652" t="s">
        <v>148</v>
      </c>
      <c r="E1652" t="s">
        <v>142</v>
      </c>
      <c r="F1652" t="s">
        <v>198</v>
      </c>
      <c r="G1652" t="s">
        <v>144</v>
      </c>
      <c r="H1652" t="s">
        <v>279</v>
      </c>
      <c r="I1652">
        <v>312757</v>
      </c>
      <c r="J1652" s="25">
        <v>4031.52</v>
      </c>
      <c r="K1652" s="26">
        <v>0.96671718237449411</v>
      </c>
      <c r="L1652" s="25">
        <v>4170.32</v>
      </c>
      <c r="M1652" s="31">
        <v>2.1467832333495596E-5</v>
      </c>
      <c r="N1652" s="25">
        <v>33.78</v>
      </c>
      <c r="O1652">
        <v>6</v>
      </c>
      <c r="P1652" s="25">
        <v>184.67</v>
      </c>
      <c r="Q1652">
        <v>0</v>
      </c>
      <c r="R1652" s="21">
        <f t="shared" si="25"/>
        <v>184.67</v>
      </c>
    </row>
    <row r="1653" spans="1:18" x14ac:dyDescent="0.25">
      <c r="A1653" t="s">
        <v>45</v>
      </c>
      <c r="B1653" t="s">
        <v>196</v>
      </c>
      <c r="C1653" t="s">
        <v>199</v>
      </c>
      <c r="D1653" t="s">
        <v>200</v>
      </c>
      <c r="E1653" t="s">
        <v>142</v>
      </c>
      <c r="F1653" t="s">
        <v>198</v>
      </c>
      <c r="G1653" t="s">
        <v>183</v>
      </c>
      <c r="H1653" t="s">
        <v>279</v>
      </c>
      <c r="I1653">
        <v>224694</v>
      </c>
      <c r="J1653" s="25">
        <v>4031.52</v>
      </c>
      <c r="K1653" s="26">
        <v>0.96671718237449411</v>
      </c>
      <c r="L1653" s="25">
        <v>4170.32</v>
      </c>
      <c r="N1653" s="25">
        <v>10.98</v>
      </c>
      <c r="P1653">
        <v>0</v>
      </c>
      <c r="Q1653">
        <v>0</v>
      </c>
      <c r="R1653" s="21">
        <f t="shared" si="25"/>
        <v>0</v>
      </c>
    </row>
    <row r="1654" spans="1:18" x14ac:dyDescent="0.25">
      <c r="A1654" t="s">
        <v>45</v>
      </c>
      <c r="B1654" t="s">
        <v>196</v>
      </c>
      <c r="C1654" t="s">
        <v>201</v>
      </c>
      <c r="D1654" t="s">
        <v>141</v>
      </c>
      <c r="E1654" t="s">
        <v>142</v>
      </c>
      <c r="F1654" t="s">
        <v>202</v>
      </c>
      <c r="G1654" t="s">
        <v>144</v>
      </c>
      <c r="H1654" t="s">
        <v>279</v>
      </c>
      <c r="I1654">
        <v>45141</v>
      </c>
      <c r="J1654" s="25">
        <v>4031.52</v>
      </c>
      <c r="K1654" s="26">
        <v>0.96671718237449411</v>
      </c>
      <c r="L1654" s="25">
        <v>4170.32</v>
      </c>
      <c r="M1654" s="31">
        <v>2.1464909022617148E-5</v>
      </c>
      <c r="N1654" s="25">
        <v>33.78</v>
      </c>
      <c r="O1654">
        <v>0</v>
      </c>
      <c r="P1654">
        <v>0</v>
      </c>
      <c r="Q1654">
        <v>0</v>
      </c>
      <c r="R1654" s="21">
        <f t="shared" si="25"/>
        <v>0</v>
      </c>
    </row>
    <row r="1655" spans="1:18" x14ac:dyDescent="0.25">
      <c r="A1655" t="s">
        <v>45</v>
      </c>
      <c r="B1655" t="s">
        <v>196</v>
      </c>
      <c r="C1655" t="s">
        <v>203</v>
      </c>
      <c r="D1655" t="s">
        <v>141</v>
      </c>
      <c r="E1655" t="s">
        <v>146</v>
      </c>
      <c r="F1655" t="s">
        <v>202</v>
      </c>
      <c r="G1655" t="s">
        <v>144</v>
      </c>
      <c r="H1655" t="s">
        <v>279</v>
      </c>
      <c r="I1655">
        <v>17989</v>
      </c>
      <c r="J1655" s="25">
        <v>4031.52</v>
      </c>
      <c r="K1655" s="26">
        <v>0.96671718237449411</v>
      </c>
      <c r="L1655" s="25">
        <v>4170.32</v>
      </c>
      <c r="M1655" s="31">
        <v>2.1464909022617148E-5</v>
      </c>
      <c r="N1655" s="28">
        <v>135.6</v>
      </c>
      <c r="O1655">
        <v>0</v>
      </c>
      <c r="P1655">
        <v>0</v>
      </c>
      <c r="Q1655">
        <v>0</v>
      </c>
      <c r="R1655" s="21">
        <f t="shared" si="25"/>
        <v>0</v>
      </c>
    </row>
    <row r="1656" spans="1:18" x14ac:dyDescent="0.25">
      <c r="A1656" t="s">
        <v>45</v>
      </c>
      <c r="B1656" t="s">
        <v>196</v>
      </c>
      <c r="C1656" t="s">
        <v>204</v>
      </c>
      <c r="D1656" t="s">
        <v>150</v>
      </c>
      <c r="E1656" t="s">
        <v>146</v>
      </c>
      <c r="F1656" t="s">
        <v>202</v>
      </c>
      <c r="G1656" t="s">
        <v>183</v>
      </c>
      <c r="H1656" t="s">
        <v>279</v>
      </c>
      <c r="I1656">
        <v>15914</v>
      </c>
      <c r="J1656" s="25">
        <v>4031.52</v>
      </c>
      <c r="K1656" s="26">
        <v>0.96671718237449411</v>
      </c>
      <c r="L1656" s="25">
        <v>4170.32</v>
      </c>
      <c r="N1656" s="25">
        <v>30.27</v>
      </c>
      <c r="P1656">
        <v>0</v>
      </c>
      <c r="Q1656">
        <v>0</v>
      </c>
      <c r="R1656" s="21">
        <f t="shared" si="25"/>
        <v>0</v>
      </c>
    </row>
    <row r="1657" spans="1:18" x14ac:dyDescent="0.25">
      <c r="A1657" t="s">
        <v>45</v>
      </c>
      <c r="B1657" t="s">
        <v>196</v>
      </c>
      <c r="C1657" t="s">
        <v>205</v>
      </c>
      <c r="D1657" t="s">
        <v>148</v>
      </c>
      <c r="E1657" t="s">
        <v>155</v>
      </c>
      <c r="F1657" t="s">
        <v>198</v>
      </c>
      <c r="G1657" t="s">
        <v>144</v>
      </c>
      <c r="H1657" t="s">
        <v>279</v>
      </c>
      <c r="I1657">
        <v>15486</v>
      </c>
      <c r="J1657" s="25">
        <v>4031.52</v>
      </c>
      <c r="K1657" s="26">
        <v>0.96671718237449411</v>
      </c>
      <c r="L1657" s="25">
        <v>4170.32</v>
      </c>
      <c r="M1657" s="31">
        <v>2.1467832333495596E-5</v>
      </c>
      <c r="N1657" s="25">
        <v>90.79</v>
      </c>
      <c r="O1657">
        <v>0</v>
      </c>
      <c r="P1657">
        <v>0</v>
      </c>
      <c r="Q1657">
        <v>0</v>
      </c>
      <c r="R1657" s="21">
        <f t="shared" si="25"/>
        <v>0</v>
      </c>
    </row>
    <row r="1658" spans="1:18" x14ac:dyDescent="0.25">
      <c r="A1658" t="s">
        <v>116</v>
      </c>
      <c r="B1658" t="s">
        <v>7</v>
      </c>
      <c r="C1658" t="s">
        <v>201</v>
      </c>
      <c r="D1658" t="s">
        <v>141</v>
      </c>
      <c r="E1658" t="s">
        <v>142</v>
      </c>
      <c r="F1658" t="s">
        <v>202</v>
      </c>
      <c r="G1658" t="s">
        <v>144</v>
      </c>
      <c r="H1658" t="s">
        <v>279</v>
      </c>
      <c r="I1658">
        <v>45141</v>
      </c>
      <c r="J1658" s="25">
        <v>5456684.2400000002</v>
      </c>
      <c r="K1658" s="26">
        <v>0.55787568512685648</v>
      </c>
      <c r="L1658" s="25">
        <v>9781183.129999999</v>
      </c>
      <c r="M1658" s="30">
        <v>5.0344387485614442E-2</v>
      </c>
      <c r="N1658" s="25">
        <v>33.78</v>
      </c>
      <c r="O1658">
        <v>2272</v>
      </c>
      <c r="P1658" s="25">
        <v>40354.019999999997</v>
      </c>
      <c r="Q1658" s="25">
        <v>586.14</v>
      </c>
      <c r="R1658" s="21">
        <f t="shared" si="25"/>
        <v>40940.159999999996</v>
      </c>
    </row>
    <row r="1659" spans="1:18" x14ac:dyDescent="0.25">
      <c r="A1659" t="s">
        <v>116</v>
      </c>
      <c r="B1659" t="s">
        <v>7</v>
      </c>
      <c r="C1659" t="s">
        <v>203</v>
      </c>
      <c r="D1659" t="s">
        <v>141</v>
      </c>
      <c r="E1659" t="s">
        <v>146</v>
      </c>
      <c r="F1659" t="s">
        <v>202</v>
      </c>
      <c r="G1659" t="s">
        <v>144</v>
      </c>
      <c r="H1659" t="s">
        <v>279</v>
      </c>
      <c r="I1659">
        <v>17989</v>
      </c>
      <c r="J1659" s="25">
        <v>5456684.2400000002</v>
      </c>
      <c r="K1659" s="26">
        <v>0.55787568512685648</v>
      </c>
      <c r="L1659" s="25">
        <v>9781183.129999999</v>
      </c>
      <c r="M1659" s="30">
        <v>5.0344387485614449E-2</v>
      </c>
      <c r="N1659" s="28">
        <v>135.6</v>
      </c>
      <c r="O1659">
        <v>905</v>
      </c>
      <c r="P1659" s="25">
        <v>64353.71</v>
      </c>
      <c r="Q1659">
        <v>0</v>
      </c>
      <c r="R1659" s="21">
        <f t="shared" si="25"/>
        <v>64353.71</v>
      </c>
    </row>
    <row r="1660" spans="1:18" x14ac:dyDescent="0.25">
      <c r="A1660" t="s">
        <v>116</v>
      </c>
      <c r="B1660" t="s">
        <v>7</v>
      </c>
      <c r="C1660" t="s">
        <v>204</v>
      </c>
      <c r="D1660" t="s">
        <v>150</v>
      </c>
      <c r="E1660" t="s">
        <v>146</v>
      </c>
      <c r="F1660" t="s">
        <v>202</v>
      </c>
      <c r="G1660" t="s">
        <v>144</v>
      </c>
      <c r="H1660" t="s">
        <v>279</v>
      </c>
      <c r="I1660">
        <v>15914</v>
      </c>
      <c r="J1660" s="25">
        <v>5456684.2400000002</v>
      </c>
      <c r="K1660" s="26">
        <v>0.55787568512685648</v>
      </c>
      <c r="L1660" s="25">
        <v>9781183.129999999</v>
      </c>
      <c r="M1660" s="26">
        <v>0.24993094384765949</v>
      </c>
      <c r="N1660" s="25">
        <v>30.27</v>
      </c>
      <c r="O1660">
        <v>3977</v>
      </c>
      <c r="P1660" s="25">
        <v>63129.64</v>
      </c>
      <c r="Q1660" s="25">
        <v>-63.47</v>
      </c>
      <c r="R1660" s="21">
        <f t="shared" si="25"/>
        <v>63066.17</v>
      </c>
    </row>
    <row r="1661" spans="1:18" x14ac:dyDescent="0.25">
      <c r="A1661" t="s">
        <v>116</v>
      </c>
      <c r="B1661" t="s">
        <v>7</v>
      </c>
      <c r="C1661" t="s">
        <v>205</v>
      </c>
      <c r="D1661" t="s">
        <v>148</v>
      </c>
      <c r="E1661" t="s">
        <v>155</v>
      </c>
      <c r="F1661" t="s">
        <v>198</v>
      </c>
      <c r="G1661" t="s">
        <v>144</v>
      </c>
      <c r="H1661" t="s">
        <v>279</v>
      </c>
      <c r="I1661">
        <v>15486</v>
      </c>
      <c r="J1661" s="25">
        <v>5456684.2400000002</v>
      </c>
      <c r="K1661" s="26">
        <v>0.55787568512685648</v>
      </c>
      <c r="L1661" s="25">
        <v>9781183.129999999</v>
      </c>
      <c r="M1661" s="30">
        <v>5.0351243899282465E-2</v>
      </c>
      <c r="N1661" s="25">
        <v>90.79</v>
      </c>
      <c r="O1661">
        <v>779</v>
      </c>
      <c r="P1661" s="25">
        <v>37088.629999999997</v>
      </c>
      <c r="Q1661" s="25">
        <v>47.61</v>
      </c>
      <c r="R1661" s="21">
        <f t="shared" si="25"/>
        <v>37136.239999999998</v>
      </c>
    </row>
    <row r="1662" spans="1:18" x14ac:dyDescent="0.25">
      <c r="A1662" t="s">
        <v>116</v>
      </c>
      <c r="B1662" t="s">
        <v>7</v>
      </c>
      <c r="C1662" t="s">
        <v>206</v>
      </c>
      <c r="D1662" t="s">
        <v>189</v>
      </c>
      <c r="E1662" t="s">
        <v>155</v>
      </c>
      <c r="F1662" t="s">
        <v>198</v>
      </c>
      <c r="G1662" t="s">
        <v>183</v>
      </c>
      <c r="H1662" t="s">
        <v>279</v>
      </c>
      <c r="I1662">
        <v>7102</v>
      </c>
      <c r="J1662" s="25">
        <v>5456684.2400000002</v>
      </c>
      <c r="K1662" s="26">
        <v>0.55787568512685648</v>
      </c>
      <c r="L1662" s="25">
        <v>9781183.129999999</v>
      </c>
      <c r="N1662" s="25">
        <v>90.77</v>
      </c>
      <c r="P1662">
        <v>0</v>
      </c>
      <c r="Q1662">
        <v>0</v>
      </c>
      <c r="R1662" s="21">
        <f t="shared" si="25"/>
        <v>0</v>
      </c>
    </row>
    <row r="1663" spans="1:18" x14ac:dyDescent="0.25">
      <c r="A1663" t="s">
        <v>117</v>
      </c>
      <c r="B1663" t="s">
        <v>196</v>
      </c>
      <c r="C1663" t="s">
        <v>197</v>
      </c>
      <c r="D1663" t="s">
        <v>148</v>
      </c>
      <c r="E1663" t="s">
        <v>142</v>
      </c>
      <c r="F1663" t="s">
        <v>198</v>
      </c>
      <c r="G1663" t="s">
        <v>144</v>
      </c>
      <c r="H1663" t="s">
        <v>279</v>
      </c>
      <c r="I1663">
        <v>312757</v>
      </c>
      <c r="J1663" s="25">
        <v>1204849.44</v>
      </c>
      <c r="K1663" s="26">
        <v>0.80363874935009683</v>
      </c>
      <c r="L1663" s="25">
        <v>1499242.5899999999</v>
      </c>
      <c r="M1663" s="27">
        <v>7.7177503283574599E-3</v>
      </c>
      <c r="N1663" s="25">
        <v>33.78</v>
      </c>
      <c r="O1663">
        <v>2413</v>
      </c>
      <c r="P1663" s="25">
        <v>61738.94</v>
      </c>
      <c r="Q1663" s="25">
        <v>665.22</v>
      </c>
      <c r="R1663" s="21">
        <f t="shared" si="25"/>
        <v>62404.160000000003</v>
      </c>
    </row>
    <row r="1664" spans="1:18" x14ac:dyDescent="0.25">
      <c r="A1664" t="s">
        <v>117</v>
      </c>
      <c r="B1664" t="s">
        <v>196</v>
      </c>
      <c r="C1664" t="s">
        <v>199</v>
      </c>
      <c r="D1664" t="s">
        <v>200</v>
      </c>
      <c r="E1664" t="s">
        <v>142</v>
      </c>
      <c r="F1664" t="s">
        <v>198</v>
      </c>
      <c r="G1664" t="s">
        <v>183</v>
      </c>
      <c r="H1664" t="s">
        <v>279</v>
      </c>
      <c r="I1664">
        <v>224694</v>
      </c>
      <c r="J1664" s="25">
        <v>1204849.44</v>
      </c>
      <c r="K1664" s="26">
        <v>0.80363874935009683</v>
      </c>
      <c r="L1664" s="25">
        <v>1499242.5899999999</v>
      </c>
      <c r="N1664" s="25">
        <v>10.98</v>
      </c>
      <c r="P1664">
        <v>0</v>
      </c>
      <c r="Q1664">
        <v>0</v>
      </c>
      <c r="R1664" s="21">
        <f t="shared" si="25"/>
        <v>0</v>
      </c>
    </row>
    <row r="1665" spans="1:18" x14ac:dyDescent="0.25">
      <c r="A1665" t="s">
        <v>117</v>
      </c>
      <c r="B1665" t="s">
        <v>196</v>
      </c>
      <c r="C1665" t="s">
        <v>201</v>
      </c>
      <c r="D1665" t="s">
        <v>141</v>
      </c>
      <c r="E1665" t="s">
        <v>142</v>
      </c>
      <c r="F1665" t="s">
        <v>202</v>
      </c>
      <c r="G1665" t="s">
        <v>144</v>
      </c>
      <c r="H1665" t="s">
        <v>279</v>
      </c>
      <c r="I1665">
        <v>45141</v>
      </c>
      <c r="J1665" s="25">
        <v>1204849.44</v>
      </c>
      <c r="K1665" s="26">
        <v>0.80363874935009683</v>
      </c>
      <c r="L1665" s="25">
        <v>1499242.5899999999</v>
      </c>
      <c r="M1665" s="27">
        <v>7.716699389299358E-3</v>
      </c>
      <c r="N1665" s="25">
        <v>33.78</v>
      </c>
      <c r="O1665">
        <v>348</v>
      </c>
      <c r="P1665" s="25">
        <v>8903.92</v>
      </c>
      <c r="Q1665" s="25">
        <v>102.35</v>
      </c>
      <c r="R1665" s="21">
        <f t="shared" si="25"/>
        <v>9006.27</v>
      </c>
    </row>
    <row r="1666" spans="1:18" x14ac:dyDescent="0.25">
      <c r="A1666" t="s">
        <v>117</v>
      </c>
      <c r="B1666" t="s">
        <v>196</v>
      </c>
      <c r="C1666" t="s">
        <v>203</v>
      </c>
      <c r="D1666" t="s">
        <v>141</v>
      </c>
      <c r="E1666" t="s">
        <v>146</v>
      </c>
      <c r="F1666" t="s">
        <v>202</v>
      </c>
      <c r="G1666" t="s">
        <v>144</v>
      </c>
      <c r="H1666" t="s">
        <v>279</v>
      </c>
      <c r="I1666">
        <v>17989</v>
      </c>
      <c r="J1666" s="25">
        <v>1204849.44</v>
      </c>
      <c r="K1666" s="26">
        <v>0.80363874935009683</v>
      </c>
      <c r="L1666" s="25">
        <v>1499242.5899999999</v>
      </c>
      <c r="M1666" s="27">
        <v>7.7166993892993588E-3</v>
      </c>
      <c r="N1666" s="28">
        <v>135.6</v>
      </c>
      <c r="O1666">
        <v>138</v>
      </c>
      <c r="P1666" s="25">
        <v>14136.03</v>
      </c>
      <c r="Q1666">
        <v>0</v>
      </c>
      <c r="R1666" s="21">
        <f t="shared" ref="R1666:R1729" si="26">SUM(P1666:Q1666)</f>
        <v>14136.03</v>
      </c>
    </row>
    <row r="1667" spans="1:18" x14ac:dyDescent="0.25">
      <c r="A1667" t="s">
        <v>117</v>
      </c>
      <c r="B1667" t="s">
        <v>196</v>
      </c>
      <c r="C1667" t="s">
        <v>204</v>
      </c>
      <c r="D1667" t="s">
        <v>150</v>
      </c>
      <c r="E1667" t="s">
        <v>146</v>
      </c>
      <c r="F1667" t="s">
        <v>202</v>
      </c>
      <c r="G1667" t="s">
        <v>183</v>
      </c>
      <c r="H1667" t="s">
        <v>279</v>
      </c>
      <c r="I1667">
        <v>15914</v>
      </c>
      <c r="J1667" s="25">
        <v>1204849.44</v>
      </c>
      <c r="K1667" s="26">
        <v>0.80363874935009683</v>
      </c>
      <c r="L1667" s="25">
        <v>1499242.5899999999</v>
      </c>
      <c r="N1667" s="25">
        <v>30.27</v>
      </c>
      <c r="P1667">
        <v>0</v>
      </c>
      <c r="Q1667">
        <v>0</v>
      </c>
      <c r="R1667" s="21">
        <f t="shared" si="26"/>
        <v>0</v>
      </c>
    </row>
    <row r="1668" spans="1:18" x14ac:dyDescent="0.25">
      <c r="A1668" t="s">
        <v>117</v>
      </c>
      <c r="B1668" t="s">
        <v>196</v>
      </c>
      <c r="C1668" t="s">
        <v>205</v>
      </c>
      <c r="D1668" t="s">
        <v>148</v>
      </c>
      <c r="E1668" t="s">
        <v>155</v>
      </c>
      <c r="F1668" t="s">
        <v>198</v>
      </c>
      <c r="G1668" t="s">
        <v>144</v>
      </c>
      <c r="H1668" t="s">
        <v>279</v>
      </c>
      <c r="I1668">
        <v>15486</v>
      </c>
      <c r="J1668" s="25">
        <v>1204849.44</v>
      </c>
      <c r="K1668" s="26">
        <v>0.80363874935009683</v>
      </c>
      <c r="L1668" s="25">
        <v>1499242.5899999999</v>
      </c>
      <c r="M1668" s="27">
        <v>7.7177503283574599E-3</v>
      </c>
      <c r="N1668" s="25">
        <v>90.79</v>
      </c>
      <c r="O1668">
        <v>119</v>
      </c>
      <c r="P1668" s="25">
        <v>8161.57</v>
      </c>
      <c r="Q1668">
        <v>0</v>
      </c>
      <c r="R1668" s="21">
        <f t="shared" si="26"/>
        <v>8161.57</v>
      </c>
    </row>
    <row r="1669" spans="1:18" x14ac:dyDescent="0.25">
      <c r="A1669" t="s">
        <v>117</v>
      </c>
      <c r="B1669" t="s">
        <v>196</v>
      </c>
      <c r="C1669" t="s">
        <v>206</v>
      </c>
      <c r="D1669" t="s">
        <v>189</v>
      </c>
      <c r="E1669" t="s">
        <v>155</v>
      </c>
      <c r="F1669" t="s">
        <v>198</v>
      </c>
      <c r="G1669" t="s">
        <v>144</v>
      </c>
      <c r="H1669" t="s">
        <v>279</v>
      </c>
      <c r="I1669">
        <v>7102</v>
      </c>
      <c r="J1669" s="25">
        <v>1204849.44</v>
      </c>
      <c r="K1669" s="26">
        <v>0.80363874935009683</v>
      </c>
      <c r="L1669" s="25">
        <v>1499242.5899999999</v>
      </c>
      <c r="M1669" s="27">
        <v>8.1246314899848394E-3</v>
      </c>
      <c r="N1669" s="25">
        <v>90.77</v>
      </c>
      <c r="O1669">
        <v>57</v>
      </c>
      <c r="P1669" s="25">
        <v>3908.46</v>
      </c>
      <c r="Q1669">
        <v>0</v>
      </c>
      <c r="R1669" s="21">
        <f t="shared" si="26"/>
        <v>3908.46</v>
      </c>
    </row>
    <row r="1670" spans="1:18" x14ac:dyDescent="0.25">
      <c r="A1670" t="s">
        <v>0</v>
      </c>
      <c r="B1670" t="s">
        <v>272</v>
      </c>
      <c r="C1670" t="s">
        <v>167</v>
      </c>
      <c r="D1670" t="s">
        <v>148</v>
      </c>
      <c r="E1670" t="s">
        <v>142</v>
      </c>
      <c r="F1670" t="s">
        <v>168</v>
      </c>
      <c r="G1670" t="s">
        <v>144</v>
      </c>
      <c r="H1670" t="s">
        <v>279</v>
      </c>
      <c r="I1670">
        <v>111590</v>
      </c>
      <c r="J1670" s="25">
        <v>35365671.479999997</v>
      </c>
      <c r="K1670" s="26">
        <v>0.69970963392928709</v>
      </c>
      <c r="L1670" s="25">
        <v>50543353.649999999</v>
      </c>
      <c r="M1670" s="26">
        <v>0.34694096205310854</v>
      </c>
      <c r="N1670" s="25">
        <v>10.74</v>
      </c>
      <c r="O1670">
        <v>38715</v>
      </c>
      <c r="P1670" s="25">
        <v>274209.65999999997</v>
      </c>
      <c r="Q1670" s="25">
        <v>3173.08</v>
      </c>
      <c r="R1670" s="21">
        <f t="shared" si="26"/>
        <v>277382.74</v>
      </c>
    </row>
    <row r="1671" spans="1:18" x14ac:dyDescent="0.25">
      <c r="A1671" t="s">
        <v>0</v>
      </c>
      <c r="B1671" t="s">
        <v>272</v>
      </c>
      <c r="C1671" t="s">
        <v>169</v>
      </c>
      <c r="D1671" t="s">
        <v>170</v>
      </c>
      <c r="E1671" t="s">
        <v>142</v>
      </c>
      <c r="F1671" t="s">
        <v>168</v>
      </c>
      <c r="G1671" t="s">
        <v>144</v>
      </c>
      <c r="H1671" t="s">
        <v>279</v>
      </c>
      <c r="I1671">
        <v>475095</v>
      </c>
      <c r="J1671" s="25">
        <v>35365671.479999997</v>
      </c>
      <c r="K1671" s="26">
        <v>0.69970963392928709</v>
      </c>
      <c r="L1671" s="25">
        <v>50543353.649999999</v>
      </c>
      <c r="M1671" s="26">
        <v>0.32918366699243112</v>
      </c>
      <c r="N1671" s="25">
        <v>10.86</v>
      </c>
      <c r="O1671">
        <v>156393</v>
      </c>
      <c r="P1671" s="25">
        <v>1120073.05</v>
      </c>
      <c r="Q1671" s="25">
        <v>8880.76</v>
      </c>
      <c r="R1671" s="21">
        <f t="shared" si="26"/>
        <v>1128953.81</v>
      </c>
    </row>
    <row r="1672" spans="1:18" x14ac:dyDescent="0.25">
      <c r="A1672" t="s">
        <v>0</v>
      </c>
      <c r="B1672" t="s">
        <v>272</v>
      </c>
      <c r="C1672" t="s">
        <v>171</v>
      </c>
      <c r="D1672" t="s">
        <v>172</v>
      </c>
      <c r="E1672" t="s">
        <v>142</v>
      </c>
      <c r="F1672" t="s">
        <v>168</v>
      </c>
      <c r="G1672" t="s">
        <v>144</v>
      </c>
      <c r="H1672" t="s">
        <v>279</v>
      </c>
      <c r="I1672">
        <v>344789</v>
      </c>
      <c r="J1672" s="25">
        <v>35365671.479999997</v>
      </c>
      <c r="K1672" s="26">
        <v>0.69970963392928709</v>
      </c>
      <c r="L1672" s="25">
        <v>50543353.649999999</v>
      </c>
      <c r="M1672" s="26">
        <v>0.35824188676360863</v>
      </c>
      <c r="N1672" s="25">
        <v>10.15</v>
      </c>
      <c r="O1672">
        <v>123517</v>
      </c>
      <c r="P1672" s="25">
        <v>826783.86</v>
      </c>
      <c r="Q1672" s="25">
        <v>8828.98</v>
      </c>
      <c r="R1672" s="21">
        <f t="shared" si="26"/>
        <v>835612.84</v>
      </c>
    </row>
    <row r="1673" spans="1:18" x14ac:dyDescent="0.25">
      <c r="A1673" t="s">
        <v>0</v>
      </c>
      <c r="B1673" t="s">
        <v>272</v>
      </c>
      <c r="C1673" t="s">
        <v>173</v>
      </c>
      <c r="D1673" t="s">
        <v>141</v>
      </c>
      <c r="E1673" t="s">
        <v>142</v>
      </c>
      <c r="F1673" t="s">
        <v>168</v>
      </c>
      <c r="G1673" t="s">
        <v>144</v>
      </c>
      <c r="H1673" t="s">
        <v>279</v>
      </c>
      <c r="I1673">
        <v>16709</v>
      </c>
      <c r="J1673" s="25">
        <v>35365671.479999997</v>
      </c>
      <c r="K1673" s="26">
        <v>0.69970963392928709</v>
      </c>
      <c r="L1673" s="25">
        <v>50543353.649999999</v>
      </c>
      <c r="M1673" s="26">
        <v>0.32826667144289179</v>
      </c>
      <c r="N1673" s="28">
        <v>10.9</v>
      </c>
      <c r="O1673">
        <v>5485</v>
      </c>
      <c r="P1673" s="25">
        <v>39427.78</v>
      </c>
      <c r="Q1673" s="28">
        <v>682.9</v>
      </c>
      <c r="R1673" s="21">
        <f t="shared" si="26"/>
        <v>40110.68</v>
      </c>
    </row>
    <row r="1674" spans="1:18" x14ac:dyDescent="0.25">
      <c r="A1674" t="s">
        <v>0</v>
      </c>
      <c r="B1674" t="s">
        <v>272</v>
      </c>
      <c r="C1674" t="s">
        <v>174</v>
      </c>
      <c r="D1674" t="s">
        <v>175</v>
      </c>
      <c r="E1674" t="s">
        <v>142</v>
      </c>
      <c r="F1674" t="s">
        <v>176</v>
      </c>
      <c r="G1674" t="s">
        <v>144</v>
      </c>
      <c r="H1674" t="s">
        <v>279</v>
      </c>
      <c r="I1674">
        <v>131116</v>
      </c>
      <c r="J1674" s="25">
        <v>35365671.479999997</v>
      </c>
      <c r="K1674" s="26">
        <v>0.69970963392928709</v>
      </c>
      <c r="L1674" s="25">
        <v>50543353.649999999</v>
      </c>
      <c r="M1674" s="26">
        <v>0.32826667144289173</v>
      </c>
      <c r="N1674" s="28">
        <v>10.9</v>
      </c>
      <c r="O1674">
        <v>43041</v>
      </c>
      <c r="P1674" s="25">
        <v>309391.28000000003</v>
      </c>
      <c r="Q1674" s="25">
        <v>4564.5600000000004</v>
      </c>
      <c r="R1674" s="21">
        <f t="shared" si="26"/>
        <v>313955.84000000003</v>
      </c>
    </row>
    <row r="1675" spans="1:18" x14ac:dyDescent="0.25">
      <c r="A1675" t="s">
        <v>0</v>
      </c>
      <c r="B1675" t="s">
        <v>272</v>
      </c>
      <c r="C1675" t="s">
        <v>177</v>
      </c>
      <c r="D1675" t="s">
        <v>148</v>
      </c>
      <c r="E1675" t="s">
        <v>146</v>
      </c>
      <c r="F1675" t="s">
        <v>168</v>
      </c>
      <c r="G1675" t="s">
        <v>144</v>
      </c>
      <c r="H1675" t="s">
        <v>279</v>
      </c>
      <c r="I1675">
        <v>17875</v>
      </c>
      <c r="J1675" s="25">
        <v>35365671.479999997</v>
      </c>
      <c r="K1675" s="26">
        <v>0.69970963392928709</v>
      </c>
      <c r="L1675" s="25">
        <v>50543353.649999999</v>
      </c>
      <c r="M1675" s="26">
        <v>0.34694096205310859</v>
      </c>
      <c r="N1675" s="25">
        <v>48.11</v>
      </c>
      <c r="O1675">
        <v>6201</v>
      </c>
      <c r="P1675" s="25">
        <v>196219.78</v>
      </c>
      <c r="Q1675" s="25">
        <v>221.52</v>
      </c>
      <c r="R1675" s="21">
        <f t="shared" si="26"/>
        <v>196441.3</v>
      </c>
    </row>
    <row r="1676" spans="1:18" x14ac:dyDescent="0.25">
      <c r="A1676" t="s">
        <v>0</v>
      </c>
      <c r="B1676" t="s">
        <v>272</v>
      </c>
      <c r="C1676" t="s">
        <v>178</v>
      </c>
      <c r="D1676" t="s">
        <v>175</v>
      </c>
      <c r="E1676" t="s">
        <v>146</v>
      </c>
      <c r="F1676" t="s">
        <v>168</v>
      </c>
      <c r="G1676" t="s">
        <v>144</v>
      </c>
      <c r="H1676" t="s">
        <v>279</v>
      </c>
      <c r="I1676">
        <v>30712</v>
      </c>
      <c r="J1676" s="25">
        <v>35365671.479999997</v>
      </c>
      <c r="K1676" s="26">
        <v>0.69970963392928709</v>
      </c>
      <c r="L1676" s="25">
        <v>50543353.649999999</v>
      </c>
      <c r="M1676" s="26">
        <v>0.32826667144289173</v>
      </c>
      <c r="N1676" s="25">
        <v>65.03</v>
      </c>
      <c r="O1676">
        <v>10081</v>
      </c>
      <c r="P1676" s="25">
        <v>431184.44</v>
      </c>
      <c r="Q1676" s="25">
        <v>-769.88</v>
      </c>
      <c r="R1676" s="21">
        <f t="shared" si="26"/>
        <v>430414.56</v>
      </c>
    </row>
    <row r="1677" spans="1:18" x14ac:dyDescent="0.25">
      <c r="A1677" t="s">
        <v>0</v>
      </c>
      <c r="B1677" t="s">
        <v>272</v>
      </c>
      <c r="C1677" t="s">
        <v>179</v>
      </c>
      <c r="D1677" t="s">
        <v>141</v>
      </c>
      <c r="E1677" t="s">
        <v>146</v>
      </c>
      <c r="F1677" t="s">
        <v>176</v>
      </c>
      <c r="G1677" t="s">
        <v>144</v>
      </c>
      <c r="H1677" t="s">
        <v>279</v>
      </c>
      <c r="I1677">
        <v>5365</v>
      </c>
      <c r="J1677" s="25">
        <v>35365671.479999997</v>
      </c>
      <c r="K1677" s="26">
        <v>0.69970963392928709</v>
      </c>
      <c r="L1677" s="25">
        <v>50543353.649999999</v>
      </c>
      <c r="M1677" s="26">
        <v>0.33721934542815335</v>
      </c>
      <c r="N1677" s="25">
        <v>61.83</v>
      </c>
      <c r="O1677">
        <v>1809</v>
      </c>
      <c r="P1677" s="25">
        <v>73567.08</v>
      </c>
      <c r="Q1677" s="25">
        <v>-691.35</v>
      </c>
      <c r="R1677" s="21">
        <f t="shared" si="26"/>
        <v>72875.73</v>
      </c>
    </row>
    <row r="1678" spans="1:18" x14ac:dyDescent="0.25">
      <c r="A1678" t="s">
        <v>0</v>
      </c>
      <c r="B1678" t="s">
        <v>272</v>
      </c>
      <c r="C1678" t="s">
        <v>180</v>
      </c>
      <c r="D1678" t="s">
        <v>148</v>
      </c>
      <c r="E1678" t="s">
        <v>155</v>
      </c>
      <c r="F1678" t="s">
        <v>168</v>
      </c>
      <c r="G1678" t="s">
        <v>144</v>
      </c>
      <c r="H1678" t="s">
        <v>279</v>
      </c>
      <c r="I1678">
        <v>7100</v>
      </c>
      <c r="J1678" s="25">
        <v>35365671.479999997</v>
      </c>
      <c r="K1678" s="26">
        <v>0.69970963392928709</v>
      </c>
      <c r="L1678" s="25">
        <v>50543353.649999999</v>
      </c>
      <c r="M1678" s="26">
        <v>0.34694096205310859</v>
      </c>
      <c r="N1678" s="25">
        <v>22.74</v>
      </c>
      <c r="O1678">
        <v>2463</v>
      </c>
      <c r="P1678" s="25">
        <v>36838.379999999997</v>
      </c>
      <c r="Q1678" s="25">
        <v>44.87</v>
      </c>
      <c r="R1678" s="21">
        <f t="shared" si="26"/>
        <v>36883.25</v>
      </c>
    </row>
    <row r="1679" spans="1:18" x14ac:dyDescent="0.25">
      <c r="A1679" t="s">
        <v>0</v>
      </c>
      <c r="B1679" t="s">
        <v>272</v>
      </c>
      <c r="C1679" t="s">
        <v>181</v>
      </c>
      <c r="D1679" t="s">
        <v>170</v>
      </c>
      <c r="E1679" t="s">
        <v>155</v>
      </c>
      <c r="F1679" t="s">
        <v>168</v>
      </c>
      <c r="G1679" t="s">
        <v>144</v>
      </c>
      <c r="H1679" t="s">
        <v>279</v>
      </c>
      <c r="I1679">
        <v>21901</v>
      </c>
      <c r="J1679" s="25">
        <v>35365671.479999997</v>
      </c>
      <c r="K1679" s="26">
        <v>0.69970963392928709</v>
      </c>
      <c r="L1679" s="25">
        <v>50543353.649999999</v>
      </c>
      <c r="M1679" s="26">
        <v>0.32918366699243112</v>
      </c>
      <c r="N1679" s="25">
        <v>23.79</v>
      </c>
      <c r="O1679">
        <v>7209</v>
      </c>
      <c r="P1679" s="25">
        <v>112801.58</v>
      </c>
      <c r="Q1679" s="25">
        <v>187.76</v>
      </c>
      <c r="R1679" s="21">
        <f t="shared" si="26"/>
        <v>112989.34</v>
      </c>
    </row>
    <row r="1680" spans="1:18" x14ac:dyDescent="0.25">
      <c r="A1680" t="s">
        <v>48</v>
      </c>
      <c r="B1680" t="s">
        <v>20</v>
      </c>
      <c r="C1680" t="s">
        <v>214</v>
      </c>
      <c r="D1680" t="s">
        <v>175</v>
      </c>
      <c r="E1680" t="s">
        <v>146</v>
      </c>
      <c r="F1680" t="s">
        <v>209</v>
      </c>
      <c r="G1680" t="s">
        <v>144</v>
      </c>
      <c r="H1680" t="s">
        <v>279</v>
      </c>
      <c r="I1680">
        <v>13632</v>
      </c>
      <c r="J1680" s="25">
        <v>29728.12</v>
      </c>
      <c r="K1680" s="26">
        <v>0.73835074350139474</v>
      </c>
      <c r="L1680" s="25">
        <v>40262.869999999995</v>
      </c>
      <c r="M1680" s="27">
        <v>2.2514906866112926E-3</v>
      </c>
      <c r="N1680" s="25">
        <v>30.45</v>
      </c>
      <c r="O1680">
        <v>30</v>
      </c>
      <c r="P1680" s="25">
        <v>634.01</v>
      </c>
      <c r="Q1680">
        <v>0</v>
      </c>
      <c r="R1680" s="21">
        <f t="shared" si="26"/>
        <v>634.01</v>
      </c>
    </row>
    <row r="1681" spans="1:18" x14ac:dyDescent="0.25">
      <c r="A1681" t="s">
        <v>49</v>
      </c>
      <c r="B1681" t="s">
        <v>196</v>
      </c>
      <c r="C1681" t="s">
        <v>197</v>
      </c>
      <c r="D1681" t="s">
        <v>148</v>
      </c>
      <c r="E1681" t="s">
        <v>142</v>
      </c>
      <c r="F1681" t="s">
        <v>198</v>
      </c>
      <c r="G1681" t="s">
        <v>144</v>
      </c>
      <c r="H1681" t="s">
        <v>279</v>
      </c>
      <c r="I1681">
        <v>312757</v>
      </c>
      <c r="J1681" s="25">
        <v>124977.21</v>
      </c>
      <c r="K1681" s="29">
        <v>0.73070243013971004</v>
      </c>
      <c r="L1681" s="25">
        <v>171037.08000000002</v>
      </c>
      <c r="M1681" s="31">
        <v>8.8045889913739809E-4</v>
      </c>
      <c r="N1681" s="25">
        <v>33.78</v>
      </c>
      <c r="O1681">
        <v>275</v>
      </c>
      <c r="P1681" s="25">
        <v>6397.56</v>
      </c>
      <c r="Q1681" s="25">
        <v>69.790000000000006</v>
      </c>
      <c r="R1681" s="21">
        <f t="shared" si="26"/>
        <v>6467.35</v>
      </c>
    </row>
    <row r="1682" spans="1:18" x14ac:dyDescent="0.25">
      <c r="A1682" t="s">
        <v>49</v>
      </c>
      <c r="B1682" t="s">
        <v>196</v>
      </c>
      <c r="C1682" t="s">
        <v>199</v>
      </c>
      <c r="D1682" t="s">
        <v>200</v>
      </c>
      <c r="E1682" t="s">
        <v>142</v>
      </c>
      <c r="F1682" t="s">
        <v>198</v>
      </c>
      <c r="G1682" t="s">
        <v>183</v>
      </c>
      <c r="H1682" t="s">
        <v>279</v>
      </c>
      <c r="I1682">
        <v>224694</v>
      </c>
      <c r="J1682" s="25">
        <v>124977.21</v>
      </c>
      <c r="K1682" s="29">
        <v>0.73070243013971004</v>
      </c>
      <c r="L1682" s="25">
        <v>171037.08000000002</v>
      </c>
      <c r="N1682" s="25">
        <v>10.98</v>
      </c>
      <c r="P1682">
        <v>0</v>
      </c>
      <c r="Q1682">
        <v>0</v>
      </c>
      <c r="R1682" s="21">
        <f t="shared" si="26"/>
        <v>0</v>
      </c>
    </row>
    <row r="1683" spans="1:18" x14ac:dyDescent="0.25">
      <c r="A1683" t="s">
        <v>49</v>
      </c>
      <c r="B1683" t="s">
        <v>196</v>
      </c>
      <c r="C1683" t="s">
        <v>201</v>
      </c>
      <c r="D1683" t="s">
        <v>141</v>
      </c>
      <c r="E1683" t="s">
        <v>142</v>
      </c>
      <c r="F1683" t="s">
        <v>202</v>
      </c>
      <c r="G1683" t="s">
        <v>144</v>
      </c>
      <c r="H1683" t="s">
        <v>279</v>
      </c>
      <c r="I1683">
        <v>45141</v>
      </c>
      <c r="J1683" s="25">
        <v>124977.21</v>
      </c>
      <c r="K1683" s="29">
        <v>0.73070243013971004</v>
      </c>
      <c r="L1683" s="25">
        <v>171037.08000000002</v>
      </c>
      <c r="M1683" s="31">
        <v>8.803390055665012E-4</v>
      </c>
      <c r="N1683" s="25">
        <v>33.78</v>
      </c>
      <c r="O1683">
        <v>39</v>
      </c>
      <c r="P1683" s="25">
        <v>907.29</v>
      </c>
      <c r="Q1683" s="25">
        <v>23.26</v>
      </c>
      <c r="R1683" s="21">
        <f t="shared" si="26"/>
        <v>930.55</v>
      </c>
    </row>
    <row r="1684" spans="1:18" x14ac:dyDescent="0.25">
      <c r="A1684" t="s">
        <v>49</v>
      </c>
      <c r="B1684" t="s">
        <v>196</v>
      </c>
      <c r="C1684" t="s">
        <v>203</v>
      </c>
      <c r="D1684" t="s">
        <v>141</v>
      </c>
      <c r="E1684" t="s">
        <v>146</v>
      </c>
      <c r="F1684" t="s">
        <v>202</v>
      </c>
      <c r="G1684" t="s">
        <v>144</v>
      </c>
      <c r="H1684" t="s">
        <v>279</v>
      </c>
      <c r="I1684">
        <v>17989</v>
      </c>
      <c r="J1684" s="25">
        <v>124977.21</v>
      </c>
      <c r="K1684" s="29">
        <v>0.73070243013971004</v>
      </c>
      <c r="L1684" s="25">
        <v>171037.08000000002</v>
      </c>
      <c r="M1684" s="31">
        <v>8.8033900556650131E-4</v>
      </c>
      <c r="N1684" s="28">
        <v>135.6</v>
      </c>
      <c r="O1684">
        <v>15</v>
      </c>
      <c r="P1684" s="25">
        <v>1397.07</v>
      </c>
      <c r="Q1684">
        <v>0</v>
      </c>
      <c r="R1684" s="21">
        <f t="shared" si="26"/>
        <v>1397.07</v>
      </c>
    </row>
    <row r="1685" spans="1:18" x14ac:dyDescent="0.25">
      <c r="A1685" t="s">
        <v>49</v>
      </c>
      <c r="B1685" t="s">
        <v>196</v>
      </c>
      <c r="C1685" t="s">
        <v>204</v>
      </c>
      <c r="D1685" t="s">
        <v>150</v>
      </c>
      <c r="E1685" t="s">
        <v>146</v>
      </c>
      <c r="F1685" t="s">
        <v>202</v>
      </c>
      <c r="G1685" t="s">
        <v>183</v>
      </c>
      <c r="H1685" t="s">
        <v>279</v>
      </c>
      <c r="I1685">
        <v>15914</v>
      </c>
      <c r="J1685" s="25">
        <v>124977.21</v>
      </c>
      <c r="K1685" s="29">
        <v>0.73070243013971004</v>
      </c>
      <c r="L1685" s="25">
        <v>171037.08000000002</v>
      </c>
      <c r="N1685" s="25">
        <v>30.27</v>
      </c>
      <c r="P1685">
        <v>0</v>
      </c>
      <c r="Q1685">
        <v>0</v>
      </c>
      <c r="R1685" s="21">
        <f t="shared" si="26"/>
        <v>0</v>
      </c>
    </row>
    <row r="1686" spans="1:18" x14ac:dyDescent="0.25">
      <c r="A1686" t="s">
        <v>49</v>
      </c>
      <c r="B1686" t="s">
        <v>196</v>
      </c>
      <c r="C1686" t="s">
        <v>205</v>
      </c>
      <c r="D1686" t="s">
        <v>148</v>
      </c>
      <c r="E1686" t="s">
        <v>155</v>
      </c>
      <c r="F1686" t="s">
        <v>198</v>
      </c>
      <c r="G1686" t="s">
        <v>144</v>
      </c>
      <c r="H1686" t="s">
        <v>279</v>
      </c>
      <c r="I1686">
        <v>15486</v>
      </c>
      <c r="J1686" s="25">
        <v>124977.21</v>
      </c>
      <c r="K1686" s="29">
        <v>0.73070243013971004</v>
      </c>
      <c r="L1686" s="25">
        <v>171037.08000000002</v>
      </c>
      <c r="M1686" s="31">
        <v>8.8045889913739809E-4</v>
      </c>
      <c r="N1686" s="25">
        <v>90.79</v>
      </c>
      <c r="O1686">
        <v>13</v>
      </c>
      <c r="P1686" s="25">
        <v>810.68</v>
      </c>
      <c r="Q1686">
        <v>0</v>
      </c>
      <c r="R1686" s="21">
        <f t="shared" si="26"/>
        <v>810.68</v>
      </c>
    </row>
    <row r="1687" spans="1:18" x14ac:dyDescent="0.25">
      <c r="A1687" t="s">
        <v>49</v>
      </c>
      <c r="B1687" t="s">
        <v>196</v>
      </c>
      <c r="C1687" t="s">
        <v>206</v>
      </c>
      <c r="D1687" t="s">
        <v>189</v>
      </c>
      <c r="E1687" t="s">
        <v>155</v>
      </c>
      <c r="F1687" t="s">
        <v>198</v>
      </c>
      <c r="G1687" t="s">
        <v>144</v>
      </c>
      <c r="H1687" t="s">
        <v>279</v>
      </c>
      <c r="I1687">
        <v>7102</v>
      </c>
      <c r="J1687" s="25">
        <v>124977.21</v>
      </c>
      <c r="K1687" s="29">
        <v>0.73070243013971004</v>
      </c>
      <c r="L1687" s="25">
        <v>171037.08000000002</v>
      </c>
      <c r="M1687" s="31">
        <v>9.2687684794430525E-4</v>
      </c>
      <c r="N1687" s="25">
        <v>90.77</v>
      </c>
      <c r="O1687">
        <v>6</v>
      </c>
      <c r="P1687" s="25">
        <v>374.08</v>
      </c>
      <c r="Q1687">
        <v>0</v>
      </c>
      <c r="R1687" s="21">
        <f t="shared" si="26"/>
        <v>374.08</v>
      </c>
    </row>
    <row r="1688" spans="1:18" x14ac:dyDescent="0.25">
      <c r="A1688" t="s">
        <v>53</v>
      </c>
      <c r="B1688" t="s">
        <v>228</v>
      </c>
      <c r="C1688" t="s">
        <v>229</v>
      </c>
      <c r="D1688" t="s">
        <v>150</v>
      </c>
      <c r="E1688" t="s">
        <v>142</v>
      </c>
      <c r="F1688" t="s">
        <v>230</v>
      </c>
      <c r="G1688" t="s">
        <v>144</v>
      </c>
      <c r="H1688" t="s">
        <v>279</v>
      </c>
      <c r="I1688">
        <v>172707</v>
      </c>
      <c r="J1688" s="25">
        <v>1748.71</v>
      </c>
      <c r="K1688" s="26">
        <v>0.84147843744887263</v>
      </c>
      <c r="L1688" s="25">
        <v>2078.14</v>
      </c>
      <c r="M1688" s="31">
        <v>3.0555739965696662E-5</v>
      </c>
      <c r="N1688" s="25">
        <v>12.15</v>
      </c>
      <c r="O1688">
        <v>5</v>
      </c>
      <c r="P1688" s="25">
        <v>48.18</v>
      </c>
      <c r="Q1688">
        <v>0</v>
      </c>
      <c r="R1688" s="21">
        <f t="shared" si="26"/>
        <v>48.18</v>
      </c>
    </row>
    <row r="1689" spans="1:18" x14ac:dyDescent="0.25">
      <c r="A1689" t="s">
        <v>53</v>
      </c>
      <c r="B1689" t="s">
        <v>228</v>
      </c>
      <c r="C1689" t="s">
        <v>231</v>
      </c>
      <c r="D1689" t="s">
        <v>232</v>
      </c>
      <c r="E1689" t="s">
        <v>142</v>
      </c>
      <c r="F1689" t="s">
        <v>230</v>
      </c>
      <c r="G1689" t="s">
        <v>144</v>
      </c>
      <c r="H1689" t="s">
        <v>279</v>
      </c>
      <c r="I1689">
        <v>162076</v>
      </c>
      <c r="J1689" s="25">
        <v>1748.71</v>
      </c>
      <c r="K1689" s="26">
        <v>0.84147843744887263</v>
      </c>
      <c r="L1689" s="25">
        <v>2078.14</v>
      </c>
      <c r="M1689" s="31">
        <v>3.0555739965696669E-5</v>
      </c>
      <c r="N1689" s="25">
        <v>12.15</v>
      </c>
      <c r="O1689">
        <v>4</v>
      </c>
      <c r="P1689" s="25">
        <v>38.54</v>
      </c>
      <c r="Q1689">
        <v>0</v>
      </c>
      <c r="R1689" s="21">
        <f t="shared" si="26"/>
        <v>38.54</v>
      </c>
    </row>
    <row r="1690" spans="1:18" x14ac:dyDescent="0.25">
      <c r="A1690" t="s">
        <v>53</v>
      </c>
      <c r="B1690" t="s">
        <v>228</v>
      </c>
      <c r="C1690" t="s">
        <v>233</v>
      </c>
      <c r="D1690" t="s">
        <v>189</v>
      </c>
      <c r="E1690" t="s">
        <v>142</v>
      </c>
      <c r="F1690" t="s">
        <v>230</v>
      </c>
      <c r="G1690" t="s">
        <v>144</v>
      </c>
      <c r="H1690" t="s">
        <v>279</v>
      </c>
      <c r="I1690">
        <v>36252</v>
      </c>
      <c r="J1690" s="25">
        <v>1748.71</v>
      </c>
      <c r="K1690" s="26">
        <v>0.84147843744887263</v>
      </c>
      <c r="L1690" s="25">
        <v>2078.14</v>
      </c>
      <c r="M1690" s="31">
        <v>3.0555739965696662E-5</v>
      </c>
      <c r="N1690" s="25">
        <v>12.15</v>
      </c>
      <c r="O1690">
        <v>1</v>
      </c>
      <c r="P1690" s="25">
        <v>9.64</v>
      </c>
      <c r="Q1690">
        <v>0</v>
      </c>
      <c r="R1690" s="21">
        <f t="shared" si="26"/>
        <v>9.64</v>
      </c>
    </row>
    <row r="1691" spans="1:18" x14ac:dyDescent="0.25">
      <c r="A1691" t="s">
        <v>53</v>
      </c>
      <c r="B1691" t="s">
        <v>228</v>
      </c>
      <c r="C1691" t="s">
        <v>234</v>
      </c>
      <c r="D1691" t="s">
        <v>148</v>
      </c>
      <c r="E1691" t="s">
        <v>142</v>
      </c>
      <c r="F1691" t="s">
        <v>235</v>
      </c>
      <c r="G1691" t="s">
        <v>183</v>
      </c>
      <c r="H1691" t="s">
        <v>279</v>
      </c>
      <c r="I1691">
        <v>15591</v>
      </c>
      <c r="J1691" s="25">
        <v>1748.71</v>
      </c>
      <c r="K1691" s="26">
        <v>0.84147843744887263</v>
      </c>
      <c r="L1691" s="25">
        <v>2078.14</v>
      </c>
      <c r="N1691" s="28">
        <v>11.3</v>
      </c>
      <c r="P1691">
        <v>0</v>
      </c>
      <c r="Q1691">
        <v>0</v>
      </c>
      <c r="R1691" s="21">
        <f t="shared" si="26"/>
        <v>0</v>
      </c>
    </row>
    <row r="1692" spans="1:18" x14ac:dyDescent="0.25">
      <c r="A1692" t="s">
        <v>53</v>
      </c>
      <c r="B1692" t="s">
        <v>228</v>
      </c>
      <c r="C1692" t="s">
        <v>236</v>
      </c>
      <c r="D1692" t="s">
        <v>148</v>
      </c>
      <c r="E1692" t="s">
        <v>146</v>
      </c>
      <c r="F1692" t="s">
        <v>230</v>
      </c>
      <c r="G1692" t="s">
        <v>183</v>
      </c>
      <c r="H1692" t="s">
        <v>279</v>
      </c>
      <c r="I1692">
        <v>4941</v>
      </c>
      <c r="J1692" s="25">
        <v>1748.71</v>
      </c>
      <c r="K1692" s="26">
        <v>0.84147843744887263</v>
      </c>
      <c r="L1692" s="25">
        <v>2078.14</v>
      </c>
      <c r="N1692" s="25">
        <v>49.27</v>
      </c>
      <c r="P1692">
        <v>0</v>
      </c>
      <c r="Q1692">
        <v>0</v>
      </c>
      <c r="R1692" s="21">
        <f t="shared" si="26"/>
        <v>0</v>
      </c>
    </row>
    <row r="1693" spans="1:18" x14ac:dyDescent="0.25">
      <c r="A1693" t="s">
        <v>53</v>
      </c>
      <c r="B1693" t="s">
        <v>228</v>
      </c>
      <c r="C1693" t="s">
        <v>237</v>
      </c>
      <c r="D1693" t="s">
        <v>141</v>
      </c>
      <c r="E1693" t="s">
        <v>146</v>
      </c>
      <c r="F1693" t="s">
        <v>235</v>
      </c>
      <c r="G1693" t="s">
        <v>144</v>
      </c>
      <c r="H1693" t="s">
        <v>279</v>
      </c>
      <c r="I1693">
        <v>3109</v>
      </c>
      <c r="J1693" s="25">
        <v>1748.71</v>
      </c>
      <c r="K1693" s="26">
        <v>0.84147843744887263</v>
      </c>
      <c r="L1693" s="25">
        <v>2078.14</v>
      </c>
      <c r="M1693" s="31">
        <v>3.0555739965696669E-5</v>
      </c>
      <c r="N1693">
        <v>50</v>
      </c>
      <c r="O1693">
        <v>0</v>
      </c>
      <c r="P1693">
        <v>0</v>
      </c>
      <c r="Q1693">
        <v>0</v>
      </c>
      <c r="R1693" s="21">
        <f t="shared" si="26"/>
        <v>0</v>
      </c>
    </row>
    <row r="1694" spans="1:18" x14ac:dyDescent="0.25">
      <c r="A1694" t="s">
        <v>53</v>
      </c>
      <c r="B1694" t="s">
        <v>228</v>
      </c>
      <c r="C1694" t="s">
        <v>238</v>
      </c>
      <c r="D1694" t="s">
        <v>150</v>
      </c>
      <c r="E1694" t="s">
        <v>146</v>
      </c>
      <c r="F1694" t="s">
        <v>235</v>
      </c>
      <c r="G1694" t="s">
        <v>144</v>
      </c>
      <c r="H1694" t="s">
        <v>279</v>
      </c>
      <c r="I1694">
        <v>16699</v>
      </c>
      <c r="J1694" s="25">
        <v>1748.71</v>
      </c>
      <c r="K1694" s="26">
        <v>0.84147843744887263</v>
      </c>
      <c r="L1694" s="25">
        <v>2078.14</v>
      </c>
      <c r="M1694" s="31">
        <v>3.0555739965696662E-5</v>
      </c>
      <c r="N1694">
        <v>50</v>
      </c>
      <c r="O1694">
        <v>0</v>
      </c>
      <c r="P1694">
        <v>0</v>
      </c>
      <c r="Q1694">
        <v>0</v>
      </c>
      <c r="R1694" s="21">
        <f t="shared" si="26"/>
        <v>0</v>
      </c>
    </row>
    <row r="1695" spans="1:18" x14ac:dyDescent="0.25">
      <c r="A1695" t="s">
        <v>53</v>
      </c>
      <c r="B1695" t="s">
        <v>228</v>
      </c>
      <c r="C1695" t="s">
        <v>239</v>
      </c>
      <c r="D1695" t="s">
        <v>232</v>
      </c>
      <c r="E1695" t="s">
        <v>155</v>
      </c>
      <c r="F1695" t="s">
        <v>230</v>
      </c>
      <c r="G1695" t="s">
        <v>144</v>
      </c>
      <c r="H1695" t="s">
        <v>279</v>
      </c>
      <c r="I1695">
        <v>7796</v>
      </c>
      <c r="J1695" s="25">
        <v>1748.71</v>
      </c>
      <c r="K1695" s="26">
        <v>0.84147843744887263</v>
      </c>
      <c r="L1695" s="25">
        <v>2078.14</v>
      </c>
      <c r="M1695" s="31">
        <v>3.0555739965696669E-5</v>
      </c>
      <c r="N1695" s="25">
        <v>51.02</v>
      </c>
      <c r="O1695">
        <v>0</v>
      </c>
      <c r="P1695">
        <v>0</v>
      </c>
      <c r="Q1695">
        <v>0</v>
      </c>
      <c r="R1695" s="21">
        <f t="shared" si="26"/>
        <v>0</v>
      </c>
    </row>
    <row r="1696" spans="1:18" x14ac:dyDescent="0.25">
      <c r="A1696" t="s">
        <v>53</v>
      </c>
      <c r="B1696" t="s">
        <v>228</v>
      </c>
      <c r="C1696" t="s">
        <v>240</v>
      </c>
      <c r="D1696" t="s">
        <v>150</v>
      </c>
      <c r="E1696" t="s">
        <v>155</v>
      </c>
      <c r="F1696" t="s">
        <v>230</v>
      </c>
      <c r="G1696" t="s">
        <v>144</v>
      </c>
      <c r="H1696" t="s">
        <v>279</v>
      </c>
      <c r="I1696">
        <v>7071</v>
      </c>
      <c r="J1696" s="25">
        <v>1748.71</v>
      </c>
      <c r="K1696" s="26">
        <v>0.84147843744887263</v>
      </c>
      <c r="L1696" s="25">
        <v>2078.14</v>
      </c>
      <c r="M1696" s="31">
        <v>3.0555739965696669E-5</v>
      </c>
      <c r="N1696" s="25">
        <v>51.02</v>
      </c>
      <c r="O1696">
        <v>0</v>
      </c>
      <c r="P1696">
        <v>0</v>
      </c>
      <c r="Q1696">
        <v>0</v>
      </c>
      <c r="R1696" s="21">
        <f t="shared" si="26"/>
        <v>0</v>
      </c>
    </row>
    <row r="1697" spans="1:18" x14ac:dyDescent="0.25">
      <c r="A1697" t="s">
        <v>54</v>
      </c>
      <c r="B1697" t="s">
        <v>196</v>
      </c>
      <c r="C1697" t="s">
        <v>197</v>
      </c>
      <c r="D1697" t="s">
        <v>148</v>
      </c>
      <c r="E1697" t="s">
        <v>142</v>
      </c>
      <c r="F1697" t="s">
        <v>198</v>
      </c>
      <c r="G1697" t="s">
        <v>144</v>
      </c>
      <c r="H1697" t="s">
        <v>279</v>
      </c>
      <c r="I1697">
        <v>312757</v>
      </c>
      <c r="J1697" s="25">
        <v>8212212.3200000003</v>
      </c>
      <c r="K1697" s="26">
        <v>0.8630894872543361</v>
      </c>
      <c r="L1697" s="28">
        <v>9514902.5</v>
      </c>
      <c r="M1697" s="26">
        <v>4.898049347281698E-2</v>
      </c>
      <c r="N1697" s="25">
        <v>33.78</v>
      </c>
      <c r="O1697">
        <v>15318</v>
      </c>
      <c r="P1697" s="25">
        <v>420919.35</v>
      </c>
      <c r="Q1697" s="25">
        <v>4396.62</v>
      </c>
      <c r="R1697" s="21">
        <f t="shared" si="26"/>
        <v>425315.97</v>
      </c>
    </row>
    <row r="1698" spans="1:18" x14ac:dyDescent="0.25">
      <c r="A1698" t="s">
        <v>54</v>
      </c>
      <c r="B1698" t="s">
        <v>196</v>
      </c>
      <c r="C1698" t="s">
        <v>199</v>
      </c>
      <c r="D1698" t="s">
        <v>200</v>
      </c>
      <c r="E1698" t="s">
        <v>142</v>
      </c>
      <c r="F1698" t="s">
        <v>198</v>
      </c>
      <c r="G1698" t="s">
        <v>183</v>
      </c>
      <c r="H1698" t="s">
        <v>279</v>
      </c>
      <c r="I1698">
        <v>224694</v>
      </c>
      <c r="J1698" s="25">
        <v>8212212.3200000003</v>
      </c>
      <c r="K1698" s="26">
        <v>0.8630894872543361</v>
      </c>
      <c r="L1698" s="28">
        <v>9514902.5</v>
      </c>
      <c r="N1698" s="25">
        <v>10.98</v>
      </c>
      <c r="P1698">
        <v>0</v>
      </c>
      <c r="Q1698">
        <v>0</v>
      </c>
      <c r="R1698" s="21">
        <f t="shared" si="26"/>
        <v>0</v>
      </c>
    </row>
    <row r="1699" spans="1:18" x14ac:dyDescent="0.25">
      <c r="A1699" t="s">
        <v>54</v>
      </c>
      <c r="B1699" t="s">
        <v>196</v>
      </c>
      <c r="C1699" t="s">
        <v>201</v>
      </c>
      <c r="D1699" t="s">
        <v>141</v>
      </c>
      <c r="E1699" t="s">
        <v>142</v>
      </c>
      <c r="F1699" t="s">
        <v>202</v>
      </c>
      <c r="G1699" t="s">
        <v>144</v>
      </c>
      <c r="H1699" t="s">
        <v>279</v>
      </c>
      <c r="I1699">
        <v>45141</v>
      </c>
      <c r="J1699" s="25">
        <v>8212212.3200000003</v>
      </c>
      <c r="K1699" s="26">
        <v>0.8630894872543361</v>
      </c>
      <c r="L1699" s="28">
        <v>9514902.5</v>
      </c>
      <c r="M1699" s="30">
        <v>4.8973823716542728E-2</v>
      </c>
      <c r="N1699" s="25">
        <v>33.78</v>
      </c>
      <c r="O1699">
        <v>2210</v>
      </c>
      <c r="P1699" s="25">
        <v>60728.02</v>
      </c>
      <c r="Q1699" s="25">
        <v>824.37</v>
      </c>
      <c r="R1699" s="21">
        <f t="shared" si="26"/>
        <v>61552.39</v>
      </c>
    </row>
    <row r="1700" spans="1:18" x14ac:dyDescent="0.25">
      <c r="A1700" t="s">
        <v>54</v>
      </c>
      <c r="B1700" t="s">
        <v>196</v>
      </c>
      <c r="C1700" t="s">
        <v>203</v>
      </c>
      <c r="D1700" t="s">
        <v>141</v>
      </c>
      <c r="E1700" t="s">
        <v>146</v>
      </c>
      <c r="F1700" t="s">
        <v>202</v>
      </c>
      <c r="G1700" t="s">
        <v>144</v>
      </c>
      <c r="H1700" t="s">
        <v>279</v>
      </c>
      <c r="I1700">
        <v>17989</v>
      </c>
      <c r="J1700" s="25">
        <v>8212212.3200000003</v>
      </c>
      <c r="K1700" s="26">
        <v>0.8630894872543361</v>
      </c>
      <c r="L1700" s="28">
        <v>9514902.5</v>
      </c>
      <c r="M1700" s="30">
        <v>4.8973823716542735E-2</v>
      </c>
      <c r="N1700" s="28">
        <v>135.6</v>
      </c>
      <c r="O1700">
        <v>880</v>
      </c>
      <c r="P1700" s="28">
        <v>96811.3</v>
      </c>
      <c r="Q1700">
        <v>110</v>
      </c>
      <c r="R1700" s="21">
        <f t="shared" si="26"/>
        <v>96921.3</v>
      </c>
    </row>
    <row r="1701" spans="1:18" x14ac:dyDescent="0.25">
      <c r="A1701" t="s">
        <v>54</v>
      </c>
      <c r="B1701" t="s">
        <v>196</v>
      </c>
      <c r="C1701" t="s">
        <v>204</v>
      </c>
      <c r="D1701" t="s">
        <v>150</v>
      </c>
      <c r="E1701" t="s">
        <v>146</v>
      </c>
      <c r="F1701" t="s">
        <v>202</v>
      </c>
      <c r="G1701" t="s">
        <v>183</v>
      </c>
      <c r="H1701" t="s">
        <v>279</v>
      </c>
      <c r="I1701">
        <v>15914</v>
      </c>
      <c r="J1701" s="25">
        <v>8212212.3200000003</v>
      </c>
      <c r="K1701" s="26">
        <v>0.8630894872543361</v>
      </c>
      <c r="L1701" s="28">
        <v>9514902.5</v>
      </c>
      <c r="N1701" s="25">
        <v>30.27</v>
      </c>
      <c r="P1701">
        <v>0</v>
      </c>
      <c r="Q1701">
        <v>0</v>
      </c>
      <c r="R1701" s="21">
        <f t="shared" si="26"/>
        <v>0</v>
      </c>
    </row>
    <row r="1702" spans="1:18" x14ac:dyDescent="0.25">
      <c r="A1702" t="s">
        <v>54</v>
      </c>
      <c r="B1702" t="s">
        <v>196</v>
      </c>
      <c r="C1702" t="s">
        <v>205</v>
      </c>
      <c r="D1702" t="s">
        <v>148</v>
      </c>
      <c r="E1702" t="s">
        <v>155</v>
      </c>
      <c r="F1702" t="s">
        <v>198</v>
      </c>
      <c r="G1702" t="s">
        <v>144</v>
      </c>
      <c r="H1702" t="s">
        <v>279</v>
      </c>
      <c r="I1702">
        <v>15486</v>
      </c>
      <c r="J1702" s="25">
        <v>8212212.3200000003</v>
      </c>
      <c r="K1702" s="26">
        <v>0.8630894872543361</v>
      </c>
      <c r="L1702" s="28">
        <v>9514902.5</v>
      </c>
      <c r="M1702" s="26">
        <v>4.898049347281698E-2</v>
      </c>
      <c r="N1702" s="25">
        <v>90.79</v>
      </c>
      <c r="O1702">
        <v>758</v>
      </c>
      <c r="P1702" s="25">
        <v>55832.99</v>
      </c>
      <c r="Q1702" s="25">
        <v>73.66</v>
      </c>
      <c r="R1702" s="21">
        <f t="shared" si="26"/>
        <v>55906.65</v>
      </c>
    </row>
    <row r="1703" spans="1:18" x14ac:dyDescent="0.25">
      <c r="A1703" t="s">
        <v>54</v>
      </c>
      <c r="B1703" t="s">
        <v>196</v>
      </c>
      <c r="C1703" t="s">
        <v>206</v>
      </c>
      <c r="D1703" t="s">
        <v>189</v>
      </c>
      <c r="E1703" t="s">
        <v>155</v>
      </c>
      <c r="F1703" t="s">
        <v>198</v>
      </c>
      <c r="G1703" t="s">
        <v>144</v>
      </c>
      <c r="H1703" t="s">
        <v>279</v>
      </c>
      <c r="I1703">
        <v>7102</v>
      </c>
      <c r="J1703" s="25">
        <v>8212212.3200000003</v>
      </c>
      <c r="K1703" s="26">
        <v>0.8630894872543361</v>
      </c>
      <c r="L1703" s="28">
        <v>9514902.5</v>
      </c>
      <c r="M1703" s="30">
        <v>5.1562753747300814E-2</v>
      </c>
      <c r="N1703" s="25">
        <v>90.77</v>
      </c>
      <c r="O1703">
        <v>366</v>
      </c>
      <c r="P1703">
        <v>26953</v>
      </c>
      <c r="Q1703">
        <v>0</v>
      </c>
      <c r="R1703" s="21">
        <f t="shared" si="26"/>
        <v>26953</v>
      </c>
    </row>
    <row r="1704" spans="1:18" x14ac:dyDescent="0.25">
      <c r="A1704" t="s">
        <v>55</v>
      </c>
      <c r="B1704" t="s">
        <v>13</v>
      </c>
      <c r="C1704" t="s">
        <v>140</v>
      </c>
      <c r="D1704" t="s">
        <v>141</v>
      </c>
      <c r="E1704" t="s">
        <v>142</v>
      </c>
      <c r="F1704" t="s">
        <v>143</v>
      </c>
      <c r="G1704" t="s">
        <v>144</v>
      </c>
      <c r="H1704" t="s">
        <v>279</v>
      </c>
      <c r="I1704">
        <v>5607</v>
      </c>
      <c r="J1704" s="25">
        <v>203303.94</v>
      </c>
      <c r="K1704" s="26">
        <v>0.85071051990921132</v>
      </c>
      <c r="L1704" s="25">
        <v>238981.34</v>
      </c>
      <c r="M1704" s="30">
        <v>1.5824211956461592E-2</v>
      </c>
      <c r="N1704" s="25">
        <v>4.97</v>
      </c>
      <c r="O1704">
        <v>88</v>
      </c>
      <c r="P1704" s="25">
        <v>350.67</v>
      </c>
      <c r="Q1704">
        <v>0</v>
      </c>
      <c r="R1704" s="21">
        <f t="shared" si="26"/>
        <v>350.67</v>
      </c>
    </row>
    <row r="1705" spans="1:18" x14ac:dyDescent="0.25">
      <c r="A1705" t="s">
        <v>55</v>
      </c>
      <c r="B1705" t="s">
        <v>13</v>
      </c>
      <c r="C1705" t="s">
        <v>145</v>
      </c>
      <c r="D1705" t="s">
        <v>141</v>
      </c>
      <c r="E1705" t="s">
        <v>146</v>
      </c>
      <c r="F1705" t="s">
        <v>143</v>
      </c>
      <c r="G1705" t="s">
        <v>144</v>
      </c>
      <c r="H1705" t="s">
        <v>279</v>
      </c>
      <c r="I1705">
        <v>3342</v>
      </c>
      <c r="J1705" s="25">
        <v>203303.94</v>
      </c>
      <c r="K1705" s="26">
        <v>0.85071051990921132</v>
      </c>
      <c r="L1705" s="25">
        <v>238981.34</v>
      </c>
      <c r="M1705" s="30">
        <v>1.5824211956461588E-2</v>
      </c>
      <c r="N1705" s="25">
        <v>57.63</v>
      </c>
      <c r="O1705">
        <v>52</v>
      </c>
      <c r="P1705" s="25">
        <v>2396.41</v>
      </c>
      <c r="Q1705">
        <v>0</v>
      </c>
      <c r="R1705" s="21">
        <f t="shared" si="26"/>
        <v>2396.41</v>
      </c>
    </row>
    <row r="1706" spans="1:18" x14ac:dyDescent="0.25">
      <c r="A1706" t="s">
        <v>55</v>
      </c>
      <c r="B1706" t="s">
        <v>13</v>
      </c>
      <c r="C1706" t="s">
        <v>147</v>
      </c>
      <c r="D1706" t="s">
        <v>148</v>
      </c>
      <c r="E1706" t="s">
        <v>146</v>
      </c>
      <c r="F1706" t="s">
        <v>143</v>
      </c>
      <c r="G1706" t="s">
        <v>144</v>
      </c>
      <c r="H1706" t="s">
        <v>279</v>
      </c>
      <c r="I1706">
        <v>4442</v>
      </c>
      <c r="J1706" s="25">
        <v>203303.94</v>
      </c>
      <c r="K1706" s="26">
        <v>0.85071051990921132</v>
      </c>
      <c r="L1706" s="25">
        <v>238981.34</v>
      </c>
      <c r="M1706" s="30">
        <v>1.5824211956461585E-2</v>
      </c>
      <c r="N1706" s="25">
        <v>57.63</v>
      </c>
      <c r="O1706">
        <v>70</v>
      </c>
      <c r="P1706" s="25">
        <v>3225.94</v>
      </c>
      <c r="Q1706">
        <v>0</v>
      </c>
      <c r="R1706" s="21">
        <f t="shared" si="26"/>
        <v>3225.94</v>
      </c>
    </row>
    <row r="1707" spans="1:18" x14ac:dyDescent="0.25">
      <c r="A1707" t="s">
        <v>55</v>
      </c>
      <c r="B1707" t="s">
        <v>13</v>
      </c>
      <c r="C1707" t="s">
        <v>149</v>
      </c>
      <c r="D1707" t="s">
        <v>150</v>
      </c>
      <c r="E1707" t="s">
        <v>142</v>
      </c>
      <c r="F1707" t="s">
        <v>151</v>
      </c>
      <c r="G1707" t="s">
        <v>144</v>
      </c>
      <c r="H1707" t="s">
        <v>279</v>
      </c>
      <c r="I1707">
        <v>65003</v>
      </c>
      <c r="J1707" s="25">
        <v>203303.94</v>
      </c>
      <c r="K1707" s="26">
        <v>0.85071051990921132</v>
      </c>
      <c r="L1707" s="25">
        <v>238981.34</v>
      </c>
      <c r="M1707" s="30">
        <v>1.5824211956461588E-2</v>
      </c>
      <c r="N1707" s="25">
        <v>4.97</v>
      </c>
      <c r="O1707">
        <v>1028</v>
      </c>
      <c r="P1707" s="28">
        <v>4096.5</v>
      </c>
      <c r="Q1707" s="25">
        <v>43.84</v>
      </c>
      <c r="R1707" s="21">
        <f t="shared" si="26"/>
        <v>4140.34</v>
      </c>
    </row>
    <row r="1708" spans="1:18" x14ac:dyDescent="0.25">
      <c r="A1708" t="s">
        <v>55</v>
      </c>
      <c r="B1708" t="s">
        <v>13</v>
      </c>
      <c r="C1708" t="s">
        <v>152</v>
      </c>
      <c r="D1708" t="s">
        <v>153</v>
      </c>
      <c r="E1708" t="s">
        <v>142</v>
      </c>
      <c r="F1708" t="s">
        <v>151</v>
      </c>
      <c r="G1708" t="s">
        <v>144</v>
      </c>
      <c r="H1708" t="s">
        <v>279</v>
      </c>
      <c r="I1708">
        <v>93362</v>
      </c>
      <c r="J1708" s="25">
        <v>203303.94</v>
      </c>
      <c r="K1708" s="26">
        <v>0.85071051990921132</v>
      </c>
      <c r="L1708" s="25">
        <v>238981.34</v>
      </c>
      <c r="M1708" s="30">
        <v>1.5824211956461585E-2</v>
      </c>
      <c r="N1708" s="25">
        <v>4.97</v>
      </c>
      <c r="O1708">
        <v>1477</v>
      </c>
      <c r="P1708" s="25">
        <v>5885.73</v>
      </c>
      <c r="Q1708" s="25">
        <v>63.77</v>
      </c>
      <c r="R1708" s="21">
        <f t="shared" si="26"/>
        <v>5949.5</v>
      </c>
    </row>
    <row r="1709" spans="1:18" x14ac:dyDescent="0.25">
      <c r="A1709" t="s">
        <v>55</v>
      </c>
      <c r="B1709" t="s">
        <v>13</v>
      </c>
      <c r="C1709" t="s">
        <v>154</v>
      </c>
      <c r="D1709" t="s">
        <v>148</v>
      </c>
      <c r="E1709" t="s">
        <v>155</v>
      </c>
      <c r="F1709" t="s">
        <v>151</v>
      </c>
      <c r="G1709" t="s">
        <v>144</v>
      </c>
      <c r="H1709" t="s">
        <v>279</v>
      </c>
      <c r="I1709">
        <v>1422</v>
      </c>
      <c r="J1709" s="25">
        <v>203303.94</v>
      </c>
      <c r="K1709" s="26">
        <v>0.85071051990921132</v>
      </c>
      <c r="L1709" s="25">
        <v>238981.34</v>
      </c>
      <c r="M1709" s="30">
        <v>1.5824211956461588E-2</v>
      </c>
      <c r="N1709" s="25">
        <v>27.46</v>
      </c>
      <c r="O1709">
        <v>22</v>
      </c>
      <c r="P1709" s="28">
        <v>483.1</v>
      </c>
      <c r="Q1709">
        <v>0</v>
      </c>
      <c r="R1709" s="21">
        <f t="shared" si="26"/>
        <v>483.1</v>
      </c>
    </row>
    <row r="1710" spans="1:18" x14ac:dyDescent="0.25">
      <c r="A1710" t="s">
        <v>55</v>
      </c>
      <c r="B1710" t="s">
        <v>13</v>
      </c>
      <c r="C1710" t="s">
        <v>156</v>
      </c>
      <c r="D1710" t="s">
        <v>150</v>
      </c>
      <c r="E1710" t="s">
        <v>155</v>
      </c>
      <c r="F1710" t="s">
        <v>151</v>
      </c>
      <c r="G1710" t="s">
        <v>144</v>
      </c>
      <c r="H1710" t="s">
        <v>279</v>
      </c>
      <c r="I1710">
        <v>3599</v>
      </c>
      <c r="J1710" s="25">
        <v>203303.94</v>
      </c>
      <c r="K1710" s="26">
        <v>0.85071051990921132</v>
      </c>
      <c r="L1710" s="25">
        <v>238981.34</v>
      </c>
      <c r="M1710" s="30">
        <v>1.5824211956461588E-2</v>
      </c>
      <c r="N1710" s="25">
        <v>27.46</v>
      </c>
      <c r="O1710">
        <v>56</v>
      </c>
      <c r="P1710" s="28">
        <v>1229.7</v>
      </c>
      <c r="Q1710" s="25">
        <v>21.96</v>
      </c>
      <c r="R1710" s="21">
        <f t="shared" si="26"/>
        <v>1251.6600000000001</v>
      </c>
    </row>
    <row r="1711" spans="1:18" x14ac:dyDescent="0.25">
      <c r="A1711" t="s">
        <v>56</v>
      </c>
      <c r="B1711" t="s">
        <v>196</v>
      </c>
      <c r="C1711" t="s">
        <v>184</v>
      </c>
      <c r="D1711" t="s">
        <v>148</v>
      </c>
      <c r="E1711" t="s">
        <v>142</v>
      </c>
      <c r="F1711" t="s">
        <v>185</v>
      </c>
      <c r="G1711" t="s">
        <v>144</v>
      </c>
      <c r="H1711" t="s">
        <v>279</v>
      </c>
      <c r="I1711">
        <v>176872</v>
      </c>
      <c r="J1711" s="28">
        <v>311003.2</v>
      </c>
      <c r="K1711" s="26">
        <v>0.77271632809575364</v>
      </c>
      <c r="L1711" s="25">
        <v>402480.43</v>
      </c>
      <c r="M1711" s="30">
        <v>4.8249150974450664E-2</v>
      </c>
      <c r="N1711" s="25">
        <v>0.97</v>
      </c>
      <c r="O1711">
        <v>8533</v>
      </c>
      <c r="P1711" s="25">
        <v>6028.02</v>
      </c>
      <c r="Q1711" s="25">
        <v>62.17</v>
      </c>
      <c r="R1711" s="21">
        <f t="shared" si="26"/>
        <v>6090.1900000000005</v>
      </c>
    </row>
    <row r="1712" spans="1:18" x14ac:dyDescent="0.25">
      <c r="A1712" t="s">
        <v>56</v>
      </c>
      <c r="B1712" t="s">
        <v>196</v>
      </c>
      <c r="C1712" t="s">
        <v>186</v>
      </c>
      <c r="D1712" t="s">
        <v>187</v>
      </c>
      <c r="E1712" t="s">
        <v>142</v>
      </c>
      <c r="F1712" t="s">
        <v>185</v>
      </c>
      <c r="G1712" t="s">
        <v>183</v>
      </c>
      <c r="H1712" t="s">
        <v>279</v>
      </c>
      <c r="I1712">
        <v>157204</v>
      </c>
      <c r="J1712" s="28">
        <v>311003.2</v>
      </c>
      <c r="K1712" s="26">
        <v>0.77271632809575364</v>
      </c>
      <c r="L1712" s="25">
        <v>402480.43</v>
      </c>
      <c r="N1712" s="25">
        <v>2.06</v>
      </c>
      <c r="P1712">
        <v>0</v>
      </c>
      <c r="Q1712">
        <v>0</v>
      </c>
      <c r="R1712" s="21">
        <f t="shared" si="26"/>
        <v>0</v>
      </c>
    </row>
    <row r="1713" spans="1:18" x14ac:dyDescent="0.25">
      <c r="A1713" t="s">
        <v>56</v>
      </c>
      <c r="B1713" t="s">
        <v>196</v>
      </c>
      <c r="C1713" t="s">
        <v>188</v>
      </c>
      <c r="D1713" t="s">
        <v>189</v>
      </c>
      <c r="E1713" t="s">
        <v>142</v>
      </c>
      <c r="F1713" t="s">
        <v>185</v>
      </c>
      <c r="G1713" t="s">
        <v>144</v>
      </c>
      <c r="H1713" t="s">
        <v>279</v>
      </c>
      <c r="I1713">
        <v>89594</v>
      </c>
      <c r="J1713" s="28">
        <v>311003.2</v>
      </c>
      <c r="K1713" s="26">
        <v>0.77271632809575364</v>
      </c>
      <c r="L1713" s="25">
        <v>402480.43</v>
      </c>
      <c r="M1713" s="30">
        <v>3.6574500997590069E-2</v>
      </c>
      <c r="N1713" s="25">
        <v>2.09</v>
      </c>
      <c r="O1713">
        <v>3276</v>
      </c>
      <c r="P1713" s="25">
        <v>4986.45</v>
      </c>
      <c r="Q1713" s="25">
        <v>92.84</v>
      </c>
      <c r="R1713" s="21">
        <f t="shared" si="26"/>
        <v>5079.29</v>
      </c>
    </row>
    <row r="1714" spans="1:18" x14ac:dyDescent="0.25">
      <c r="A1714" t="s">
        <v>56</v>
      </c>
      <c r="B1714" t="s">
        <v>196</v>
      </c>
      <c r="C1714" t="s">
        <v>190</v>
      </c>
      <c r="D1714" t="s">
        <v>148</v>
      </c>
      <c r="E1714" t="s">
        <v>146</v>
      </c>
      <c r="F1714" t="s">
        <v>191</v>
      </c>
      <c r="G1714" t="s">
        <v>144</v>
      </c>
      <c r="H1714" t="s">
        <v>279</v>
      </c>
      <c r="I1714">
        <v>16907</v>
      </c>
      <c r="J1714" s="28">
        <v>311003.2</v>
      </c>
      <c r="K1714" s="26">
        <v>0.77271632809575364</v>
      </c>
      <c r="L1714" s="25">
        <v>402480.43</v>
      </c>
      <c r="M1714" s="30">
        <v>4.8249150974450664E-2</v>
      </c>
      <c r="N1714" s="25">
        <v>22.13</v>
      </c>
      <c r="O1714">
        <v>815</v>
      </c>
      <c r="P1714" s="25">
        <v>13100.47</v>
      </c>
      <c r="Q1714" s="25">
        <v>16.079999999999998</v>
      </c>
      <c r="R1714" s="21">
        <f t="shared" si="26"/>
        <v>13116.55</v>
      </c>
    </row>
    <row r="1715" spans="1:18" x14ac:dyDescent="0.25">
      <c r="A1715" t="s">
        <v>56</v>
      </c>
      <c r="B1715" t="s">
        <v>196</v>
      </c>
      <c r="C1715" t="s">
        <v>192</v>
      </c>
      <c r="D1715" t="s">
        <v>193</v>
      </c>
      <c r="E1715" t="s">
        <v>146</v>
      </c>
      <c r="F1715" t="s">
        <v>185</v>
      </c>
      <c r="G1715" t="s">
        <v>183</v>
      </c>
      <c r="H1715" t="s">
        <v>279</v>
      </c>
      <c r="I1715">
        <v>0</v>
      </c>
      <c r="J1715" s="28">
        <v>311003.2</v>
      </c>
      <c r="K1715" s="26">
        <v>0.77271632809575364</v>
      </c>
      <c r="L1715" s="25">
        <v>402480.43</v>
      </c>
      <c r="N1715" s="25">
        <v>5.93</v>
      </c>
      <c r="P1715">
        <v>0</v>
      </c>
      <c r="Q1715">
        <v>0</v>
      </c>
      <c r="R1715" s="21">
        <f t="shared" si="26"/>
        <v>0</v>
      </c>
    </row>
    <row r="1716" spans="1:18" x14ac:dyDescent="0.25">
      <c r="A1716" t="s">
        <v>56</v>
      </c>
      <c r="B1716" t="s">
        <v>196</v>
      </c>
      <c r="C1716" t="s">
        <v>194</v>
      </c>
      <c r="D1716" t="s">
        <v>189</v>
      </c>
      <c r="E1716" t="s">
        <v>155</v>
      </c>
      <c r="F1716" t="s">
        <v>185</v>
      </c>
      <c r="G1716" t="s">
        <v>144</v>
      </c>
      <c r="H1716" t="s">
        <v>279</v>
      </c>
      <c r="I1716">
        <v>5720</v>
      </c>
      <c r="J1716" s="28">
        <v>311003.2</v>
      </c>
      <c r="K1716" s="26">
        <v>0.77271632809575364</v>
      </c>
      <c r="L1716" s="25">
        <v>402480.43</v>
      </c>
      <c r="M1716" s="30">
        <v>3.6574500997590083E-2</v>
      </c>
      <c r="N1716" s="25">
        <v>2.58</v>
      </c>
      <c r="O1716">
        <v>209</v>
      </c>
      <c r="P1716" s="25">
        <v>391.66</v>
      </c>
      <c r="Q1716">
        <v>0</v>
      </c>
      <c r="R1716" s="21">
        <f t="shared" si="26"/>
        <v>391.66</v>
      </c>
    </row>
    <row r="1717" spans="1:18" x14ac:dyDescent="0.25">
      <c r="A1717" t="s">
        <v>56</v>
      </c>
      <c r="B1717" t="s">
        <v>196</v>
      </c>
      <c r="C1717" t="s">
        <v>195</v>
      </c>
      <c r="D1717" t="s">
        <v>187</v>
      </c>
      <c r="E1717" t="s">
        <v>155</v>
      </c>
      <c r="F1717" t="s">
        <v>185</v>
      </c>
      <c r="G1717" t="s">
        <v>183</v>
      </c>
      <c r="H1717" t="s">
        <v>279</v>
      </c>
      <c r="I1717">
        <v>9773</v>
      </c>
      <c r="J1717" s="28">
        <v>311003.2</v>
      </c>
      <c r="K1717" s="26">
        <v>0.77271632809575364</v>
      </c>
      <c r="L1717" s="25">
        <v>402480.43</v>
      </c>
      <c r="N1717" s="25">
        <v>2.54</v>
      </c>
      <c r="P1717">
        <v>0</v>
      </c>
      <c r="Q1717">
        <v>0</v>
      </c>
      <c r="R1717" s="21">
        <f t="shared" si="26"/>
        <v>0</v>
      </c>
    </row>
    <row r="1718" spans="1:18" x14ac:dyDescent="0.25">
      <c r="A1718" t="s">
        <v>57</v>
      </c>
      <c r="B1718" t="s">
        <v>196</v>
      </c>
      <c r="C1718" t="s">
        <v>197</v>
      </c>
      <c r="D1718" t="s">
        <v>148</v>
      </c>
      <c r="E1718" t="s">
        <v>142</v>
      </c>
      <c r="F1718" t="s">
        <v>198</v>
      </c>
      <c r="G1718" t="s">
        <v>144</v>
      </c>
      <c r="H1718" t="s">
        <v>279</v>
      </c>
      <c r="I1718">
        <v>312757</v>
      </c>
      <c r="J1718" s="25">
        <v>216550.38</v>
      </c>
      <c r="K1718" s="26">
        <v>0.82214912555453679</v>
      </c>
      <c r="L1718" s="28">
        <v>263395.5</v>
      </c>
      <c r="M1718" s="27">
        <v>1.3558984517728233E-3</v>
      </c>
      <c r="N1718" s="25">
        <v>33.78</v>
      </c>
      <c r="O1718">
        <v>424</v>
      </c>
      <c r="P1718" s="25">
        <v>11098.33</v>
      </c>
      <c r="Q1718" s="25">
        <v>78.53</v>
      </c>
      <c r="R1718" s="21">
        <f t="shared" si="26"/>
        <v>11176.86</v>
      </c>
    </row>
    <row r="1719" spans="1:18" x14ac:dyDescent="0.25">
      <c r="A1719" t="s">
        <v>57</v>
      </c>
      <c r="B1719" t="s">
        <v>196</v>
      </c>
      <c r="C1719" t="s">
        <v>199</v>
      </c>
      <c r="D1719" t="s">
        <v>200</v>
      </c>
      <c r="E1719" t="s">
        <v>142</v>
      </c>
      <c r="F1719" t="s">
        <v>198</v>
      </c>
      <c r="G1719" t="s">
        <v>183</v>
      </c>
      <c r="H1719" t="s">
        <v>279</v>
      </c>
      <c r="I1719">
        <v>224694</v>
      </c>
      <c r="J1719" s="25">
        <v>216550.38</v>
      </c>
      <c r="K1719" s="26">
        <v>0.82214912555453679</v>
      </c>
      <c r="L1719" s="28">
        <v>263395.5</v>
      </c>
      <c r="N1719" s="25">
        <v>10.98</v>
      </c>
      <c r="P1719">
        <v>0</v>
      </c>
      <c r="Q1719">
        <v>0</v>
      </c>
      <c r="R1719" s="21">
        <f t="shared" si="26"/>
        <v>0</v>
      </c>
    </row>
    <row r="1720" spans="1:18" x14ac:dyDescent="0.25">
      <c r="A1720" t="s">
        <v>57</v>
      </c>
      <c r="B1720" t="s">
        <v>196</v>
      </c>
      <c r="C1720" t="s">
        <v>201</v>
      </c>
      <c r="D1720" t="s">
        <v>141</v>
      </c>
      <c r="E1720" t="s">
        <v>142</v>
      </c>
      <c r="F1720" t="s">
        <v>202</v>
      </c>
      <c r="G1720" t="s">
        <v>144</v>
      </c>
      <c r="H1720" t="s">
        <v>279</v>
      </c>
      <c r="I1720">
        <v>45141</v>
      </c>
      <c r="J1720" s="25">
        <v>216550.38</v>
      </c>
      <c r="K1720" s="26">
        <v>0.82214912555453679</v>
      </c>
      <c r="L1720" s="28">
        <v>263395.5</v>
      </c>
      <c r="M1720" s="27">
        <v>1.3557138167974532E-3</v>
      </c>
      <c r="N1720" s="25">
        <v>33.78</v>
      </c>
      <c r="O1720">
        <v>61</v>
      </c>
      <c r="P1720" s="25">
        <v>1596.69</v>
      </c>
      <c r="Q1720" s="25">
        <v>26.18</v>
      </c>
      <c r="R1720" s="21">
        <f t="shared" si="26"/>
        <v>1622.8700000000001</v>
      </c>
    </row>
    <row r="1721" spans="1:18" x14ac:dyDescent="0.25">
      <c r="A1721" t="s">
        <v>57</v>
      </c>
      <c r="B1721" t="s">
        <v>196</v>
      </c>
      <c r="C1721" t="s">
        <v>203</v>
      </c>
      <c r="D1721" t="s">
        <v>141</v>
      </c>
      <c r="E1721" t="s">
        <v>146</v>
      </c>
      <c r="F1721" t="s">
        <v>202</v>
      </c>
      <c r="G1721" t="s">
        <v>144</v>
      </c>
      <c r="H1721" t="s">
        <v>279</v>
      </c>
      <c r="I1721">
        <v>17989</v>
      </c>
      <c r="J1721" s="25">
        <v>216550.38</v>
      </c>
      <c r="K1721" s="26">
        <v>0.82214912555453679</v>
      </c>
      <c r="L1721" s="28">
        <v>263395.5</v>
      </c>
      <c r="M1721" s="27">
        <v>1.3557138167974534E-3</v>
      </c>
      <c r="N1721" s="28">
        <v>135.6</v>
      </c>
      <c r="O1721">
        <v>24</v>
      </c>
      <c r="P1721" s="25">
        <v>2515.0700000000002</v>
      </c>
      <c r="Q1721">
        <v>0</v>
      </c>
      <c r="R1721" s="21">
        <f t="shared" si="26"/>
        <v>2515.0700000000002</v>
      </c>
    </row>
    <row r="1722" spans="1:18" x14ac:dyDescent="0.25">
      <c r="A1722" t="s">
        <v>57</v>
      </c>
      <c r="B1722" t="s">
        <v>196</v>
      </c>
      <c r="C1722" t="s">
        <v>204</v>
      </c>
      <c r="D1722" t="s">
        <v>150</v>
      </c>
      <c r="E1722" t="s">
        <v>146</v>
      </c>
      <c r="F1722" t="s">
        <v>202</v>
      </c>
      <c r="G1722" t="s">
        <v>183</v>
      </c>
      <c r="H1722" t="s">
        <v>279</v>
      </c>
      <c r="I1722">
        <v>15914</v>
      </c>
      <c r="J1722" s="25">
        <v>216550.38</v>
      </c>
      <c r="K1722" s="26">
        <v>0.82214912555453679</v>
      </c>
      <c r="L1722" s="28">
        <v>263395.5</v>
      </c>
      <c r="N1722" s="25">
        <v>30.27</v>
      </c>
      <c r="P1722">
        <v>0</v>
      </c>
      <c r="Q1722">
        <v>0</v>
      </c>
      <c r="R1722" s="21">
        <f t="shared" si="26"/>
        <v>0</v>
      </c>
    </row>
    <row r="1723" spans="1:18" x14ac:dyDescent="0.25">
      <c r="A1723" t="s">
        <v>57</v>
      </c>
      <c r="B1723" t="s">
        <v>196</v>
      </c>
      <c r="C1723" t="s">
        <v>205</v>
      </c>
      <c r="D1723" t="s">
        <v>148</v>
      </c>
      <c r="E1723" t="s">
        <v>155</v>
      </c>
      <c r="F1723" t="s">
        <v>198</v>
      </c>
      <c r="G1723" t="s">
        <v>144</v>
      </c>
      <c r="H1723" t="s">
        <v>279</v>
      </c>
      <c r="I1723">
        <v>15486</v>
      </c>
      <c r="J1723" s="25">
        <v>216550.38</v>
      </c>
      <c r="K1723" s="26">
        <v>0.82214912555453679</v>
      </c>
      <c r="L1723" s="28">
        <v>263395.5</v>
      </c>
      <c r="M1723" s="27">
        <v>1.3558984517728233E-3</v>
      </c>
      <c r="N1723" s="25">
        <v>90.79</v>
      </c>
      <c r="O1723">
        <v>20</v>
      </c>
      <c r="P1723" s="25">
        <v>1403.29</v>
      </c>
      <c r="Q1723">
        <v>0</v>
      </c>
      <c r="R1723" s="21">
        <f t="shared" si="26"/>
        <v>1403.29</v>
      </c>
    </row>
    <row r="1724" spans="1:18" x14ac:dyDescent="0.25">
      <c r="A1724" t="s">
        <v>57</v>
      </c>
      <c r="B1724" t="s">
        <v>196</v>
      </c>
      <c r="C1724" t="s">
        <v>206</v>
      </c>
      <c r="D1724" t="s">
        <v>189</v>
      </c>
      <c r="E1724" t="s">
        <v>155</v>
      </c>
      <c r="F1724" t="s">
        <v>198</v>
      </c>
      <c r="G1724" t="s">
        <v>144</v>
      </c>
      <c r="H1724" t="s">
        <v>279</v>
      </c>
      <c r="I1724">
        <v>7102</v>
      </c>
      <c r="J1724" s="25">
        <v>216550.38</v>
      </c>
      <c r="K1724" s="26">
        <v>0.82214912555453679</v>
      </c>
      <c r="L1724" s="28">
        <v>263395.5</v>
      </c>
      <c r="M1724" s="27">
        <v>1.4273816578411784E-3</v>
      </c>
      <c r="N1724" s="25">
        <v>90.77</v>
      </c>
      <c r="O1724">
        <v>10</v>
      </c>
      <c r="P1724" s="25">
        <v>701.49</v>
      </c>
      <c r="Q1724">
        <v>0</v>
      </c>
      <c r="R1724" s="21">
        <f t="shared" si="26"/>
        <v>701.49</v>
      </c>
    </row>
    <row r="1725" spans="1:18" x14ac:dyDescent="0.25">
      <c r="A1725" t="s">
        <v>58</v>
      </c>
      <c r="B1725" t="s">
        <v>226</v>
      </c>
      <c r="C1725" t="s">
        <v>157</v>
      </c>
      <c r="D1725" t="s">
        <v>158</v>
      </c>
      <c r="E1725" t="s">
        <v>142</v>
      </c>
      <c r="F1725" t="s">
        <v>159</v>
      </c>
      <c r="G1725" t="s">
        <v>144</v>
      </c>
      <c r="H1725" t="s">
        <v>279</v>
      </c>
      <c r="I1725">
        <v>50321</v>
      </c>
      <c r="J1725" s="25">
        <v>1058562.75</v>
      </c>
      <c r="K1725" s="26">
        <v>0.7146250096419714</v>
      </c>
      <c r="L1725" s="25">
        <v>1481284.22</v>
      </c>
      <c r="M1725" s="30">
        <v>4.1014274117605685E-2</v>
      </c>
      <c r="N1725" s="25">
        <v>26.16</v>
      </c>
      <c r="O1725">
        <v>2063</v>
      </c>
      <c r="P1725" s="25">
        <v>36349.339999999997</v>
      </c>
      <c r="Q1725" s="25">
        <v>405.25</v>
      </c>
      <c r="R1725" s="21">
        <f t="shared" si="26"/>
        <v>36754.589999999997</v>
      </c>
    </row>
    <row r="1726" spans="1:18" x14ac:dyDescent="0.25">
      <c r="A1726" t="s">
        <v>58</v>
      </c>
      <c r="B1726" t="s">
        <v>226</v>
      </c>
      <c r="C1726" t="s">
        <v>160</v>
      </c>
      <c r="D1726" t="s">
        <v>150</v>
      </c>
      <c r="E1726" t="s">
        <v>142</v>
      </c>
      <c r="F1726" t="s">
        <v>159</v>
      </c>
      <c r="G1726" t="s">
        <v>144</v>
      </c>
      <c r="H1726" t="s">
        <v>279</v>
      </c>
      <c r="I1726">
        <v>48505</v>
      </c>
      <c r="J1726" s="25">
        <v>1058562.75</v>
      </c>
      <c r="K1726" s="26">
        <v>0.7146250096419714</v>
      </c>
      <c r="L1726" s="25">
        <v>1481284.22</v>
      </c>
      <c r="M1726" s="30">
        <v>4.4025313683159192E-2</v>
      </c>
      <c r="N1726" s="28">
        <v>24.2</v>
      </c>
      <c r="O1726">
        <v>2135</v>
      </c>
      <c r="P1726" s="25">
        <v>34799.480000000003</v>
      </c>
      <c r="Q1726" s="28">
        <v>358.6</v>
      </c>
      <c r="R1726" s="21">
        <f t="shared" si="26"/>
        <v>35158.080000000002</v>
      </c>
    </row>
    <row r="1727" spans="1:18" x14ac:dyDescent="0.25">
      <c r="A1727" t="s">
        <v>58</v>
      </c>
      <c r="B1727" t="s">
        <v>226</v>
      </c>
      <c r="C1727" t="s">
        <v>161</v>
      </c>
      <c r="D1727" t="s">
        <v>148</v>
      </c>
      <c r="E1727" t="s">
        <v>142</v>
      </c>
      <c r="F1727" t="s">
        <v>162</v>
      </c>
      <c r="G1727" t="s">
        <v>144</v>
      </c>
      <c r="H1727" t="s">
        <v>279</v>
      </c>
      <c r="I1727">
        <v>13542</v>
      </c>
      <c r="J1727" s="25">
        <v>1058562.75</v>
      </c>
      <c r="K1727" s="26">
        <v>0.7146250096419714</v>
      </c>
      <c r="L1727" s="25">
        <v>1481284.22</v>
      </c>
      <c r="M1727" s="30">
        <v>4.1014274117605679E-2</v>
      </c>
      <c r="N1727" s="25">
        <v>26.16</v>
      </c>
      <c r="O1727">
        <v>555</v>
      </c>
      <c r="P1727" s="25">
        <v>9778.91</v>
      </c>
      <c r="Q1727" s="28">
        <v>88.1</v>
      </c>
      <c r="R1727" s="21">
        <f t="shared" si="26"/>
        <v>9867.01</v>
      </c>
    </row>
    <row r="1728" spans="1:18" x14ac:dyDescent="0.25">
      <c r="A1728" t="s">
        <v>58</v>
      </c>
      <c r="B1728" t="s">
        <v>226</v>
      </c>
      <c r="C1728" t="s">
        <v>163</v>
      </c>
      <c r="D1728" t="s">
        <v>148</v>
      </c>
      <c r="E1728" t="s">
        <v>146</v>
      </c>
      <c r="F1728" t="s">
        <v>162</v>
      </c>
      <c r="G1728" t="s">
        <v>144</v>
      </c>
      <c r="H1728" t="s">
        <v>279</v>
      </c>
      <c r="I1728">
        <v>2518</v>
      </c>
      <c r="J1728" s="25">
        <v>1058562.75</v>
      </c>
      <c r="K1728" s="26">
        <v>0.7146250096419714</v>
      </c>
      <c r="L1728" s="25">
        <v>1481284.22</v>
      </c>
      <c r="M1728" s="30">
        <v>4.1014274117605685E-2</v>
      </c>
      <c r="N1728" s="25">
        <v>107.29</v>
      </c>
      <c r="O1728">
        <v>103</v>
      </c>
      <c r="P1728" s="25">
        <v>7423.39</v>
      </c>
      <c r="Q1728">
        <v>0</v>
      </c>
      <c r="R1728" s="21">
        <f t="shared" si="26"/>
        <v>7423.39</v>
      </c>
    </row>
    <row r="1729" spans="1:18" x14ac:dyDescent="0.25">
      <c r="A1729" t="s">
        <v>58</v>
      </c>
      <c r="B1729" t="s">
        <v>226</v>
      </c>
      <c r="C1729" t="s">
        <v>164</v>
      </c>
      <c r="D1729" t="s">
        <v>150</v>
      </c>
      <c r="E1729" t="s">
        <v>146</v>
      </c>
      <c r="F1729" t="s">
        <v>162</v>
      </c>
      <c r="G1729" t="s">
        <v>144</v>
      </c>
      <c r="H1729" t="s">
        <v>279</v>
      </c>
      <c r="I1729">
        <v>3595</v>
      </c>
      <c r="J1729" s="25">
        <v>1058562.75</v>
      </c>
      <c r="K1729" s="26">
        <v>0.7146250096419714</v>
      </c>
      <c r="L1729" s="25">
        <v>1481284.22</v>
      </c>
      <c r="M1729" s="30">
        <v>4.4025313683159192E-2</v>
      </c>
      <c r="N1729" s="25">
        <v>67.69</v>
      </c>
      <c r="O1729">
        <v>158</v>
      </c>
      <c r="P1729" s="25">
        <v>7184.35</v>
      </c>
      <c r="Q1729">
        <v>0</v>
      </c>
      <c r="R1729" s="21">
        <f t="shared" si="26"/>
        <v>7184.35</v>
      </c>
    </row>
    <row r="1730" spans="1:18" x14ac:dyDescent="0.25">
      <c r="A1730" t="s">
        <v>58</v>
      </c>
      <c r="B1730" t="s">
        <v>226</v>
      </c>
      <c r="C1730" t="s">
        <v>165</v>
      </c>
      <c r="D1730" t="s">
        <v>148</v>
      </c>
      <c r="E1730" t="s">
        <v>155</v>
      </c>
      <c r="F1730" t="s">
        <v>159</v>
      </c>
      <c r="G1730" t="s">
        <v>144</v>
      </c>
      <c r="H1730" t="s">
        <v>279</v>
      </c>
      <c r="I1730">
        <v>1481</v>
      </c>
      <c r="J1730" s="25">
        <v>1058562.75</v>
      </c>
      <c r="K1730" s="26">
        <v>0.7146250096419714</v>
      </c>
      <c r="L1730" s="25">
        <v>1481284.22</v>
      </c>
      <c r="M1730" s="30">
        <v>4.1014274117605685E-2</v>
      </c>
      <c r="N1730" s="25">
        <v>58.75</v>
      </c>
      <c r="O1730">
        <v>60</v>
      </c>
      <c r="P1730" s="25">
        <v>2367.91</v>
      </c>
      <c r="Q1730">
        <v>0</v>
      </c>
      <c r="R1730" s="21">
        <f t="shared" ref="R1730:R1793" si="27">SUM(P1730:Q1730)</f>
        <v>2367.91</v>
      </c>
    </row>
    <row r="1731" spans="1:18" x14ac:dyDescent="0.25">
      <c r="A1731" t="s">
        <v>58</v>
      </c>
      <c r="B1731" t="s">
        <v>226</v>
      </c>
      <c r="C1731" t="s">
        <v>166</v>
      </c>
      <c r="D1731" t="s">
        <v>150</v>
      </c>
      <c r="E1731" t="s">
        <v>155</v>
      </c>
      <c r="F1731" t="s">
        <v>159</v>
      </c>
      <c r="G1731" t="s">
        <v>144</v>
      </c>
      <c r="H1731" t="s">
        <v>279</v>
      </c>
      <c r="I1731">
        <v>2055</v>
      </c>
      <c r="J1731" s="25">
        <v>1058562.75</v>
      </c>
      <c r="K1731" s="26">
        <v>0.7146250096419714</v>
      </c>
      <c r="L1731" s="25">
        <v>1481284.22</v>
      </c>
      <c r="M1731" s="30">
        <v>4.1179271119531312E-2</v>
      </c>
      <c r="N1731" s="25">
        <v>58.69</v>
      </c>
      <c r="O1731">
        <v>84</v>
      </c>
      <c r="P1731" s="25">
        <v>3311.69</v>
      </c>
      <c r="Q1731">
        <v>0</v>
      </c>
      <c r="R1731" s="21">
        <f t="shared" si="27"/>
        <v>3311.69</v>
      </c>
    </row>
    <row r="1732" spans="1:18" x14ac:dyDescent="0.25">
      <c r="A1732" t="s">
        <v>59</v>
      </c>
      <c r="B1732" t="s">
        <v>14</v>
      </c>
      <c r="C1732" t="s">
        <v>157</v>
      </c>
      <c r="D1732" t="s">
        <v>158</v>
      </c>
      <c r="E1732" t="s">
        <v>142</v>
      </c>
      <c r="F1732" t="s">
        <v>159</v>
      </c>
      <c r="G1732" t="s">
        <v>144</v>
      </c>
      <c r="H1732" t="s">
        <v>279</v>
      </c>
      <c r="I1732">
        <v>50321</v>
      </c>
      <c r="J1732" s="25">
        <v>42618.96</v>
      </c>
      <c r="K1732" s="26">
        <v>0.85065712970662188</v>
      </c>
      <c r="L1732" s="25">
        <v>50101.22</v>
      </c>
      <c r="M1732" s="27">
        <v>1.3872187004776628E-3</v>
      </c>
      <c r="N1732" s="25">
        <v>26.16</v>
      </c>
      <c r="O1732">
        <v>69</v>
      </c>
      <c r="P1732" s="25">
        <v>1447.18</v>
      </c>
      <c r="Q1732" s="25">
        <v>20.97</v>
      </c>
      <c r="R1732" s="21">
        <f t="shared" si="27"/>
        <v>1468.15</v>
      </c>
    </row>
    <row r="1733" spans="1:18" x14ac:dyDescent="0.25">
      <c r="A1733" t="s">
        <v>59</v>
      </c>
      <c r="B1733" t="s">
        <v>14</v>
      </c>
      <c r="C1733" t="s">
        <v>160</v>
      </c>
      <c r="D1733" t="s">
        <v>150</v>
      </c>
      <c r="E1733" t="s">
        <v>142</v>
      </c>
      <c r="F1733" t="s">
        <v>159</v>
      </c>
      <c r="G1733" t="s">
        <v>144</v>
      </c>
      <c r="H1733" t="s">
        <v>279</v>
      </c>
      <c r="I1733">
        <v>48505</v>
      </c>
      <c r="J1733" s="25">
        <v>42618.96</v>
      </c>
      <c r="K1733" s="26">
        <v>0.85065712970662188</v>
      </c>
      <c r="L1733" s="25">
        <v>50101.22</v>
      </c>
      <c r="M1733" s="27">
        <v>1.4890605709746703E-3</v>
      </c>
      <c r="N1733" s="28">
        <v>24.2</v>
      </c>
      <c r="O1733">
        <v>72</v>
      </c>
      <c r="P1733" s="25">
        <v>1396.96</v>
      </c>
      <c r="Q1733" s="28">
        <v>19.399999999999999</v>
      </c>
      <c r="R1733" s="21">
        <f t="shared" si="27"/>
        <v>1416.3600000000001</v>
      </c>
    </row>
    <row r="1734" spans="1:18" x14ac:dyDescent="0.25">
      <c r="A1734" t="s">
        <v>59</v>
      </c>
      <c r="B1734" t="s">
        <v>14</v>
      </c>
      <c r="C1734" t="s">
        <v>161</v>
      </c>
      <c r="D1734" t="s">
        <v>148</v>
      </c>
      <c r="E1734" t="s">
        <v>142</v>
      </c>
      <c r="F1734" t="s">
        <v>162</v>
      </c>
      <c r="G1734" t="s">
        <v>144</v>
      </c>
      <c r="H1734" t="s">
        <v>279</v>
      </c>
      <c r="I1734">
        <v>13542</v>
      </c>
      <c r="J1734" s="25">
        <v>42618.96</v>
      </c>
      <c r="K1734" s="26">
        <v>0.85065712970662188</v>
      </c>
      <c r="L1734" s="25">
        <v>50101.22</v>
      </c>
      <c r="M1734" s="27">
        <v>1.3872187004776626E-3</v>
      </c>
      <c r="N1734" s="25">
        <v>26.16</v>
      </c>
      <c r="O1734">
        <v>18</v>
      </c>
      <c r="P1734" s="25">
        <v>377.53</v>
      </c>
      <c r="Q1734">
        <v>0</v>
      </c>
      <c r="R1734" s="21">
        <f t="shared" si="27"/>
        <v>377.53</v>
      </c>
    </row>
    <row r="1735" spans="1:18" x14ac:dyDescent="0.25">
      <c r="A1735" t="s">
        <v>59</v>
      </c>
      <c r="B1735" t="s">
        <v>14</v>
      </c>
      <c r="C1735" t="s">
        <v>163</v>
      </c>
      <c r="D1735" t="s">
        <v>148</v>
      </c>
      <c r="E1735" t="s">
        <v>146</v>
      </c>
      <c r="F1735" t="s">
        <v>162</v>
      </c>
      <c r="G1735" t="s">
        <v>144</v>
      </c>
      <c r="H1735" t="s">
        <v>279</v>
      </c>
      <c r="I1735">
        <v>2518</v>
      </c>
      <c r="J1735" s="25">
        <v>42618.96</v>
      </c>
      <c r="K1735" s="26">
        <v>0.85065712970662188</v>
      </c>
      <c r="L1735" s="25">
        <v>50101.22</v>
      </c>
      <c r="M1735" s="27">
        <v>1.3872187004776628E-3</v>
      </c>
      <c r="N1735" s="25">
        <v>107.29</v>
      </c>
      <c r="O1735">
        <v>3</v>
      </c>
      <c r="P1735" s="25">
        <v>257.37</v>
      </c>
      <c r="Q1735">
        <v>0</v>
      </c>
      <c r="R1735" s="21">
        <f t="shared" si="27"/>
        <v>257.37</v>
      </c>
    </row>
    <row r="1736" spans="1:18" x14ac:dyDescent="0.25">
      <c r="A1736" t="s">
        <v>59</v>
      </c>
      <c r="B1736" t="s">
        <v>14</v>
      </c>
      <c r="C1736" t="s">
        <v>164</v>
      </c>
      <c r="D1736" t="s">
        <v>150</v>
      </c>
      <c r="E1736" t="s">
        <v>146</v>
      </c>
      <c r="F1736" t="s">
        <v>162</v>
      </c>
      <c r="G1736" t="s">
        <v>144</v>
      </c>
      <c r="H1736" t="s">
        <v>279</v>
      </c>
      <c r="I1736">
        <v>3595</v>
      </c>
      <c r="J1736" s="25">
        <v>42618.96</v>
      </c>
      <c r="K1736" s="26">
        <v>0.85065712970662188</v>
      </c>
      <c r="L1736" s="25">
        <v>50101.22</v>
      </c>
      <c r="M1736" s="27">
        <v>1.4890605709746703E-3</v>
      </c>
      <c r="N1736" s="25">
        <v>67.69</v>
      </c>
      <c r="O1736">
        <v>5</v>
      </c>
      <c r="P1736" s="25">
        <v>270.63</v>
      </c>
      <c r="Q1736">
        <v>0</v>
      </c>
      <c r="R1736" s="21">
        <f t="shared" si="27"/>
        <v>270.63</v>
      </c>
    </row>
    <row r="1737" spans="1:18" x14ac:dyDescent="0.25">
      <c r="A1737" t="s">
        <v>59</v>
      </c>
      <c r="B1737" t="s">
        <v>14</v>
      </c>
      <c r="C1737" t="s">
        <v>165</v>
      </c>
      <c r="D1737" t="s">
        <v>148</v>
      </c>
      <c r="E1737" t="s">
        <v>155</v>
      </c>
      <c r="F1737" t="s">
        <v>159</v>
      </c>
      <c r="G1737" t="s">
        <v>144</v>
      </c>
      <c r="H1737" t="s">
        <v>279</v>
      </c>
      <c r="I1737">
        <v>1481</v>
      </c>
      <c r="J1737" s="25">
        <v>42618.96</v>
      </c>
      <c r="K1737" s="26">
        <v>0.85065712970662188</v>
      </c>
      <c r="L1737" s="25">
        <v>50101.22</v>
      </c>
      <c r="M1737" s="27">
        <v>1.3872187004776628E-3</v>
      </c>
      <c r="N1737" s="25">
        <v>58.75</v>
      </c>
      <c r="O1737">
        <v>2</v>
      </c>
      <c r="P1737" s="25">
        <v>93.96</v>
      </c>
      <c r="Q1737">
        <v>0</v>
      </c>
      <c r="R1737" s="21">
        <f t="shared" si="27"/>
        <v>93.96</v>
      </c>
    </row>
    <row r="1738" spans="1:18" x14ac:dyDescent="0.25">
      <c r="A1738" t="s">
        <v>59</v>
      </c>
      <c r="B1738" t="s">
        <v>14</v>
      </c>
      <c r="C1738" t="s">
        <v>166</v>
      </c>
      <c r="D1738" t="s">
        <v>150</v>
      </c>
      <c r="E1738" t="s">
        <v>155</v>
      </c>
      <c r="F1738" t="s">
        <v>159</v>
      </c>
      <c r="G1738" t="s">
        <v>144</v>
      </c>
      <c r="H1738" t="s">
        <v>279</v>
      </c>
      <c r="I1738">
        <v>2055</v>
      </c>
      <c r="J1738" s="25">
        <v>42618.96</v>
      </c>
      <c r="K1738" s="26">
        <v>0.85065712970662188</v>
      </c>
      <c r="L1738" s="25">
        <v>50101.22</v>
      </c>
      <c r="M1738" s="27">
        <v>1.3927993655392377E-3</v>
      </c>
      <c r="N1738" s="25">
        <v>58.69</v>
      </c>
      <c r="O1738">
        <v>2</v>
      </c>
      <c r="P1738" s="25">
        <v>93.86</v>
      </c>
      <c r="Q1738">
        <v>0</v>
      </c>
      <c r="R1738" s="21">
        <f t="shared" si="27"/>
        <v>93.86</v>
      </c>
    </row>
    <row r="1739" spans="1:18" x14ac:dyDescent="0.25">
      <c r="A1739" t="s">
        <v>60</v>
      </c>
      <c r="B1739" t="s">
        <v>196</v>
      </c>
      <c r="C1739" t="s">
        <v>184</v>
      </c>
      <c r="D1739" t="s">
        <v>148</v>
      </c>
      <c r="E1739" t="s">
        <v>142</v>
      </c>
      <c r="F1739" t="s">
        <v>185</v>
      </c>
      <c r="G1739" t="s">
        <v>144</v>
      </c>
      <c r="H1739" t="s">
        <v>279</v>
      </c>
      <c r="I1739">
        <v>176872</v>
      </c>
      <c r="J1739" s="25">
        <v>92725.03</v>
      </c>
      <c r="K1739" s="26">
        <v>0.73499063992001779</v>
      </c>
      <c r="L1739" s="25">
        <v>126158.11</v>
      </c>
      <c r="M1739" s="30">
        <v>1.5123770604303307E-2</v>
      </c>
      <c r="N1739" s="25">
        <v>0.97</v>
      </c>
      <c r="O1739">
        <v>2674</v>
      </c>
      <c r="P1739" s="25">
        <v>1796.79</v>
      </c>
      <c r="Q1739" s="25">
        <v>18.82</v>
      </c>
      <c r="R1739" s="21">
        <f t="shared" si="27"/>
        <v>1815.61</v>
      </c>
    </row>
    <row r="1740" spans="1:18" x14ac:dyDescent="0.25">
      <c r="A1740" t="s">
        <v>60</v>
      </c>
      <c r="B1740" t="s">
        <v>196</v>
      </c>
      <c r="C1740" t="s">
        <v>186</v>
      </c>
      <c r="D1740" t="s">
        <v>187</v>
      </c>
      <c r="E1740" t="s">
        <v>142</v>
      </c>
      <c r="F1740" t="s">
        <v>185</v>
      </c>
      <c r="G1740" t="s">
        <v>183</v>
      </c>
      <c r="H1740" t="s">
        <v>279</v>
      </c>
      <c r="I1740">
        <v>157204</v>
      </c>
      <c r="J1740" s="25">
        <v>92725.03</v>
      </c>
      <c r="K1740" s="26">
        <v>0.73499063992001779</v>
      </c>
      <c r="L1740" s="25">
        <v>126158.11</v>
      </c>
      <c r="N1740" s="25">
        <v>2.06</v>
      </c>
      <c r="P1740">
        <v>0</v>
      </c>
      <c r="Q1740">
        <v>0</v>
      </c>
      <c r="R1740" s="21">
        <f t="shared" si="27"/>
        <v>0</v>
      </c>
    </row>
    <row r="1741" spans="1:18" x14ac:dyDescent="0.25">
      <c r="A1741" t="s">
        <v>60</v>
      </c>
      <c r="B1741" t="s">
        <v>196</v>
      </c>
      <c r="C1741" t="s">
        <v>188</v>
      </c>
      <c r="D1741" t="s">
        <v>189</v>
      </c>
      <c r="E1741" t="s">
        <v>142</v>
      </c>
      <c r="F1741" t="s">
        <v>185</v>
      </c>
      <c r="G1741" t="s">
        <v>144</v>
      </c>
      <c r="H1741" t="s">
        <v>279</v>
      </c>
      <c r="I1741">
        <v>89594</v>
      </c>
      <c r="J1741" s="25">
        <v>92725.03</v>
      </c>
      <c r="K1741" s="26">
        <v>0.73499063992001779</v>
      </c>
      <c r="L1741" s="25">
        <v>126158.11</v>
      </c>
      <c r="M1741" s="26">
        <v>1.1464333607596966E-2</v>
      </c>
      <c r="N1741" s="25">
        <v>2.09</v>
      </c>
      <c r="O1741">
        <v>1027</v>
      </c>
      <c r="P1741" s="25">
        <v>1486.89</v>
      </c>
      <c r="Q1741" s="25">
        <v>26.05</v>
      </c>
      <c r="R1741" s="21">
        <f t="shared" si="27"/>
        <v>1512.94</v>
      </c>
    </row>
    <row r="1742" spans="1:18" x14ac:dyDescent="0.25">
      <c r="A1742" t="s">
        <v>60</v>
      </c>
      <c r="B1742" t="s">
        <v>196</v>
      </c>
      <c r="C1742" t="s">
        <v>190</v>
      </c>
      <c r="D1742" t="s">
        <v>148</v>
      </c>
      <c r="E1742" t="s">
        <v>146</v>
      </c>
      <c r="F1742" t="s">
        <v>191</v>
      </c>
      <c r="G1742" t="s">
        <v>144</v>
      </c>
      <c r="H1742" t="s">
        <v>279</v>
      </c>
      <c r="I1742">
        <v>16907</v>
      </c>
      <c r="J1742" s="25">
        <v>92725.03</v>
      </c>
      <c r="K1742" s="26">
        <v>0.73499063992001779</v>
      </c>
      <c r="L1742" s="25">
        <v>126158.11</v>
      </c>
      <c r="M1742" s="30">
        <v>1.5123770604303305E-2</v>
      </c>
      <c r="N1742" s="25">
        <v>22.13</v>
      </c>
      <c r="O1742">
        <v>255</v>
      </c>
      <c r="P1742" s="28">
        <v>3898.8</v>
      </c>
      <c r="Q1742">
        <v>0</v>
      </c>
      <c r="R1742" s="21">
        <f t="shared" si="27"/>
        <v>3898.8</v>
      </c>
    </row>
    <row r="1743" spans="1:18" x14ac:dyDescent="0.25">
      <c r="A1743" t="s">
        <v>60</v>
      </c>
      <c r="B1743" t="s">
        <v>196</v>
      </c>
      <c r="C1743" t="s">
        <v>192</v>
      </c>
      <c r="D1743" t="s">
        <v>193</v>
      </c>
      <c r="E1743" t="s">
        <v>146</v>
      </c>
      <c r="F1743" t="s">
        <v>185</v>
      </c>
      <c r="G1743" t="s">
        <v>183</v>
      </c>
      <c r="H1743" t="s">
        <v>279</v>
      </c>
      <c r="I1743">
        <v>0</v>
      </c>
      <c r="J1743" s="25">
        <v>92725.03</v>
      </c>
      <c r="K1743" s="26">
        <v>0.73499063992001779</v>
      </c>
      <c r="L1743" s="25">
        <v>126158.11</v>
      </c>
      <c r="N1743" s="25">
        <v>5.93</v>
      </c>
      <c r="P1743">
        <v>0</v>
      </c>
      <c r="Q1743">
        <v>0</v>
      </c>
      <c r="R1743" s="21">
        <f t="shared" si="27"/>
        <v>0</v>
      </c>
    </row>
    <row r="1744" spans="1:18" x14ac:dyDescent="0.25">
      <c r="A1744" t="s">
        <v>60</v>
      </c>
      <c r="B1744" t="s">
        <v>196</v>
      </c>
      <c r="C1744" t="s">
        <v>194</v>
      </c>
      <c r="D1744" t="s">
        <v>189</v>
      </c>
      <c r="E1744" t="s">
        <v>155</v>
      </c>
      <c r="F1744" t="s">
        <v>185</v>
      </c>
      <c r="G1744" t="s">
        <v>144</v>
      </c>
      <c r="H1744" t="s">
        <v>279</v>
      </c>
      <c r="I1744">
        <v>5720</v>
      </c>
      <c r="J1744" s="25">
        <v>92725.03</v>
      </c>
      <c r="K1744" s="26">
        <v>0.73499063992001779</v>
      </c>
      <c r="L1744" s="25">
        <v>126158.11</v>
      </c>
      <c r="M1744" s="26">
        <v>1.1464333607596969E-2</v>
      </c>
      <c r="N1744" s="25">
        <v>2.58</v>
      </c>
      <c r="O1744">
        <v>65</v>
      </c>
      <c r="P1744" s="25">
        <v>115.86</v>
      </c>
      <c r="Q1744">
        <v>0</v>
      </c>
      <c r="R1744" s="21">
        <f t="shared" si="27"/>
        <v>115.86</v>
      </c>
    </row>
    <row r="1745" spans="1:18" x14ac:dyDescent="0.25">
      <c r="A1745" t="s">
        <v>60</v>
      </c>
      <c r="B1745" t="s">
        <v>196</v>
      </c>
      <c r="C1745" t="s">
        <v>195</v>
      </c>
      <c r="D1745" t="s">
        <v>187</v>
      </c>
      <c r="E1745" t="s">
        <v>155</v>
      </c>
      <c r="F1745" t="s">
        <v>185</v>
      </c>
      <c r="G1745" t="s">
        <v>183</v>
      </c>
      <c r="H1745" t="s">
        <v>279</v>
      </c>
      <c r="I1745">
        <v>9773</v>
      </c>
      <c r="J1745" s="25">
        <v>92725.03</v>
      </c>
      <c r="K1745" s="26">
        <v>0.73499063992001779</v>
      </c>
      <c r="L1745" s="25">
        <v>126158.11</v>
      </c>
      <c r="N1745" s="25">
        <v>2.54</v>
      </c>
      <c r="P1745">
        <v>0</v>
      </c>
      <c r="Q1745">
        <v>0</v>
      </c>
      <c r="R1745" s="21">
        <f t="shared" si="27"/>
        <v>0</v>
      </c>
    </row>
    <row r="1746" spans="1:18" x14ac:dyDescent="0.25">
      <c r="A1746" t="s">
        <v>19</v>
      </c>
      <c r="B1746" t="s">
        <v>17</v>
      </c>
      <c r="C1746" t="s">
        <v>229</v>
      </c>
      <c r="D1746" t="s">
        <v>150</v>
      </c>
      <c r="E1746" t="s">
        <v>142</v>
      </c>
      <c r="F1746" t="s">
        <v>230</v>
      </c>
      <c r="G1746" t="s">
        <v>144</v>
      </c>
      <c r="H1746" t="s">
        <v>279</v>
      </c>
      <c r="I1746">
        <v>172707</v>
      </c>
      <c r="J1746" s="25">
        <v>26872404.420000002</v>
      </c>
      <c r="K1746" s="26">
        <v>0.80608117770484067</v>
      </c>
      <c r="L1746" s="25">
        <v>33337094.530000001</v>
      </c>
      <c r="M1746" s="26">
        <v>0.49016889702836602</v>
      </c>
      <c r="N1746" s="25">
        <v>12.15</v>
      </c>
      <c r="O1746">
        <v>84655</v>
      </c>
      <c r="P1746" s="25">
        <v>781428.11</v>
      </c>
      <c r="Q1746" s="25">
        <v>8547.66</v>
      </c>
      <c r="R1746" s="21">
        <f t="shared" si="27"/>
        <v>789975.77</v>
      </c>
    </row>
    <row r="1747" spans="1:18" x14ac:dyDescent="0.25">
      <c r="A1747" t="s">
        <v>19</v>
      </c>
      <c r="B1747" t="s">
        <v>17</v>
      </c>
      <c r="C1747" t="s">
        <v>231</v>
      </c>
      <c r="D1747" t="s">
        <v>232</v>
      </c>
      <c r="E1747" t="s">
        <v>142</v>
      </c>
      <c r="F1747" t="s">
        <v>230</v>
      </c>
      <c r="G1747" t="s">
        <v>144</v>
      </c>
      <c r="H1747" t="s">
        <v>279</v>
      </c>
      <c r="I1747">
        <v>162076</v>
      </c>
      <c r="J1747" s="25">
        <v>26872404.420000002</v>
      </c>
      <c r="K1747" s="26">
        <v>0.80608117770484067</v>
      </c>
      <c r="L1747" s="25">
        <v>33337094.530000001</v>
      </c>
      <c r="M1747" s="26">
        <v>0.49016889702836614</v>
      </c>
      <c r="N1747" s="25">
        <v>12.15</v>
      </c>
      <c r="O1747">
        <v>79444</v>
      </c>
      <c r="P1747" s="25">
        <v>733326.74</v>
      </c>
      <c r="Q1747" s="25">
        <v>7089.19</v>
      </c>
      <c r="R1747" s="21">
        <f t="shared" si="27"/>
        <v>740415.92999999993</v>
      </c>
    </row>
    <row r="1748" spans="1:18" x14ac:dyDescent="0.25">
      <c r="A1748" t="s">
        <v>19</v>
      </c>
      <c r="B1748" t="s">
        <v>17</v>
      </c>
      <c r="C1748" t="s">
        <v>233</v>
      </c>
      <c r="D1748" t="s">
        <v>189</v>
      </c>
      <c r="E1748" t="s">
        <v>142</v>
      </c>
      <c r="F1748" t="s">
        <v>230</v>
      </c>
      <c r="G1748" t="s">
        <v>144</v>
      </c>
      <c r="H1748" t="s">
        <v>279</v>
      </c>
      <c r="I1748">
        <v>36252</v>
      </c>
      <c r="J1748" s="25">
        <v>26872404.420000002</v>
      </c>
      <c r="K1748" s="26">
        <v>0.80608117770484067</v>
      </c>
      <c r="L1748" s="25">
        <v>33337094.530000001</v>
      </c>
      <c r="M1748" s="26">
        <v>0.49016889702836602</v>
      </c>
      <c r="N1748" s="25">
        <v>12.15</v>
      </c>
      <c r="O1748">
        <v>17769</v>
      </c>
      <c r="P1748" s="25">
        <v>164020.98000000001</v>
      </c>
      <c r="Q1748">
        <v>2520</v>
      </c>
      <c r="R1748" s="21">
        <f t="shared" si="27"/>
        <v>166540.98000000001</v>
      </c>
    </row>
    <row r="1749" spans="1:18" x14ac:dyDescent="0.25">
      <c r="A1749" t="s">
        <v>19</v>
      </c>
      <c r="B1749" t="s">
        <v>17</v>
      </c>
      <c r="C1749" t="s">
        <v>234</v>
      </c>
      <c r="D1749" t="s">
        <v>148</v>
      </c>
      <c r="E1749" t="s">
        <v>142</v>
      </c>
      <c r="F1749" t="s">
        <v>235</v>
      </c>
      <c r="G1749" t="s">
        <v>144</v>
      </c>
      <c r="H1749" t="s">
        <v>279</v>
      </c>
      <c r="I1749">
        <v>15591</v>
      </c>
      <c r="J1749" s="25">
        <v>26872404.420000002</v>
      </c>
      <c r="K1749" s="26">
        <v>0.80608117770484067</v>
      </c>
      <c r="L1749" s="25">
        <v>33337094.530000001</v>
      </c>
      <c r="M1749" s="26">
        <v>0.51570717276903755</v>
      </c>
      <c r="N1749" s="28">
        <v>11.3</v>
      </c>
      <c r="O1749">
        <v>8040</v>
      </c>
      <c r="P1749" s="25">
        <v>69023.13</v>
      </c>
      <c r="Q1749" s="25">
        <v>643.86</v>
      </c>
      <c r="R1749" s="21">
        <f t="shared" si="27"/>
        <v>69666.990000000005</v>
      </c>
    </row>
    <row r="1750" spans="1:18" x14ac:dyDescent="0.25">
      <c r="A1750" t="s">
        <v>19</v>
      </c>
      <c r="B1750" t="s">
        <v>17</v>
      </c>
      <c r="C1750" t="s">
        <v>236</v>
      </c>
      <c r="D1750" t="s">
        <v>148</v>
      </c>
      <c r="E1750" t="s">
        <v>146</v>
      </c>
      <c r="F1750" t="s">
        <v>230</v>
      </c>
      <c r="G1750" t="s">
        <v>144</v>
      </c>
      <c r="H1750" t="s">
        <v>279</v>
      </c>
      <c r="I1750">
        <v>4941</v>
      </c>
      <c r="J1750" s="25">
        <v>26872404.420000002</v>
      </c>
      <c r="K1750" s="26">
        <v>0.80608117770484067</v>
      </c>
      <c r="L1750" s="25">
        <v>33337094.530000001</v>
      </c>
      <c r="M1750" s="26">
        <v>0.51570717276903755</v>
      </c>
      <c r="N1750" s="25">
        <v>49.27</v>
      </c>
      <c r="O1750">
        <v>2548</v>
      </c>
      <c r="P1750" s="25">
        <v>95123.67</v>
      </c>
      <c r="Q1750" s="25">
        <v>-112.01</v>
      </c>
      <c r="R1750" s="21">
        <f t="shared" si="27"/>
        <v>95011.66</v>
      </c>
    </row>
    <row r="1751" spans="1:18" x14ac:dyDescent="0.25">
      <c r="A1751" t="s">
        <v>19</v>
      </c>
      <c r="B1751" t="s">
        <v>17</v>
      </c>
      <c r="C1751" t="s">
        <v>237</v>
      </c>
      <c r="D1751" t="s">
        <v>141</v>
      </c>
      <c r="E1751" t="s">
        <v>146</v>
      </c>
      <c r="F1751" t="s">
        <v>235</v>
      </c>
      <c r="G1751" t="s">
        <v>144</v>
      </c>
      <c r="H1751" t="s">
        <v>279</v>
      </c>
      <c r="I1751">
        <v>3109</v>
      </c>
      <c r="J1751" s="25">
        <v>26872404.420000002</v>
      </c>
      <c r="K1751" s="26">
        <v>0.80608117770484067</v>
      </c>
      <c r="L1751" s="25">
        <v>33337094.530000001</v>
      </c>
      <c r="M1751" s="26">
        <v>0.49016889702836614</v>
      </c>
      <c r="N1751">
        <v>50</v>
      </c>
      <c r="O1751">
        <v>1523</v>
      </c>
      <c r="P1751" s="28">
        <v>57700.1</v>
      </c>
      <c r="Q1751" s="28">
        <v>492.5</v>
      </c>
      <c r="R1751" s="21">
        <f t="shared" si="27"/>
        <v>58192.6</v>
      </c>
    </row>
    <row r="1752" spans="1:18" x14ac:dyDescent="0.25">
      <c r="A1752" t="s">
        <v>19</v>
      </c>
      <c r="B1752" t="s">
        <v>17</v>
      </c>
      <c r="C1752" t="s">
        <v>238</v>
      </c>
      <c r="D1752" t="s">
        <v>150</v>
      </c>
      <c r="E1752" t="s">
        <v>146</v>
      </c>
      <c r="F1752" t="s">
        <v>235</v>
      </c>
      <c r="G1752" t="s">
        <v>144</v>
      </c>
      <c r="H1752" t="s">
        <v>279</v>
      </c>
      <c r="I1752">
        <v>16699</v>
      </c>
      <c r="J1752" s="25">
        <v>26872404.420000002</v>
      </c>
      <c r="K1752" s="26">
        <v>0.80608117770484067</v>
      </c>
      <c r="L1752" s="25">
        <v>33337094.530000001</v>
      </c>
      <c r="M1752" s="26">
        <v>0.49016889702836602</v>
      </c>
      <c r="N1752">
        <v>50</v>
      </c>
      <c r="O1752">
        <v>8185</v>
      </c>
      <c r="P1752" s="28">
        <v>310095.40000000002</v>
      </c>
      <c r="Q1752" s="25">
        <v>75.77</v>
      </c>
      <c r="R1752" s="21">
        <f t="shared" si="27"/>
        <v>310171.17000000004</v>
      </c>
    </row>
    <row r="1753" spans="1:18" x14ac:dyDescent="0.25">
      <c r="A1753" t="s">
        <v>85</v>
      </c>
      <c r="B1753" t="s">
        <v>13</v>
      </c>
      <c r="C1753" t="s">
        <v>145</v>
      </c>
      <c r="D1753" t="s">
        <v>141</v>
      </c>
      <c r="E1753" t="s">
        <v>146</v>
      </c>
      <c r="F1753" t="s">
        <v>143</v>
      </c>
      <c r="G1753" t="s">
        <v>144</v>
      </c>
      <c r="H1753" t="s">
        <v>279</v>
      </c>
      <c r="I1753">
        <v>3342</v>
      </c>
      <c r="J1753" s="25">
        <v>893270.31</v>
      </c>
      <c r="K1753" s="29">
        <v>0.80177313808791961</v>
      </c>
      <c r="L1753" s="25">
        <v>1114118.53</v>
      </c>
      <c r="M1753" s="30">
        <v>7.3771649967907152E-2</v>
      </c>
      <c r="N1753" s="25">
        <v>57.63</v>
      </c>
      <c r="O1753">
        <v>246</v>
      </c>
      <c r="P1753" s="25">
        <v>10684.72</v>
      </c>
      <c r="Q1753" s="25">
        <v>86.88</v>
      </c>
      <c r="R1753" s="21">
        <f t="shared" si="27"/>
        <v>10771.599999999999</v>
      </c>
    </row>
    <row r="1754" spans="1:18" x14ac:dyDescent="0.25">
      <c r="A1754" t="s">
        <v>85</v>
      </c>
      <c r="B1754" t="s">
        <v>13</v>
      </c>
      <c r="C1754" t="s">
        <v>147</v>
      </c>
      <c r="D1754" t="s">
        <v>148</v>
      </c>
      <c r="E1754" t="s">
        <v>146</v>
      </c>
      <c r="F1754" t="s">
        <v>143</v>
      </c>
      <c r="G1754" t="s">
        <v>144</v>
      </c>
      <c r="H1754" t="s">
        <v>279</v>
      </c>
      <c r="I1754">
        <v>4442</v>
      </c>
      <c r="J1754" s="25">
        <v>893270.31</v>
      </c>
      <c r="K1754" s="29">
        <v>0.80177313808791961</v>
      </c>
      <c r="L1754" s="25">
        <v>1114118.53</v>
      </c>
      <c r="M1754" s="30">
        <v>7.3771649967907152E-2</v>
      </c>
      <c r="N1754" s="25">
        <v>57.63</v>
      </c>
      <c r="O1754">
        <v>327</v>
      </c>
      <c r="P1754" s="25">
        <v>14202.86</v>
      </c>
      <c r="Q1754" s="25">
        <v>0.01</v>
      </c>
      <c r="R1754" s="21">
        <f t="shared" si="27"/>
        <v>14202.87</v>
      </c>
    </row>
    <row r="1755" spans="1:18" x14ac:dyDescent="0.25">
      <c r="A1755" t="s">
        <v>85</v>
      </c>
      <c r="B1755" t="s">
        <v>13</v>
      </c>
      <c r="C1755" t="s">
        <v>149</v>
      </c>
      <c r="D1755" t="s">
        <v>150</v>
      </c>
      <c r="E1755" t="s">
        <v>142</v>
      </c>
      <c r="F1755" t="s">
        <v>151</v>
      </c>
      <c r="G1755" t="s">
        <v>144</v>
      </c>
      <c r="H1755" t="s">
        <v>279</v>
      </c>
      <c r="I1755">
        <v>65003</v>
      </c>
      <c r="J1755" s="25">
        <v>893270.31</v>
      </c>
      <c r="K1755" s="29">
        <v>0.80177313808791961</v>
      </c>
      <c r="L1755" s="25">
        <v>1114118.53</v>
      </c>
      <c r="M1755" s="30">
        <v>7.3771649967907152E-2</v>
      </c>
      <c r="N1755" s="25">
        <v>4.97</v>
      </c>
      <c r="O1755">
        <v>4795</v>
      </c>
      <c r="P1755" s="25">
        <v>18008.509999999998</v>
      </c>
      <c r="Q1755" s="25">
        <v>157.72</v>
      </c>
      <c r="R1755" s="21">
        <f t="shared" si="27"/>
        <v>18166.23</v>
      </c>
    </row>
    <row r="1756" spans="1:18" x14ac:dyDescent="0.25">
      <c r="A1756" t="s">
        <v>85</v>
      </c>
      <c r="B1756" t="s">
        <v>13</v>
      </c>
      <c r="C1756" t="s">
        <v>152</v>
      </c>
      <c r="D1756" t="s">
        <v>153</v>
      </c>
      <c r="E1756" t="s">
        <v>142</v>
      </c>
      <c r="F1756" t="s">
        <v>151</v>
      </c>
      <c r="G1756" t="s">
        <v>144</v>
      </c>
      <c r="H1756" t="s">
        <v>279</v>
      </c>
      <c r="I1756">
        <v>93362</v>
      </c>
      <c r="J1756" s="25">
        <v>893270.31</v>
      </c>
      <c r="K1756" s="29">
        <v>0.80177313808791961</v>
      </c>
      <c r="L1756" s="25">
        <v>1114118.53</v>
      </c>
      <c r="M1756" s="30">
        <v>7.3771649967907152E-2</v>
      </c>
      <c r="N1756" s="25">
        <v>4.97</v>
      </c>
      <c r="O1756">
        <v>6887</v>
      </c>
      <c r="P1756" s="25">
        <v>25865.41</v>
      </c>
      <c r="Q1756" s="25">
        <v>281.67</v>
      </c>
      <c r="R1756" s="21">
        <f t="shared" si="27"/>
        <v>26147.079999999998</v>
      </c>
    </row>
    <row r="1757" spans="1:18" x14ac:dyDescent="0.25">
      <c r="A1757" t="s">
        <v>85</v>
      </c>
      <c r="B1757" t="s">
        <v>13</v>
      </c>
      <c r="C1757" t="s">
        <v>154</v>
      </c>
      <c r="D1757" t="s">
        <v>148</v>
      </c>
      <c r="E1757" t="s">
        <v>155</v>
      </c>
      <c r="F1757" t="s">
        <v>151</v>
      </c>
      <c r="G1757" t="s">
        <v>144</v>
      </c>
      <c r="H1757" t="s">
        <v>279</v>
      </c>
      <c r="I1757">
        <v>1422</v>
      </c>
      <c r="J1757" s="25">
        <v>893270.31</v>
      </c>
      <c r="K1757" s="29">
        <v>0.80177313808791961</v>
      </c>
      <c r="L1757" s="25">
        <v>1114118.53</v>
      </c>
      <c r="M1757" s="30">
        <v>7.3771649967907152E-2</v>
      </c>
      <c r="N1757" s="25">
        <v>27.46</v>
      </c>
      <c r="O1757">
        <v>104</v>
      </c>
      <c r="P1757" s="25">
        <v>2152.35</v>
      </c>
      <c r="Q1757" s="28">
        <v>20.7</v>
      </c>
      <c r="R1757" s="21">
        <f t="shared" si="27"/>
        <v>2173.0499999999997</v>
      </c>
    </row>
    <row r="1758" spans="1:18" x14ac:dyDescent="0.25">
      <c r="A1758" t="s">
        <v>85</v>
      </c>
      <c r="B1758" t="s">
        <v>13</v>
      </c>
      <c r="C1758" t="s">
        <v>156</v>
      </c>
      <c r="D1758" t="s">
        <v>150</v>
      </c>
      <c r="E1758" t="s">
        <v>155</v>
      </c>
      <c r="F1758" t="s">
        <v>151</v>
      </c>
      <c r="G1758" t="s">
        <v>144</v>
      </c>
      <c r="H1758" t="s">
        <v>279</v>
      </c>
      <c r="I1758">
        <v>3599</v>
      </c>
      <c r="J1758" s="25">
        <v>893270.31</v>
      </c>
      <c r="K1758" s="29">
        <v>0.80177313808791961</v>
      </c>
      <c r="L1758" s="25">
        <v>1114118.53</v>
      </c>
      <c r="M1758" s="30">
        <v>7.3771649967907152E-2</v>
      </c>
      <c r="N1758" s="25">
        <v>27.46</v>
      </c>
      <c r="O1758">
        <v>265</v>
      </c>
      <c r="P1758" s="25">
        <v>5484.36</v>
      </c>
      <c r="Q1758" s="25">
        <v>20.69</v>
      </c>
      <c r="R1758" s="21">
        <f t="shared" si="27"/>
        <v>5505.0499999999993</v>
      </c>
    </row>
    <row r="1759" spans="1:18" x14ac:dyDescent="0.25">
      <c r="A1759" t="s">
        <v>86</v>
      </c>
      <c r="B1759" t="s">
        <v>196</v>
      </c>
      <c r="C1759" t="s">
        <v>197</v>
      </c>
      <c r="D1759" t="s">
        <v>148</v>
      </c>
      <c r="E1759" t="s">
        <v>142</v>
      </c>
      <c r="F1759" t="s">
        <v>198</v>
      </c>
      <c r="G1759" t="s">
        <v>144</v>
      </c>
      <c r="H1759" t="s">
        <v>279</v>
      </c>
      <c r="I1759">
        <v>312757</v>
      </c>
      <c r="J1759" s="25">
        <v>8279596.3499999996</v>
      </c>
      <c r="K1759" s="29">
        <v>0.82555248164404993</v>
      </c>
      <c r="L1759" s="25">
        <v>10029158.09</v>
      </c>
      <c r="M1759" s="30">
        <v>5.1627761016478584E-2</v>
      </c>
      <c r="N1759" s="25">
        <v>33.78</v>
      </c>
      <c r="O1759">
        <v>16146</v>
      </c>
      <c r="P1759" s="25">
        <v>424375.83</v>
      </c>
      <c r="Q1759" s="25">
        <v>4363.09</v>
      </c>
      <c r="R1759" s="21">
        <f t="shared" si="27"/>
        <v>428738.92000000004</v>
      </c>
    </row>
    <row r="1760" spans="1:18" x14ac:dyDescent="0.25">
      <c r="A1760" t="s">
        <v>86</v>
      </c>
      <c r="B1760" t="s">
        <v>196</v>
      </c>
      <c r="C1760" t="s">
        <v>199</v>
      </c>
      <c r="D1760" t="s">
        <v>200</v>
      </c>
      <c r="E1760" t="s">
        <v>142</v>
      </c>
      <c r="F1760" t="s">
        <v>198</v>
      </c>
      <c r="G1760" t="s">
        <v>183</v>
      </c>
      <c r="H1760" t="s">
        <v>279</v>
      </c>
      <c r="I1760">
        <v>224694</v>
      </c>
      <c r="J1760" s="25">
        <v>8279596.3499999996</v>
      </c>
      <c r="K1760" s="29">
        <v>0.82555248164404993</v>
      </c>
      <c r="L1760" s="25">
        <v>10029158.09</v>
      </c>
      <c r="N1760" s="25">
        <v>10.98</v>
      </c>
      <c r="P1760">
        <v>0</v>
      </c>
      <c r="Q1760">
        <v>0</v>
      </c>
      <c r="R1760" s="21">
        <f t="shared" si="27"/>
        <v>0</v>
      </c>
    </row>
    <row r="1761" spans="1:18" x14ac:dyDescent="0.25">
      <c r="A1761" t="s">
        <v>86</v>
      </c>
      <c r="B1761" t="s">
        <v>196</v>
      </c>
      <c r="C1761" t="s">
        <v>201</v>
      </c>
      <c r="D1761" t="s">
        <v>141</v>
      </c>
      <c r="E1761" t="s">
        <v>142</v>
      </c>
      <c r="F1761" t="s">
        <v>202</v>
      </c>
      <c r="G1761" t="s">
        <v>144</v>
      </c>
      <c r="H1761" t="s">
        <v>279</v>
      </c>
      <c r="I1761">
        <v>45141</v>
      </c>
      <c r="J1761" s="25">
        <v>8279596.3499999996</v>
      </c>
      <c r="K1761" s="29">
        <v>0.82555248164404993</v>
      </c>
      <c r="L1761" s="25">
        <v>10029158.09</v>
      </c>
      <c r="M1761" s="30">
        <v>5.1620730777325187E-2</v>
      </c>
      <c r="N1761" s="25">
        <v>33.78</v>
      </c>
      <c r="O1761">
        <v>2330</v>
      </c>
      <c r="P1761" s="25">
        <v>61240.91</v>
      </c>
      <c r="Q1761" s="25">
        <v>867.37</v>
      </c>
      <c r="R1761" s="21">
        <f t="shared" si="27"/>
        <v>62108.280000000006</v>
      </c>
    </row>
    <row r="1762" spans="1:18" x14ac:dyDescent="0.25">
      <c r="A1762" t="s">
        <v>86</v>
      </c>
      <c r="B1762" t="s">
        <v>196</v>
      </c>
      <c r="C1762" t="s">
        <v>203</v>
      </c>
      <c r="D1762" t="s">
        <v>141</v>
      </c>
      <c r="E1762" t="s">
        <v>146</v>
      </c>
      <c r="F1762" t="s">
        <v>202</v>
      </c>
      <c r="G1762" t="s">
        <v>144</v>
      </c>
      <c r="H1762" t="s">
        <v>279</v>
      </c>
      <c r="I1762">
        <v>17989</v>
      </c>
      <c r="J1762" s="25">
        <v>8279596.3499999996</v>
      </c>
      <c r="K1762" s="29">
        <v>0.82555248164404993</v>
      </c>
      <c r="L1762" s="25">
        <v>10029158.09</v>
      </c>
      <c r="M1762" s="30">
        <v>5.1620730777325194E-2</v>
      </c>
      <c r="N1762" s="28">
        <v>135.6</v>
      </c>
      <c r="O1762">
        <v>928</v>
      </c>
      <c r="P1762" s="25">
        <v>97651.79</v>
      </c>
      <c r="Q1762" s="25">
        <v>0.01</v>
      </c>
      <c r="R1762" s="21">
        <f t="shared" si="27"/>
        <v>97651.799999999988</v>
      </c>
    </row>
    <row r="1763" spans="1:18" x14ac:dyDescent="0.25">
      <c r="A1763" t="s">
        <v>86</v>
      </c>
      <c r="B1763" t="s">
        <v>196</v>
      </c>
      <c r="C1763" t="s">
        <v>204</v>
      </c>
      <c r="D1763" t="s">
        <v>150</v>
      </c>
      <c r="E1763" t="s">
        <v>146</v>
      </c>
      <c r="F1763" t="s">
        <v>202</v>
      </c>
      <c r="G1763" t="s">
        <v>183</v>
      </c>
      <c r="H1763" t="s">
        <v>279</v>
      </c>
      <c r="I1763">
        <v>15914</v>
      </c>
      <c r="J1763" s="25">
        <v>8279596.3499999996</v>
      </c>
      <c r="K1763" s="29">
        <v>0.82555248164404993</v>
      </c>
      <c r="L1763" s="25">
        <v>10029158.09</v>
      </c>
      <c r="N1763" s="25">
        <v>30.27</v>
      </c>
      <c r="P1763">
        <v>0</v>
      </c>
      <c r="Q1763">
        <v>0</v>
      </c>
      <c r="R1763" s="21">
        <f t="shared" si="27"/>
        <v>0</v>
      </c>
    </row>
    <row r="1764" spans="1:18" x14ac:dyDescent="0.25">
      <c r="A1764" t="s">
        <v>86</v>
      </c>
      <c r="B1764" t="s">
        <v>196</v>
      </c>
      <c r="C1764" t="s">
        <v>205</v>
      </c>
      <c r="D1764" t="s">
        <v>148</v>
      </c>
      <c r="E1764" t="s">
        <v>155</v>
      </c>
      <c r="F1764" t="s">
        <v>198</v>
      </c>
      <c r="G1764" t="s">
        <v>144</v>
      </c>
      <c r="H1764" t="s">
        <v>279</v>
      </c>
      <c r="I1764">
        <v>15486</v>
      </c>
      <c r="J1764" s="25">
        <v>8279596.3499999996</v>
      </c>
      <c r="K1764" s="29">
        <v>0.82555248164404993</v>
      </c>
      <c r="L1764" s="25">
        <v>10029158.09</v>
      </c>
      <c r="M1764" s="30">
        <v>5.1627761016478584E-2</v>
      </c>
      <c r="N1764" s="25">
        <v>90.79</v>
      </c>
      <c r="O1764">
        <v>799</v>
      </c>
      <c r="P1764" s="25">
        <v>56293.38</v>
      </c>
      <c r="Q1764" s="25">
        <v>70.459999999999994</v>
      </c>
      <c r="R1764" s="21">
        <f t="shared" si="27"/>
        <v>56363.839999999997</v>
      </c>
    </row>
    <row r="1765" spans="1:18" x14ac:dyDescent="0.25">
      <c r="A1765" t="s">
        <v>86</v>
      </c>
      <c r="B1765" t="s">
        <v>196</v>
      </c>
      <c r="C1765" t="s">
        <v>206</v>
      </c>
      <c r="D1765" t="s">
        <v>189</v>
      </c>
      <c r="E1765" t="s">
        <v>155</v>
      </c>
      <c r="F1765" t="s">
        <v>198</v>
      </c>
      <c r="G1765" t="s">
        <v>144</v>
      </c>
      <c r="H1765" t="s">
        <v>279</v>
      </c>
      <c r="I1765">
        <v>7102</v>
      </c>
      <c r="J1765" s="25">
        <v>8279596.3499999996</v>
      </c>
      <c r="K1765" s="29">
        <v>0.82555248164404993</v>
      </c>
      <c r="L1765" s="25">
        <v>10029158.09</v>
      </c>
      <c r="M1765" s="30">
        <v>5.4349585703838771E-2</v>
      </c>
      <c r="N1765" s="25">
        <v>90.77</v>
      </c>
      <c r="O1765">
        <v>385</v>
      </c>
      <c r="P1765" s="25">
        <v>27119.119999999999</v>
      </c>
      <c r="Q1765">
        <v>0</v>
      </c>
      <c r="R1765" s="21">
        <f t="shared" si="27"/>
        <v>27119.119999999999</v>
      </c>
    </row>
    <row r="1766" spans="1:18" x14ac:dyDescent="0.25">
      <c r="A1766" t="s">
        <v>11</v>
      </c>
      <c r="B1766" t="s">
        <v>10</v>
      </c>
      <c r="C1766" t="s">
        <v>208</v>
      </c>
      <c r="D1766" t="s">
        <v>170</v>
      </c>
      <c r="E1766" t="s">
        <v>155</v>
      </c>
      <c r="F1766" t="s">
        <v>209</v>
      </c>
      <c r="G1766" t="s">
        <v>144</v>
      </c>
      <c r="H1766" t="s">
        <v>279</v>
      </c>
      <c r="I1766">
        <v>5597</v>
      </c>
      <c r="J1766" s="25">
        <v>6613425.4900000002</v>
      </c>
      <c r="K1766" s="26">
        <v>0.77347366240813098</v>
      </c>
      <c r="L1766" s="25">
        <v>8550291.7699999996</v>
      </c>
      <c r="M1766" s="26">
        <v>0.47813040371846782</v>
      </c>
      <c r="N1766" s="25">
        <v>6.65</v>
      </c>
      <c r="O1766">
        <v>2676</v>
      </c>
      <c r="P1766" s="25">
        <v>12938.42</v>
      </c>
      <c r="Q1766" s="25">
        <v>19.34</v>
      </c>
      <c r="R1766" s="21">
        <f t="shared" si="27"/>
        <v>12957.76</v>
      </c>
    </row>
    <row r="1767" spans="1:18" x14ac:dyDescent="0.25">
      <c r="A1767" t="s">
        <v>11</v>
      </c>
      <c r="B1767" t="s">
        <v>10</v>
      </c>
      <c r="C1767" t="s">
        <v>210</v>
      </c>
      <c r="D1767" t="s">
        <v>175</v>
      </c>
      <c r="E1767" t="s">
        <v>155</v>
      </c>
      <c r="F1767" t="s">
        <v>209</v>
      </c>
      <c r="G1767" t="s">
        <v>144</v>
      </c>
      <c r="H1767" t="s">
        <v>279</v>
      </c>
      <c r="I1767">
        <v>5680</v>
      </c>
      <c r="J1767" s="25">
        <v>6613425.4900000002</v>
      </c>
      <c r="K1767" s="26">
        <v>0.77347366240813098</v>
      </c>
      <c r="L1767" s="25">
        <v>8550291.7699999996</v>
      </c>
      <c r="M1767" s="26">
        <v>0.47813040371846782</v>
      </c>
      <c r="N1767" s="25">
        <v>6.65</v>
      </c>
      <c r="O1767">
        <v>2715</v>
      </c>
      <c r="P1767" s="25">
        <v>13126.98</v>
      </c>
      <c r="Q1767" s="25">
        <v>48.34</v>
      </c>
      <c r="R1767" s="21">
        <f t="shared" si="27"/>
        <v>13175.32</v>
      </c>
    </row>
    <row r="1768" spans="1:18" x14ac:dyDescent="0.25">
      <c r="A1768" t="s">
        <v>11</v>
      </c>
      <c r="B1768" t="s">
        <v>10</v>
      </c>
      <c r="C1768" t="s">
        <v>211</v>
      </c>
      <c r="D1768" t="s">
        <v>148</v>
      </c>
      <c r="E1768" t="s">
        <v>142</v>
      </c>
      <c r="F1768" t="s">
        <v>209</v>
      </c>
      <c r="G1768" t="s">
        <v>144</v>
      </c>
      <c r="H1768" t="s">
        <v>279</v>
      </c>
      <c r="I1768">
        <v>96857</v>
      </c>
      <c r="J1768" s="25">
        <v>6613425.4900000002</v>
      </c>
      <c r="K1768" s="26">
        <v>0.77347366240813098</v>
      </c>
      <c r="L1768" s="25">
        <v>8550291.7699999996</v>
      </c>
      <c r="M1768" s="26">
        <v>0.47814129740026767</v>
      </c>
      <c r="N1768" s="25">
        <v>3.92</v>
      </c>
      <c r="O1768">
        <v>46311</v>
      </c>
      <c r="P1768" s="25">
        <v>132341.82</v>
      </c>
      <c r="Q1768" s="25">
        <v>1274.52</v>
      </c>
      <c r="R1768" s="21">
        <f t="shared" si="27"/>
        <v>133616.34</v>
      </c>
    </row>
    <row r="1769" spans="1:18" x14ac:dyDescent="0.25">
      <c r="A1769" t="s">
        <v>11</v>
      </c>
      <c r="B1769" t="s">
        <v>10</v>
      </c>
      <c r="C1769" t="s">
        <v>212</v>
      </c>
      <c r="D1769" t="s">
        <v>150</v>
      </c>
      <c r="E1769" t="s">
        <v>142</v>
      </c>
      <c r="F1769" t="s">
        <v>209</v>
      </c>
      <c r="G1769" t="s">
        <v>144</v>
      </c>
      <c r="H1769" t="s">
        <v>279</v>
      </c>
      <c r="I1769">
        <v>158342</v>
      </c>
      <c r="J1769" s="25">
        <v>6613425.4900000002</v>
      </c>
      <c r="K1769" s="26">
        <v>0.77347366240813098</v>
      </c>
      <c r="L1769" s="25">
        <v>8550291.7699999996</v>
      </c>
      <c r="M1769" s="26">
        <v>0.47813040371846782</v>
      </c>
      <c r="N1769" s="25">
        <v>3.92</v>
      </c>
      <c r="O1769">
        <v>75708</v>
      </c>
      <c r="P1769" s="25">
        <v>216348.92</v>
      </c>
      <c r="Q1769" s="25">
        <v>2809.09</v>
      </c>
      <c r="R1769" s="21">
        <f t="shared" si="27"/>
        <v>219158.01</v>
      </c>
    </row>
    <row r="1770" spans="1:18" x14ac:dyDescent="0.25">
      <c r="A1770" t="s">
        <v>11</v>
      </c>
      <c r="B1770" t="s">
        <v>10</v>
      </c>
      <c r="C1770" t="s">
        <v>213</v>
      </c>
      <c r="D1770" t="s">
        <v>193</v>
      </c>
      <c r="E1770" t="s">
        <v>146</v>
      </c>
      <c r="F1770" t="s">
        <v>209</v>
      </c>
      <c r="G1770" t="s">
        <v>144</v>
      </c>
      <c r="H1770" t="s">
        <v>279</v>
      </c>
      <c r="I1770">
        <v>0</v>
      </c>
      <c r="J1770" s="25">
        <v>6613425.4900000002</v>
      </c>
      <c r="K1770" s="26">
        <v>0.77347366240813098</v>
      </c>
      <c r="L1770" s="25">
        <v>8550291.7699999996</v>
      </c>
      <c r="M1770" s="26">
        <v>0.47813040371846782</v>
      </c>
      <c r="N1770" s="25">
        <v>30.45</v>
      </c>
      <c r="O1770">
        <v>0</v>
      </c>
      <c r="P1770">
        <v>0</v>
      </c>
      <c r="Q1770" s="25">
        <v>22.14</v>
      </c>
      <c r="R1770" s="21">
        <f t="shared" si="27"/>
        <v>22.14</v>
      </c>
    </row>
    <row r="1771" spans="1:18" x14ac:dyDescent="0.25">
      <c r="A1771" t="s">
        <v>11</v>
      </c>
      <c r="B1771" t="s">
        <v>10</v>
      </c>
      <c r="C1771" t="s">
        <v>214</v>
      </c>
      <c r="D1771" t="s">
        <v>175</v>
      </c>
      <c r="E1771" t="s">
        <v>146</v>
      </c>
      <c r="F1771" t="s">
        <v>209</v>
      </c>
      <c r="G1771" t="s">
        <v>144</v>
      </c>
      <c r="H1771" t="s">
        <v>279</v>
      </c>
      <c r="I1771">
        <v>13632</v>
      </c>
      <c r="J1771" s="25">
        <v>6613425.4900000002</v>
      </c>
      <c r="K1771" s="26">
        <v>0.77347366240813098</v>
      </c>
      <c r="L1771" s="25">
        <v>8550291.7699999996</v>
      </c>
      <c r="M1771" s="26">
        <v>0.47813040371846782</v>
      </c>
      <c r="N1771" s="25">
        <v>30.45</v>
      </c>
      <c r="O1771">
        <v>6517</v>
      </c>
      <c r="P1771" s="25">
        <v>144280.75</v>
      </c>
      <c r="Q1771" s="25">
        <v>-398.51</v>
      </c>
      <c r="R1771" s="21">
        <f t="shared" si="27"/>
        <v>143882.23999999999</v>
      </c>
    </row>
    <row r="1772" spans="1:18" x14ac:dyDescent="0.25">
      <c r="A1772" t="s">
        <v>87</v>
      </c>
      <c r="B1772" t="s">
        <v>196</v>
      </c>
      <c r="C1772" t="s">
        <v>197</v>
      </c>
      <c r="D1772" t="s">
        <v>148</v>
      </c>
      <c r="E1772" t="s">
        <v>142</v>
      </c>
      <c r="F1772" t="s">
        <v>198</v>
      </c>
      <c r="G1772" t="s">
        <v>144</v>
      </c>
      <c r="H1772" t="s">
        <v>279</v>
      </c>
      <c r="I1772">
        <v>312757</v>
      </c>
      <c r="J1772" s="25">
        <v>899029.63</v>
      </c>
      <c r="K1772" s="26">
        <v>0.68376050376292419</v>
      </c>
      <c r="L1772" s="25">
        <v>1314831.18</v>
      </c>
      <c r="M1772" s="27">
        <v>6.768443505316659E-3</v>
      </c>
      <c r="N1772" s="25">
        <v>33.78</v>
      </c>
      <c r="O1772">
        <v>2116</v>
      </c>
      <c r="P1772" s="28">
        <v>46063.9</v>
      </c>
      <c r="Q1772" s="25">
        <v>522.46</v>
      </c>
      <c r="R1772" s="21">
        <f t="shared" si="27"/>
        <v>46586.36</v>
      </c>
    </row>
    <row r="1773" spans="1:18" x14ac:dyDescent="0.25">
      <c r="A1773" t="s">
        <v>87</v>
      </c>
      <c r="B1773" t="s">
        <v>196</v>
      </c>
      <c r="C1773" t="s">
        <v>199</v>
      </c>
      <c r="D1773" t="s">
        <v>200</v>
      </c>
      <c r="E1773" t="s">
        <v>142</v>
      </c>
      <c r="F1773" t="s">
        <v>198</v>
      </c>
      <c r="G1773" t="s">
        <v>144</v>
      </c>
      <c r="H1773" t="s">
        <v>279</v>
      </c>
      <c r="I1773">
        <v>224694</v>
      </c>
      <c r="J1773" s="25">
        <v>899029.63</v>
      </c>
      <c r="K1773" s="26">
        <v>0.68376050376292419</v>
      </c>
      <c r="L1773" s="25">
        <v>1314831.18</v>
      </c>
      <c r="M1773" s="30">
        <v>1.5751404745290531E-2</v>
      </c>
      <c r="N1773" s="25">
        <v>10.98</v>
      </c>
      <c r="O1773">
        <v>3539</v>
      </c>
      <c r="P1773" s="25">
        <v>25041.96</v>
      </c>
      <c r="Q1773" s="25">
        <v>318.43</v>
      </c>
      <c r="R1773" s="21">
        <f t="shared" si="27"/>
        <v>25360.39</v>
      </c>
    </row>
    <row r="1774" spans="1:18" x14ac:dyDescent="0.25">
      <c r="A1774" t="s">
        <v>87</v>
      </c>
      <c r="B1774" t="s">
        <v>196</v>
      </c>
      <c r="C1774" t="s">
        <v>201</v>
      </c>
      <c r="D1774" t="s">
        <v>141</v>
      </c>
      <c r="E1774" t="s">
        <v>142</v>
      </c>
      <c r="F1774" t="s">
        <v>202</v>
      </c>
      <c r="G1774" t="s">
        <v>144</v>
      </c>
      <c r="H1774" t="s">
        <v>279</v>
      </c>
      <c r="I1774">
        <v>45141</v>
      </c>
      <c r="J1774" s="25">
        <v>899029.63</v>
      </c>
      <c r="K1774" s="26">
        <v>0.68376050376292419</v>
      </c>
      <c r="L1774" s="25">
        <v>1314831.18</v>
      </c>
      <c r="M1774" s="27">
        <v>6.7675218349671851E-3</v>
      </c>
      <c r="N1774" s="25">
        <v>33.78</v>
      </c>
      <c r="O1774">
        <v>305</v>
      </c>
      <c r="P1774" s="25">
        <v>6639.64</v>
      </c>
      <c r="Q1774" s="25">
        <v>108.85</v>
      </c>
      <c r="R1774" s="21">
        <f t="shared" si="27"/>
        <v>6748.4900000000007</v>
      </c>
    </row>
    <row r="1775" spans="1:18" x14ac:dyDescent="0.25">
      <c r="A1775" t="s">
        <v>87</v>
      </c>
      <c r="B1775" t="s">
        <v>196</v>
      </c>
      <c r="C1775" t="s">
        <v>203</v>
      </c>
      <c r="D1775" t="s">
        <v>141</v>
      </c>
      <c r="E1775" t="s">
        <v>146</v>
      </c>
      <c r="F1775" t="s">
        <v>202</v>
      </c>
      <c r="G1775" t="s">
        <v>144</v>
      </c>
      <c r="H1775" t="s">
        <v>279</v>
      </c>
      <c r="I1775">
        <v>17989</v>
      </c>
      <c r="J1775" s="25">
        <v>899029.63</v>
      </c>
      <c r="K1775" s="26">
        <v>0.68376050376292419</v>
      </c>
      <c r="L1775" s="25">
        <v>1314831.18</v>
      </c>
      <c r="M1775" s="27">
        <v>6.767521834967186E-3</v>
      </c>
      <c r="N1775" s="28">
        <v>135.6</v>
      </c>
      <c r="O1775">
        <v>121</v>
      </c>
      <c r="P1775" s="25">
        <v>10545.74</v>
      </c>
      <c r="Q1775" s="25">
        <v>-87.15</v>
      </c>
      <c r="R1775" s="21">
        <f t="shared" si="27"/>
        <v>10458.59</v>
      </c>
    </row>
    <row r="1776" spans="1:18" x14ac:dyDescent="0.25">
      <c r="A1776" t="s">
        <v>87</v>
      </c>
      <c r="B1776" t="s">
        <v>196</v>
      </c>
      <c r="C1776" t="s">
        <v>204</v>
      </c>
      <c r="D1776" t="s">
        <v>150</v>
      </c>
      <c r="E1776" t="s">
        <v>146</v>
      </c>
      <c r="F1776" t="s">
        <v>202</v>
      </c>
      <c r="G1776" t="s">
        <v>183</v>
      </c>
      <c r="H1776" t="s">
        <v>279</v>
      </c>
      <c r="I1776">
        <v>15914</v>
      </c>
      <c r="J1776" s="25">
        <v>899029.63</v>
      </c>
      <c r="K1776" s="26">
        <v>0.68376050376292419</v>
      </c>
      <c r="L1776" s="25">
        <v>1314831.18</v>
      </c>
      <c r="N1776" s="25">
        <v>30.27</v>
      </c>
      <c r="P1776">
        <v>0</v>
      </c>
      <c r="Q1776">
        <v>0</v>
      </c>
      <c r="R1776" s="21">
        <f t="shared" si="27"/>
        <v>0</v>
      </c>
    </row>
    <row r="1777" spans="1:18" x14ac:dyDescent="0.25">
      <c r="A1777" t="s">
        <v>87</v>
      </c>
      <c r="B1777" t="s">
        <v>196</v>
      </c>
      <c r="C1777" t="s">
        <v>205</v>
      </c>
      <c r="D1777" t="s">
        <v>148</v>
      </c>
      <c r="E1777" t="s">
        <v>155</v>
      </c>
      <c r="F1777" t="s">
        <v>198</v>
      </c>
      <c r="G1777" t="s">
        <v>144</v>
      </c>
      <c r="H1777" t="s">
        <v>279</v>
      </c>
      <c r="I1777">
        <v>15486</v>
      </c>
      <c r="J1777" s="25">
        <v>899029.63</v>
      </c>
      <c r="K1777" s="26">
        <v>0.68376050376292419</v>
      </c>
      <c r="L1777" s="25">
        <v>1314831.18</v>
      </c>
      <c r="M1777" s="27">
        <v>6.768443505316659E-3</v>
      </c>
      <c r="N1777" s="25">
        <v>90.79</v>
      </c>
      <c r="O1777">
        <v>104</v>
      </c>
      <c r="P1777" s="25">
        <v>6068.81</v>
      </c>
      <c r="Q1777" s="25">
        <v>58.36</v>
      </c>
      <c r="R1777" s="21">
        <f t="shared" si="27"/>
        <v>6127.17</v>
      </c>
    </row>
    <row r="1778" spans="1:18" x14ac:dyDescent="0.25">
      <c r="A1778" t="s">
        <v>87</v>
      </c>
      <c r="B1778" t="s">
        <v>196</v>
      </c>
      <c r="C1778" t="s">
        <v>206</v>
      </c>
      <c r="D1778" t="s">
        <v>189</v>
      </c>
      <c r="E1778" t="s">
        <v>155</v>
      </c>
      <c r="F1778" t="s">
        <v>198</v>
      </c>
      <c r="G1778" t="s">
        <v>144</v>
      </c>
      <c r="H1778" t="s">
        <v>279</v>
      </c>
      <c r="I1778">
        <v>7102</v>
      </c>
      <c r="J1778" s="25">
        <v>899029.63</v>
      </c>
      <c r="K1778" s="26">
        <v>0.68376050376292419</v>
      </c>
      <c r="L1778" s="25">
        <v>1314831.18</v>
      </c>
      <c r="M1778" s="27">
        <v>7.1252770434182535E-3</v>
      </c>
      <c r="N1778" s="25">
        <v>90.77</v>
      </c>
      <c r="O1778">
        <v>50</v>
      </c>
      <c r="P1778" s="25">
        <v>2917.05</v>
      </c>
      <c r="Q1778">
        <v>0</v>
      </c>
      <c r="R1778" s="21">
        <f t="shared" si="27"/>
        <v>2917.05</v>
      </c>
    </row>
    <row r="1779" spans="1:18" x14ac:dyDescent="0.25">
      <c r="A1779" t="s">
        <v>88</v>
      </c>
      <c r="B1779" t="s">
        <v>1</v>
      </c>
      <c r="C1779" t="s">
        <v>184</v>
      </c>
      <c r="D1779" t="s">
        <v>148</v>
      </c>
      <c r="E1779" t="s">
        <v>142</v>
      </c>
      <c r="F1779" t="s">
        <v>185</v>
      </c>
      <c r="G1779" t="s">
        <v>183</v>
      </c>
      <c r="H1779" t="s">
        <v>279</v>
      </c>
      <c r="I1779">
        <v>176872</v>
      </c>
      <c r="J1779" s="25">
        <v>202728.01</v>
      </c>
      <c r="K1779" s="26">
        <v>0.90488217133859683</v>
      </c>
      <c r="L1779" s="25">
        <v>224038.02000000002</v>
      </c>
      <c r="N1779" s="25">
        <v>0.97</v>
      </c>
      <c r="P1779">
        <v>0</v>
      </c>
      <c r="Q1779">
        <v>0</v>
      </c>
      <c r="R1779" s="21">
        <f t="shared" si="27"/>
        <v>0</v>
      </c>
    </row>
    <row r="1780" spans="1:18" x14ac:dyDescent="0.25">
      <c r="A1780" t="s">
        <v>88</v>
      </c>
      <c r="B1780" t="s">
        <v>1</v>
      </c>
      <c r="C1780" t="s">
        <v>186</v>
      </c>
      <c r="D1780" t="s">
        <v>187</v>
      </c>
      <c r="E1780" t="s">
        <v>142</v>
      </c>
      <c r="F1780" t="s">
        <v>185</v>
      </c>
      <c r="G1780" t="s">
        <v>144</v>
      </c>
      <c r="H1780" t="s">
        <v>279</v>
      </c>
      <c r="I1780">
        <v>157204</v>
      </c>
      <c r="J1780" s="25">
        <v>202728.01</v>
      </c>
      <c r="K1780" s="26">
        <v>0.90488217133859683</v>
      </c>
      <c r="L1780" s="25">
        <v>224038.02000000002</v>
      </c>
      <c r="M1780" s="30">
        <v>2.1321116574512064E-2</v>
      </c>
      <c r="N1780" s="25">
        <v>2.06</v>
      </c>
      <c r="O1780">
        <v>3351</v>
      </c>
      <c r="P1780" s="25">
        <v>5887.28</v>
      </c>
      <c r="Q1780" s="25">
        <v>54.46</v>
      </c>
      <c r="R1780" s="21">
        <f t="shared" si="27"/>
        <v>5941.74</v>
      </c>
    </row>
    <row r="1781" spans="1:18" x14ac:dyDescent="0.25">
      <c r="A1781" t="s">
        <v>88</v>
      </c>
      <c r="B1781" t="s">
        <v>1</v>
      </c>
      <c r="C1781" t="s">
        <v>188</v>
      </c>
      <c r="D1781" t="s">
        <v>189</v>
      </c>
      <c r="E1781" t="s">
        <v>142</v>
      </c>
      <c r="F1781" t="s">
        <v>185</v>
      </c>
      <c r="G1781" t="s">
        <v>144</v>
      </c>
      <c r="H1781" t="s">
        <v>279</v>
      </c>
      <c r="I1781">
        <v>89594</v>
      </c>
      <c r="J1781" s="25">
        <v>202728.01</v>
      </c>
      <c r="K1781" s="26">
        <v>0.90488217133859683</v>
      </c>
      <c r="L1781" s="25">
        <v>224038.02000000002</v>
      </c>
      <c r="M1781" s="30">
        <v>2.0358949591631339E-2</v>
      </c>
      <c r="N1781" s="25">
        <v>2.09</v>
      </c>
      <c r="O1781">
        <v>1824</v>
      </c>
      <c r="P1781" s="25">
        <v>3251.21</v>
      </c>
      <c r="Q1781" s="25">
        <v>60.61</v>
      </c>
      <c r="R1781" s="21">
        <f t="shared" si="27"/>
        <v>3311.82</v>
      </c>
    </row>
    <row r="1782" spans="1:18" x14ac:dyDescent="0.25">
      <c r="A1782" t="s">
        <v>88</v>
      </c>
      <c r="B1782" t="s">
        <v>1</v>
      </c>
      <c r="C1782" t="s">
        <v>190</v>
      </c>
      <c r="D1782" t="s">
        <v>148</v>
      </c>
      <c r="E1782" t="s">
        <v>146</v>
      </c>
      <c r="F1782" t="s">
        <v>191</v>
      </c>
      <c r="G1782" t="s">
        <v>183</v>
      </c>
      <c r="H1782" t="s">
        <v>279</v>
      </c>
      <c r="I1782">
        <v>16907</v>
      </c>
      <c r="J1782" s="25">
        <v>202728.01</v>
      </c>
      <c r="K1782" s="26">
        <v>0.90488217133859683</v>
      </c>
      <c r="L1782" s="25">
        <v>224038.02000000002</v>
      </c>
      <c r="N1782" s="25">
        <v>22.13</v>
      </c>
      <c r="P1782">
        <v>0</v>
      </c>
      <c r="Q1782">
        <v>0</v>
      </c>
      <c r="R1782" s="21">
        <f t="shared" si="27"/>
        <v>0</v>
      </c>
    </row>
    <row r="1783" spans="1:18" x14ac:dyDescent="0.25">
      <c r="A1783" t="s">
        <v>88</v>
      </c>
      <c r="B1783" t="s">
        <v>1</v>
      </c>
      <c r="C1783" t="s">
        <v>192</v>
      </c>
      <c r="D1783" t="s">
        <v>193</v>
      </c>
      <c r="E1783" t="s">
        <v>146</v>
      </c>
      <c r="F1783" t="s">
        <v>185</v>
      </c>
      <c r="G1783" t="s">
        <v>144</v>
      </c>
      <c r="H1783" t="s">
        <v>279</v>
      </c>
      <c r="I1783">
        <v>0</v>
      </c>
      <c r="J1783" s="25">
        <v>202728.01</v>
      </c>
      <c r="K1783" s="26">
        <v>0.90488217133859683</v>
      </c>
      <c r="L1783" s="25">
        <v>224038.02000000002</v>
      </c>
      <c r="M1783" s="30">
        <v>5.0483028995349802E-2</v>
      </c>
      <c r="N1783" s="25">
        <v>5.93</v>
      </c>
      <c r="O1783">
        <v>0</v>
      </c>
      <c r="P1783">
        <v>0</v>
      </c>
      <c r="Q1783">
        <v>0</v>
      </c>
      <c r="R1783" s="21">
        <f t="shared" si="27"/>
        <v>0</v>
      </c>
    </row>
    <row r="1784" spans="1:18" x14ac:dyDescent="0.25">
      <c r="A1784" t="s">
        <v>88</v>
      </c>
      <c r="B1784" t="s">
        <v>1</v>
      </c>
      <c r="C1784" t="s">
        <v>194</v>
      </c>
      <c r="D1784" t="s">
        <v>189</v>
      </c>
      <c r="E1784" t="s">
        <v>155</v>
      </c>
      <c r="F1784" t="s">
        <v>185</v>
      </c>
      <c r="G1784" t="s">
        <v>144</v>
      </c>
      <c r="H1784" t="s">
        <v>279</v>
      </c>
      <c r="I1784">
        <v>5720</v>
      </c>
      <c r="J1784" s="25">
        <v>202728.01</v>
      </c>
      <c r="K1784" s="26">
        <v>0.90488217133859683</v>
      </c>
      <c r="L1784" s="25">
        <v>224038.02000000002</v>
      </c>
      <c r="M1784" s="30">
        <v>2.0358949591631346E-2</v>
      </c>
      <c r="N1784" s="25">
        <v>2.58</v>
      </c>
      <c r="O1784">
        <v>116</v>
      </c>
      <c r="P1784" s="25">
        <v>254.56</v>
      </c>
      <c r="Q1784">
        <v>0</v>
      </c>
      <c r="R1784" s="21">
        <f t="shared" si="27"/>
        <v>254.56</v>
      </c>
    </row>
    <row r="1785" spans="1:18" x14ac:dyDescent="0.25">
      <c r="A1785" t="s">
        <v>88</v>
      </c>
      <c r="B1785" t="s">
        <v>1</v>
      </c>
      <c r="C1785" t="s">
        <v>195</v>
      </c>
      <c r="D1785" t="s">
        <v>187</v>
      </c>
      <c r="E1785" t="s">
        <v>155</v>
      </c>
      <c r="F1785" t="s">
        <v>185</v>
      </c>
      <c r="G1785" t="s">
        <v>144</v>
      </c>
      <c r="H1785" t="s">
        <v>279</v>
      </c>
      <c r="I1785">
        <v>9773</v>
      </c>
      <c r="J1785" s="25">
        <v>202728.01</v>
      </c>
      <c r="K1785" s="26">
        <v>0.90488217133859683</v>
      </c>
      <c r="L1785" s="25">
        <v>224038.02000000002</v>
      </c>
      <c r="M1785" s="30">
        <v>2.1321116574512064E-2</v>
      </c>
      <c r="N1785" s="25">
        <v>2.54</v>
      </c>
      <c r="O1785">
        <v>208</v>
      </c>
      <c r="P1785" s="25">
        <v>449.38</v>
      </c>
      <c r="Q1785">
        <v>0</v>
      </c>
      <c r="R1785" s="21">
        <f t="shared" si="27"/>
        <v>449.38</v>
      </c>
    </row>
    <row r="1786" spans="1:18" x14ac:dyDescent="0.25">
      <c r="A1786" t="s">
        <v>89</v>
      </c>
      <c r="B1786" t="s">
        <v>196</v>
      </c>
      <c r="C1786" t="s">
        <v>197</v>
      </c>
      <c r="D1786" t="s">
        <v>148</v>
      </c>
      <c r="E1786" t="s">
        <v>142</v>
      </c>
      <c r="F1786" t="s">
        <v>198</v>
      </c>
      <c r="G1786" t="s">
        <v>144</v>
      </c>
      <c r="H1786" t="s">
        <v>279</v>
      </c>
      <c r="I1786">
        <v>312757</v>
      </c>
      <c r="J1786" s="25">
        <v>2107910.59</v>
      </c>
      <c r="K1786" s="26">
        <v>0.92467003441273921</v>
      </c>
      <c r="L1786" s="25">
        <v>2279635.4499999997</v>
      </c>
      <c r="M1786" s="30">
        <v>1.173503031472232E-2</v>
      </c>
      <c r="N1786" s="25">
        <v>33.78</v>
      </c>
      <c r="O1786">
        <v>3670</v>
      </c>
      <c r="P1786" s="25">
        <v>108042.31</v>
      </c>
      <c r="Q1786" s="25">
        <v>1089.25</v>
      </c>
      <c r="R1786" s="21">
        <f t="shared" si="27"/>
        <v>109131.56</v>
      </c>
    </row>
    <row r="1787" spans="1:18" x14ac:dyDescent="0.25">
      <c r="A1787" t="s">
        <v>89</v>
      </c>
      <c r="B1787" t="s">
        <v>196</v>
      </c>
      <c r="C1787" t="s">
        <v>199</v>
      </c>
      <c r="D1787" t="s">
        <v>200</v>
      </c>
      <c r="E1787" t="s">
        <v>142</v>
      </c>
      <c r="F1787" t="s">
        <v>198</v>
      </c>
      <c r="G1787" t="s">
        <v>183</v>
      </c>
      <c r="H1787" t="s">
        <v>279</v>
      </c>
      <c r="I1787">
        <v>224694</v>
      </c>
      <c r="J1787" s="25">
        <v>2107910.59</v>
      </c>
      <c r="K1787" s="26">
        <v>0.92467003441273921</v>
      </c>
      <c r="L1787" s="25">
        <v>2279635.4499999997</v>
      </c>
      <c r="N1787" s="25">
        <v>10.98</v>
      </c>
      <c r="P1787">
        <v>0</v>
      </c>
      <c r="Q1787">
        <v>0</v>
      </c>
      <c r="R1787" s="21">
        <f t="shared" si="27"/>
        <v>0</v>
      </c>
    </row>
    <row r="1788" spans="1:18" x14ac:dyDescent="0.25">
      <c r="A1788" t="s">
        <v>89</v>
      </c>
      <c r="B1788" t="s">
        <v>196</v>
      </c>
      <c r="C1788" t="s">
        <v>201</v>
      </c>
      <c r="D1788" t="s">
        <v>141</v>
      </c>
      <c r="E1788" t="s">
        <v>142</v>
      </c>
      <c r="F1788" t="s">
        <v>202</v>
      </c>
      <c r="G1788" t="s">
        <v>144</v>
      </c>
      <c r="H1788" t="s">
        <v>279</v>
      </c>
      <c r="I1788">
        <v>45141</v>
      </c>
      <c r="J1788" s="25">
        <v>2107910.59</v>
      </c>
      <c r="K1788" s="26">
        <v>0.92467003441273921</v>
      </c>
      <c r="L1788" s="25">
        <v>2279635.4499999997</v>
      </c>
      <c r="M1788" s="30">
        <v>1.1733432335883792E-2</v>
      </c>
      <c r="N1788" s="25">
        <v>33.78</v>
      </c>
      <c r="O1788">
        <v>529</v>
      </c>
      <c r="P1788" s="28">
        <v>15573.4</v>
      </c>
      <c r="Q1788" s="28">
        <v>147.19999999999999</v>
      </c>
      <c r="R1788" s="21">
        <f t="shared" si="27"/>
        <v>15720.6</v>
      </c>
    </row>
    <row r="1789" spans="1:18" x14ac:dyDescent="0.25">
      <c r="A1789" t="s">
        <v>89</v>
      </c>
      <c r="B1789" t="s">
        <v>196</v>
      </c>
      <c r="C1789" t="s">
        <v>203</v>
      </c>
      <c r="D1789" t="s">
        <v>141</v>
      </c>
      <c r="E1789" t="s">
        <v>146</v>
      </c>
      <c r="F1789" t="s">
        <v>202</v>
      </c>
      <c r="G1789" t="s">
        <v>144</v>
      </c>
      <c r="H1789" t="s">
        <v>279</v>
      </c>
      <c r="I1789">
        <v>17989</v>
      </c>
      <c r="J1789" s="25">
        <v>2107910.59</v>
      </c>
      <c r="K1789" s="26">
        <v>0.92467003441273921</v>
      </c>
      <c r="L1789" s="25">
        <v>2279635.4499999997</v>
      </c>
      <c r="M1789" s="30">
        <v>1.1733432335883793E-2</v>
      </c>
      <c r="N1789" s="28">
        <v>135.6</v>
      </c>
      <c r="O1789">
        <v>211</v>
      </c>
      <c r="P1789" s="25">
        <v>24868.91</v>
      </c>
      <c r="Q1789">
        <v>0</v>
      </c>
      <c r="R1789" s="21">
        <f t="shared" si="27"/>
        <v>24868.91</v>
      </c>
    </row>
    <row r="1790" spans="1:18" x14ac:dyDescent="0.25">
      <c r="A1790" t="s">
        <v>89</v>
      </c>
      <c r="B1790" t="s">
        <v>196</v>
      </c>
      <c r="C1790" t="s">
        <v>204</v>
      </c>
      <c r="D1790" t="s">
        <v>150</v>
      </c>
      <c r="E1790" t="s">
        <v>146</v>
      </c>
      <c r="F1790" t="s">
        <v>202</v>
      </c>
      <c r="G1790" t="s">
        <v>183</v>
      </c>
      <c r="H1790" t="s">
        <v>279</v>
      </c>
      <c r="I1790">
        <v>15914</v>
      </c>
      <c r="J1790" s="25">
        <v>2107910.59</v>
      </c>
      <c r="K1790" s="26">
        <v>0.92467003441273921</v>
      </c>
      <c r="L1790" s="25">
        <v>2279635.4499999997</v>
      </c>
      <c r="N1790" s="25">
        <v>30.27</v>
      </c>
      <c r="P1790">
        <v>0</v>
      </c>
      <c r="Q1790">
        <v>0</v>
      </c>
      <c r="R1790" s="21">
        <f t="shared" si="27"/>
        <v>0</v>
      </c>
    </row>
    <row r="1791" spans="1:18" x14ac:dyDescent="0.25">
      <c r="A1791" t="s">
        <v>89</v>
      </c>
      <c r="B1791" t="s">
        <v>196</v>
      </c>
      <c r="C1791" t="s">
        <v>205</v>
      </c>
      <c r="D1791" t="s">
        <v>148</v>
      </c>
      <c r="E1791" t="s">
        <v>155</v>
      </c>
      <c r="F1791" t="s">
        <v>198</v>
      </c>
      <c r="G1791" t="s">
        <v>144</v>
      </c>
      <c r="H1791" t="s">
        <v>279</v>
      </c>
      <c r="I1791">
        <v>15486</v>
      </c>
      <c r="J1791" s="25">
        <v>2107910.59</v>
      </c>
      <c r="K1791" s="26">
        <v>0.92467003441273921</v>
      </c>
      <c r="L1791" s="25">
        <v>2279635.4499999997</v>
      </c>
      <c r="M1791" s="30">
        <v>1.173503031472232E-2</v>
      </c>
      <c r="N1791" s="25">
        <v>90.79</v>
      </c>
      <c r="O1791">
        <v>181</v>
      </c>
      <c r="P1791" s="25">
        <v>14283.39</v>
      </c>
      <c r="Q1791">
        <v>0</v>
      </c>
      <c r="R1791" s="21">
        <f t="shared" si="27"/>
        <v>14283.39</v>
      </c>
    </row>
    <row r="1792" spans="1:18" x14ac:dyDescent="0.25">
      <c r="A1792" t="s">
        <v>89</v>
      </c>
      <c r="B1792" t="s">
        <v>196</v>
      </c>
      <c r="C1792" t="s">
        <v>206</v>
      </c>
      <c r="D1792" t="s">
        <v>189</v>
      </c>
      <c r="E1792" t="s">
        <v>155</v>
      </c>
      <c r="F1792" t="s">
        <v>198</v>
      </c>
      <c r="G1792" t="s">
        <v>144</v>
      </c>
      <c r="H1792" t="s">
        <v>279</v>
      </c>
      <c r="I1792">
        <v>7102</v>
      </c>
      <c r="J1792" s="25">
        <v>2107910.59</v>
      </c>
      <c r="K1792" s="26">
        <v>0.92467003441273921</v>
      </c>
      <c r="L1792" s="25">
        <v>2279635.4499999997</v>
      </c>
      <c r="M1792" s="30">
        <v>1.235370318739128E-2</v>
      </c>
      <c r="N1792" s="25">
        <v>90.77</v>
      </c>
      <c r="O1792">
        <v>87</v>
      </c>
      <c r="P1792" s="25">
        <v>6863.98</v>
      </c>
      <c r="Q1792">
        <v>0</v>
      </c>
      <c r="R1792" s="21">
        <f t="shared" si="27"/>
        <v>6863.98</v>
      </c>
    </row>
    <row r="1793" spans="1:18" x14ac:dyDescent="0.25">
      <c r="A1793" t="s">
        <v>90</v>
      </c>
      <c r="B1793" t="s">
        <v>20</v>
      </c>
      <c r="C1793" t="s">
        <v>208</v>
      </c>
      <c r="D1793" t="s">
        <v>170</v>
      </c>
      <c r="E1793" t="s">
        <v>155</v>
      </c>
      <c r="F1793" t="s">
        <v>209</v>
      </c>
      <c r="G1793" t="s">
        <v>144</v>
      </c>
      <c r="H1793" t="s">
        <v>279</v>
      </c>
      <c r="I1793">
        <v>5597</v>
      </c>
      <c r="J1793" s="25">
        <v>4477754.67</v>
      </c>
      <c r="K1793" s="26">
        <v>0.90927817752864881</v>
      </c>
      <c r="L1793" s="25">
        <v>4924515.71</v>
      </c>
      <c r="M1793" s="26">
        <v>0.27537781725783578</v>
      </c>
      <c r="N1793" s="25">
        <v>6.65</v>
      </c>
      <c r="O1793">
        <v>1541</v>
      </c>
      <c r="P1793" s="25">
        <v>8758.89</v>
      </c>
      <c r="Q1793" s="25">
        <v>11.37</v>
      </c>
      <c r="R1793" s="21">
        <f t="shared" si="27"/>
        <v>8770.26</v>
      </c>
    </row>
    <row r="1794" spans="1:18" x14ac:dyDescent="0.25">
      <c r="A1794" t="s">
        <v>19</v>
      </c>
      <c r="B1794" t="s">
        <v>17</v>
      </c>
      <c r="C1794" t="s">
        <v>239</v>
      </c>
      <c r="D1794" t="s">
        <v>232</v>
      </c>
      <c r="E1794" t="s">
        <v>155</v>
      </c>
      <c r="F1794" t="s">
        <v>230</v>
      </c>
      <c r="G1794" t="s">
        <v>144</v>
      </c>
      <c r="H1794" t="s">
        <v>279</v>
      </c>
      <c r="I1794">
        <v>7796</v>
      </c>
      <c r="J1794" s="25">
        <v>26872404.420000002</v>
      </c>
      <c r="K1794" s="26">
        <v>0.80608117770484067</v>
      </c>
      <c r="L1794" s="25">
        <v>33337094.530000001</v>
      </c>
      <c r="M1794" s="26">
        <v>0.49016889702836614</v>
      </c>
      <c r="N1794" s="25">
        <v>51.02</v>
      </c>
      <c r="O1794">
        <v>3821</v>
      </c>
      <c r="P1794" s="25">
        <v>147714.84</v>
      </c>
      <c r="Q1794" s="25">
        <v>309.26</v>
      </c>
      <c r="R1794" s="21">
        <f t="shared" ref="R1794:R1857" si="28">SUM(P1794:Q1794)</f>
        <v>148024.1</v>
      </c>
    </row>
    <row r="1795" spans="1:18" x14ac:dyDescent="0.25">
      <c r="A1795" t="s">
        <v>19</v>
      </c>
      <c r="B1795" t="s">
        <v>17</v>
      </c>
      <c r="C1795" t="s">
        <v>240</v>
      </c>
      <c r="D1795" t="s">
        <v>150</v>
      </c>
      <c r="E1795" t="s">
        <v>155</v>
      </c>
      <c r="F1795" t="s">
        <v>230</v>
      </c>
      <c r="G1795" t="s">
        <v>144</v>
      </c>
      <c r="H1795" t="s">
        <v>279</v>
      </c>
      <c r="I1795">
        <v>7071</v>
      </c>
      <c r="J1795" s="25">
        <v>26872404.420000002</v>
      </c>
      <c r="K1795" s="26">
        <v>0.80608117770484067</v>
      </c>
      <c r="L1795" s="25">
        <v>33337094.530000001</v>
      </c>
      <c r="M1795" s="26">
        <v>0.49016889702836614</v>
      </c>
      <c r="N1795" s="25">
        <v>51.02</v>
      </c>
      <c r="O1795">
        <v>3465</v>
      </c>
      <c r="P1795" s="25">
        <v>133952.35</v>
      </c>
      <c r="Q1795" s="25">
        <v>154.63</v>
      </c>
      <c r="R1795" s="21">
        <f t="shared" si="28"/>
        <v>134106.98000000001</v>
      </c>
    </row>
    <row r="1796" spans="1:18" x14ac:dyDescent="0.25">
      <c r="A1796" t="s">
        <v>61</v>
      </c>
      <c r="B1796" t="s">
        <v>20</v>
      </c>
      <c r="C1796" t="s">
        <v>208</v>
      </c>
      <c r="D1796" t="s">
        <v>170</v>
      </c>
      <c r="E1796" t="s">
        <v>155</v>
      </c>
      <c r="F1796" t="s">
        <v>209</v>
      </c>
      <c r="G1796" t="s">
        <v>144</v>
      </c>
      <c r="H1796" t="s">
        <v>279</v>
      </c>
      <c r="I1796">
        <v>5597</v>
      </c>
      <c r="J1796" s="25">
        <v>349.74</v>
      </c>
      <c r="K1796" s="26">
        <v>0.85840512480671527</v>
      </c>
      <c r="L1796" s="25">
        <v>407.43</v>
      </c>
      <c r="M1796" s="31">
        <v>2.2783394488421691E-5</v>
      </c>
      <c r="N1796" s="25">
        <v>6.65</v>
      </c>
      <c r="O1796">
        <v>0</v>
      </c>
      <c r="P1796">
        <v>0</v>
      </c>
      <c r="Q1796">
        <v>0</v>
      </c>
      <c r="R1796" s="21">
        <f t="shared" si="28"/>
        <v>0</v>
      </c>
    </row>
    <row r="1797" spans="1:18" x14ac:dyDescent="0.25">
      <c r="A1797" t="s">
        <v>61</v>
      </c>
      <c r="B1797" t="s">
        <v>20</v>
      </c>
      <c r="C1797" t="s">
        <v>210</v>
      </c>
      <c r="D1797" t="s">
        <v>175</v>
      </c>
      <c r="E1797" t="s">
        <v>155</v>
      </c>
      <c r="F1797" t="s">
        <v>209</v>
      </c>
      <c r="G1797" t="s">
        <v>144</v>
      </c>
      <c r="H1797" t="s">
        <v>279</v>
      </c>
      <c r="I1797">
        <v>5680</v>
      </c>
      <c r="J1797" s="25">
        <v>349.74</v>
      </c>
      <c r="K1797" s="26">
        <v>0.85840512480671527</v>
      </c>
      <c r="L1797" s="25">
        <v>407.43</v>
      </c>
      <c r="M1797" s="31">
        <v>2.2783394488421691E-5</v>
      </c>
      <c r="N1797" s="25">
        <v>6.65</v>
      </c>
      <c r="O1797">
        <v>0</v>
      </c>
      <c r="P1797">
        <v>0</v>
      </c>
      <c r="Q1797">
        <v>0</v>
      </c>
      <c r="R1797" s="21">
        <f t="shared" si="28"/>
        <v>0</v>
      </c>
    </row>
    <row r="1798" spans="1:18" x14ac:dyDescent="0.25">
      <c r="A1798" t="s">
        <v>61</v>
      </c>
      <c r="B1798" t="s">
        <v>20</v>
      </c>
      <c r="C1798" t="s">
        <v>211</v>
      </c>
      <c r="D1798" t="s">
        <v>148</v>
      </c>
      <c r="E1798" t="s">
        <v>142</v>
      </c>
      <c r="F1798" t="s">
        <v>209</v>
      </c>
      <c r="G1798" t="s">
        <v>183</v>
      </c>
      <c r="H1798" t="s">
        <v>279</v>
      </c>
      <c r="I1798">
        <v>96857</v>
      </c>
      <c r="J1798" s="25">
        <v>349.74</v>
      </c>
      <c r="K1798" s="26">
        <v>0.85840512480671527</v>
      </c>
      <c r="L1798" s="25">
        <v>407.43</v>
      </c>
      <c r="N1798" s="25">
        <v>3.92</v>
      </c>
      <c r="P1798">
        <v>0</v>
      </c>
      <c r="Q1798">
        <v>0</v>
      </c>
      <c r="R1798" s="21">
        <f t="shared" si="28"/>
        <v>0</v>
      </c>
    </row>
    <row r="1799" spans="1:18" x14ac:dyDescent="0.25">
      <c r="A1799" t="s">
        <v>61</v>
      </c>
      <c r="B1799" t="s">
        <v>20</v>
      </c>
      <c r="C1799" t="s">
        <v>212</v>
      </c>
      <c r="D1799" t="s">
        <v>150</v>
      </c>
      <c r="E1799" t="s">
        <v>142</v>
      </c>
      <c r="F1799" t="s">
        <v>209</v>
      </c>
      <c r="G1799" t="s">
        <v>144</v>
      </c>
      <c r="H1799" t="s">
        <v>279</v>
      </c>
      <c r="I1799">
        <v>158342</v>
      </c>
      <c r="J1799" s="25">
        <v>349.74</v>
      </c>
      <c r="K1799" s="26">
        <v>0.85840512480671527</v>
      </c>
      <c r="L1799" s="25">
        <v>407.43</v>
      </c>
      <c r="M1799" s="31">
        <v>2.2783394488421691E-5</v>
      </c>
      <c r="N1799" s="25">
        <v>3.92</v>
      </c>
      <c r="O1799">
        <v>3</v>
      </c>
      <c r="P1799" s="25">
        <v>9.51</v>
      </c>
      <c r="Q1799">
        <v>0</v>
      </c>
      <c r="R1799" s="21">
        <f t="shared" si="28"/>
        <v>9.51</v>
      </c>
    </row>
    <row r="1800" spans="1:18" x14ac:dyDescent="0.25">
      <c r="A1800" t="s">
        <v>61</v>
      </c>
      <c r="B1800" t="s">
        <v>20</v>
      </c>
      <c r="C1800" t="s">
        <v>213</v>
      </c>
      <c r="D1800" t="s">
        <v>193</v>
      </c>
      <c r="E1800" t="s">
        <v>146</v>
      </c>
      <c r="F1800" t="s">
        <v>209</v>
      </c>
      <c r="G1800" t="s">
        <v>144</v>
      </c>
      <c r="H1800" t="s">
        <v>279</v>
      </c>
      <c r="I1800">
        <v>0</v>
      </c>
      <c r="J1800" s="25">
        <v>349.74</v>
      </c>
      <c r="K1800" s="26">
        <v>0.85840512480671527</v>
      </c>
      <c r="L1800" s="25">
        <v>407.43</v>
      </c>
      <c r="M1800" s="31">
        <v>2.2783394488421691E-5</v>
      </c>
      <c r="N1800" s="25">
        <v>30.45</v>
      </c>
      <c r="O1800">
        <v>0</v>
      </c>
      <c r="P1800">
        <v>0</v>
      </c>
      <c r="Q1800">
        <v>0</v>
      </c>
      <c r="R1800" s="21">
        <f t="shared" si="28"/>
        <v>0</v>
      </c>
    </row>
    <row r="1801" spans="1:18" x14ac:dyDescent="0.25">
      <c r="A1801" t="s">
        <v>61</v>
      </c>
      <c r="B1801" t="s">
        <v>20</v>
      </c>
      <c r="C1801" t="s">
        <v>214</v>
      </c>
      <c r="D1801" t="s">
        <v>175</v>
      </c>
      <c r="E1801" t="s">
        <v>146</v>
      </c>
      <c r="F1801" t="s">
        <v>209</v>
      </c>
      <c r="G1801" t="s">
        <v>144</v>
      </c>
      <c r="H1801" t="s">
        <v>279</v>
      </c>
      <c r="I1801">
        <v>13632</v>
      </c>
      <c r="J1801" s="25">
        <v>349.74</v>
      </c>
      <c r="K1801" s="26">
        <v>0.85840512480671527</v>
      </c>
      <c r="L1801" s="25">
        <v>407.43</v>
      </c>
      <c r="M1801" s="31">
        <v>2.2783394488421691E-5</v>
      </c>
      <c r="N1801" s="25">
        <v>30.45</v>
      </c>
      <c r="O1801">
        <v>0</v>
      </c>
      <c r="P1801">
        <v>0</v>
      </c>
      <c r="Q1801">
        <v>0</v>
      </c>
      <c r="R1801" s="21">
        <f t="shared" si="28"/>
        <v>0</v>
      </c>
    </row>
    <row r="1802" spans="1:18" x14ac:dyDescent="0.25">
      <c r="A1802" t="s">
        <v>62</v>
      </c>
      <c r="B1802" t="s">
        <v>196</v>
      </c>
      <c r="C1802" t="s">
        <v>197</v>
      </c>
      <c r="D1802" t="s">
        <v>148</v>
      </c>
      <c r="E1802" t="s">
        <v>142</v>
      </c>
      <c r="F1802" t="s">
        <v>198</v>
      </c>
      <c r="G1802" t="s">
        <v>144</v>
      </c>
      <c r="H1802" t="s">
        <v>279</v>
      </c>
      <c r="I1802">
        <v>312757</v>
      </c>
      <c r="J1802" s="25">
        <v>2303.73</v>
      </c>
      <c r="K1802" s="26">
        <v>0.8756999007879942</v>
      </c>
      <c r="L1802" s="25">
        <v>2630.73</v>
      </c>
      <c r="M1802" s="31">
        <v>1.354238297173763E-5</v>
      </c>
      <c r="N1802" s="25">
        <v>33.78</v>
      </c>
      <c r="O1802">
        <v>4</v>
      </c>
      <c r="P1802" s="25">
        <v>111.52</v>
      </c>
      <c r="Q1802">
        <v>0</v>
      </c>
      <c r="R1802" s="21">
        <f t="shared" si="28"/>
        <v>111.52</v>
      </c>
    </row>
    <row r="1803" spans="1:18" x14ac:dyDescent="0.25">
      <c r="A1803" t="s">
        <v>62</v>
      </c>
      <c r="B1803" t="s">
        <v>196</v>
      </c>
      <c r="C1803" t="s">
        <v>199</v>
      </c>
      <c r="D1803" t="s">
        <v>200</v>
      </c>
      <c r="E1803" t="s">
        <v>142</v>
      </c>
      <c r="F1803" t="s">
        <v>198</v>
      </c>
      <c r="G1803" t="s">
        <v>183</v>
      </c>
      <c r="H1803" t="s">
        <v>279</v>
      </c>
      <c r="I1803">
        <v>224694</v>
      </c>
      <c r="J1803" s="25">
        <v>2303.73</v>
      </c>
      <c r="K1803" s="26">
        <v>0.8756999007879942</v>
      </c>
      <c r="L1803" s="25">
        <v>2630.73</v>
      </c>
      <c r="N1803" s="25">
        <v>10.98</v>
      </c>
      <c r="P1803">
        <v>0</v>
      </c>
      <c r="Q1803">
        <v>0</v>
      </c>
      <c r="R1803" s="21">
        <f t="shared" si="28"/>
        <v>0</v>
      </c>
    </row>
    <row r="1804" spans="1:18" x14ac:dyDescent="0.25">
      <c r="A1804" t="s">
        <v>62</v>
      </c>
      <c r="B1804" t="s">
        <v>196</v>
      </c>
      <c r="C1804" t="s">
        <v>201</v>
      </c>
      <c r="D1804" t="s">
        <v>141</v>
      </c>
      <c r="E1804" t="s">
        <v>142</v>
      </c>
      <c r="F1804" t="s">
        <v>202</v>
      </c>
      <c r="G1804" t="s">
        <v>144</v>
      </c>
      <c r="H1804" t="s">
        <v>279</v>
      </c>
      <c r="I1804">
        <v>45141</v>
      </c>
      <c r="J1804" s="25">
        <v>2303.73</v>
      </c>
      <c r="K1804" s="26">
        <v>0.8756999007879942</v>
      </c>
      <c r="L1804" s="25">
        <v>2630.73</v>
      </c>
      <c r="M1804" s="31">
        <v>1.3540538882644404E-5</v>
      </c>
      <c r="N1804" s="25">
        <v>33.78</v>
      </c>
      <c r="O1804">
        <v>0</v>
      </c>
      <c r="P1804">
        <v>0</v>
      </c>
      <c r="Q1804">
        <v>0</v>
      </c>
      <c r="R1804" s="21">
        <f t="shared" si="28"/>
        <v>0</v>
      </c>
    </row>
    <row r="1805" spans="1:18" x14ac:dyDescent="0.25">
      <c r="A1805" t="s">
        <v>62</v>
      </c>
      <c r="B1805" t="s">
        <v>196</v>
      </c>
      <c r="C1805" t="s">
        <v>203</v>
      </c>
      <c r="D1805" t="s">
        <v>141</v>
      </c>
      <c r="E1805" t="s">
        <v>146</v>
      </c>
      <c r="F1805" t="s">
        <v>202</v>
      </c>
      <c r="G1805" t="s">
        <v>144</v>
      </c>
      <c r="H1805" t="s">
        <v>279</v>
      </c>
      <c r="I1805">
        <v>17989</v>
      </c>
      <c r="J1805" s="25">
        <v>2303.73</v>
      </c>
      <c r="K1805" s="26">
        <v>0.8756999007879942</v>
      </c>
      <c r="L1805" s="25">
        <v>2630.73</v>
      </c>
      <c r="M1805" s="31">
        <v>1.3540538882644405E-5</v>
      </c>
      <c r="N1805" s="28">
        <v>135.6</v>
      </c>
      <c r="O1805">
        <v>0</v>
      </c>
      <c r="P1805">
        <v>0</v>
      </c>
      <c r="Q1805">
        <v>0</v>
      </c>
      <c r="R1805" s="21">
        <f t="shared" si="28"/>
        <v>0</v>
      </c>
    </row>
    <row r="1806" spans="1:18" x14ac:dyDescent="0.25">
      <c r="A1806" t="s">
        <v>62</v>
      </c>
      <c r="B1806" t="s">
        <v>196</v>
      </c>
      <c r="C1806" t="s">
        <v>204</v>
      </c>
      <c r="D1806" t="s">
        <v>150</v>
      </c>
      <c r="E1806" t="s">
        <v>146</v>
      </c>
      <c r="F1806" t="s">
        <v>202</v>
      </c>
      <c r="G1806" t="s">
        <v>183</v>
      </c>
      <c r="H1806" t="s">
        <v>279</v>
      </c>
      <c r="I1806">
        <v>15914</v>
      </c>
      <c r="J1806" s="25">
        <v>2303.73</v>
      </c>
      <c r="K1806" s="26">
        <v>0.8756999007879942</v>
      </c>
      <c r="L1806" s="25">
        <v>2630.73</v>
      </c>
      <c r="N1806" s="25">
        <v>30.27</v>
      </c>
      <c r="P1806">
        <v>0</v>
      </c>
      <c r="Q1806">
        <v>0</v>
      </c>
      <c r="R1806" s="21">
        <f t="shared" si="28"/>
        <v>0</v>
      </c>
    </row>
    <row r="1807" spans="1:18" x14ac:dyDescent="0.25">
      <c r="A1807" t="s">
        <v>62</v>
      </c>
      <c r="B1807" t="s">
        <v>196</v>
      </c>
      <c r="C1807" t="s">
        <v>205</v>
      </c>
      <c r="D1807" t="s">
        <v>148</v>
      </c>
      <c r="E1807" t="s">
        <v>155</v>
      </c>
      <c r="F1807" t="s">
        <v>198</v>
      </c>
      <c r="G1807" t="s">
        <v>144</v>
      </c>
      <c r="H1807" t="s">
        <v>279</v>
      </c>
      <c r="I1807">
        <v>15486</v>
      </c>
      <c r="J1807" s="25">
        <v>2303.73</v>
      </c>
      <c r="K1807" s="26">
        <v>0.8756999007879942</v>
      </c>
      <c r="L1807" s="25">
        <v>2630.73</v>
      </c>
      <c r="M1807" s="31">
        <v>1.354238297173763E-5</v>
      </c>
      <c r="N1807" s="25">
        <v>90.79</v>
      </c>
      <c r="O1807">
        <v>0</v>
      </c>
      <c r="P1807">
        <v>0</v>
      </c>
      <c r="Q1807">
        <v>0</v>
      </c>
      <c r="R1807" s="21">
        <f t="shared" si="28"/>
        <v>0</v>
      </c>
    </row>
    <row r="1808" spans="1:18" x14ac:dyDescent="0.25">
      <c r="A1808" t="s">
        <v>62</v>
      </c>
      <c r="B1808" t="s">
        <v>196</v>
      </c>
      <c r="C1808" t="s">
        <v>206</v>
      </c>
      <c r="D1808" t="s">
        <v>189</v>
      </c>
      <c r="E1808" t="s">
        <v>155</v>
      </c>
      <c r="F1808" t="s">
        <v>198</v>
      </c>
      <c r="G1808" t="s">
        <v>144</v>
      </c>
      <c r="H1808" t="s">
        <v>279</v>
      </c>
      <c r="I1808">
        <v>7102</v>
      </c>
      <c r="J1808" s="25">
        <v>2303.73</v>
      </c>
      <c r="K1808" s="26">
        <v>0.8756999007879942</v>
      </c>
      <c r="L1808" s="25">
        <v>2630.73</v>
      </c>
      <c r="M1808" s="31">
        <v>1.4256339795981795E-5</v>
      </c>
      <c r="N1808" s="25">
        <v>90.77</v>
      </c>
      <c r="O1808">
        <v>0</v>
      </c>
      <c r="P1808">
        <v>0</v>
      </c>
      <c r="Q1808">
        <v>0</v>
      </c>
      <c r="R1808" s="21">
        <f t="shared" si="28"/>
        <v>0</v>
      </c>
    </row>
    <row r="1809" spans="1:18" x14ac:dyDescent="0.25">
      <c r="A1809" t="s">
        <v>63</v>
      </c>
      <c r="B1809" t="s">
        <v>13</v>
      </c>
      <c r="C1809" t="s">
        <v>140</v>
      </c>
      <c r="D1809" t="s">
        <v>141</v>
      </c>
      <c r="E1809" t="s">
        <v>142</v>
      </c>
      <c r="F1809" t="s">
        <v>143</v>
      </c>
      <c r="G1809" t="s">
        <v>144</v>
      </c>
      <c r="H1809" t="s">
        <v>279</v>
      </c>
      <c r="I1809">
        <v>5607</v>
      </c>
      <c r="J1809" s="25">
        <v>1902302.92</v>
      </c>
      <c r="K1809" s="26">
        <v>0.92355516078268141</v>
      </c>
      <c r="L1809" s="25">
        <v>2059761.02</v>
      </c>
      <c r="M1809" s="26">
        <v>0.13638761486623818</v>
      </c>
      <c r="N1809" s="25">
        <v>4.97</v>
      </c>
      <c r="O1809">
        <v>764</v>
      </c>
      <c r="P1809" s="25">
        <v>3305.17</v>
      </c>
      <c r="Q1809" s="25">
        <v>38.93</v>
      </c>
      <c r="R1809" s="21">
        <f t="shared" si="28"/>
        <v>3344.1</v>
      </c>
    </row>
    <row r="1810" spans="1:18" x14ac:dyDescent="0.25">
      <c r="A1810" t="s">
        <v>63</v>
      </c>
      <c r="B1810" t="s">
        <v>13</v>
      </c>
      <c r="C1810" t="s">
        <v>145</v>
      </c>
      <c r="D1810" t="s">
        <v>141</v>
      </c>
      <c r="E1810" t="s">
        <v>146</v>
      </c>
      <c r="F1810" t="s">
        <v>143</v>
      </c>
      <c r="G1810" t="s">
        <v>144</v>
      </c>
      <c r="H1810" t="s">
        <v>279</v>
      </c>
      <c r="I1810">
        <v>3342</v>
      </c>
      <c r="J1810" s="25">
        <v>1902302.92</v>
      </c>
      <c r="K1810" s="26">
        <v>0.92355516078268141</v>
      </c>
      <c r="L1810" s="25">
        <v>2059761.02</v>
      </c>
      <c r="M1810" s="26">
        <v>0.13638761486623815</v>
      </c>
      <c r="N1810" s="25">
        <v>57.63</v>
      </c>
      <c r="O1810">
        <v>455</v>
      </c>
      <c r="P1810" s="25">
        <v>22764.11</v>
      </c>
      <c r="Q1810" s="25">
        <v>0.01</v>
      </c>
      <c r="R1810" s="21">
        <f t="shared" si="28"/>
        <v>22764.12</v>
      </c>
    </row>
    <row r="1811" spans="1:18" x14ac:dyDescent="0.25">
      <c r="A1811" t="s">
        <v>63</v>
      </c>
      <c r="B1811" t="s">
        <v>13</v>
      </c>
      <c r="C1811" t="s">
        <v>147</v>
      </c>
      <c r="D1811" t="s">
        <v>148</v>
      </c>
      <c r="E1811" t="s">
        <v>146</v>
      </c>
      <c r="F1811" t="s">
        <v>143</v>
      </c>
      <c r="G1811" t="s">
        <v>144</v>
      </c>
      <c r="H1811" t="s">
        <v>279</v>
      </c>
      <c r="I1811">
        <v>4442</v>
      </c>
      <c r="J1811" s="25">
        <v>1902302.92</v>
      </c>
      <c r="K1811" s="26">
        <v>0.92355516078268141</v>
      </c>
      <c r="L1811" s="25">
        <v>2059761.02</v>
      </c>
      <c r="M1811" s="26">
        <v>0.13638761486623815</v>
      </c>
      <c r="N1811" s="25">
        <v>57.63</v>
      </c>
      <c r="O1811">
        <v>605</v>
      </c>
      <c r="P1811" s="25">
        <v>30268.76</v>
      </c>
      <c r="Q1811" s="25">
        <v>100.06</v>
      </c>
      <c r="R1811" s="21">
        <f t="shared" si="28"/>
        <v>30368.82</v>
      </c>
    </row>
    <row r="1812" spans="1:18" x14ac:dyDescent="0.25">
      <c r="A1812" t="s">
        <v>63</v>
      </c>
      <c r="B1812" t="s">
        <v>13</v>
      </c>
      <c r="C1812" t="s">
        <v>149</v>
      </c>
      <c r="D1812" t="s">
        <v>150</v>
      </c>
      <c r="E1812" t="s">
        <v>142</v>
      </c>
      <c r="F1812" t="s">
        <v>151</v>
      </c>
      <c r="G1812" t="s">
        <v>144</v>
      </c>
      <c r="H1812" t="s">
        <v>279</v>
      </c>
      <c r="I1812">
        <v>65003</v>
      </c>
      <c r="J1812" s="25">
        <v>1902302.92</v>
      </c>
      <c r="K1812" s="26">
        <v>0.92355516078268141</v>
      </c>
      <c r="L1812" s="25">
        <v>2059761.02</v>
      </c>
      <c r="M1812" s="26">
        <v>0.13638761486623815</v>
      </c>
      <c r="N1812" s="25">
        <v>4.97</v>
      </c>
      <c r="O1812">
        <v>8865</v>
      </c>
      <c r="P1812" s="25">
        <v>38351.230000000003</v>
      </c>
      <c r="Q1812" s="25">
        <v>337.45</v>
      </c>
      <c r="R1812" s="21">
        <f t="shared" si="28"/>
        <v>38688.68</v>
      </c>
    </row>
    <row r="1813" spans="1:18" x14ac:dyDescent="0.25">
      <c r="A1813" t="s">
        <v>63</v>
      </c>
      <c r="B1813" t="s">
        <v>13</v>
      </c>
      <c r="C1813" t="s">
        <v>152</v>
      </c>
      <c r="D1813" t="s">
        <v>153</v>
      </c>
      <c r="E1813" t="s">
        <v>142</v>
      </c>
      <c r="F1813" t="s">
        <v>151</v>
      </c>
      <c r="G1813" t="s">
        <v>144</v>
      </c>
      <c r="H1813" t="s">
        <v>279</v>
      </c>
      <c r="I1813">
        <v>93362</v>
      </c>
      <c r="J1813" s="25">
        <v>1902302.92</v>
      </c>
      <c r="K1813" s="26">
        <v>0.92355516078268141</v>
      </c>
      <c r="L1813" s="25">
        <v>2059761.02</v>
      </c>
      <c r="M1813" s="26">
        <v>0.13638761486623815</v>
      </c>
      <c r="N1813" s="25">
        <v>4.97</v>
      </c>
      <c r="O1813">
        <v>12733</v>
      </c>
      <c r="P1813" s="25">
        <v>55084.74</v>
      </c>
      <c r="Q1813" s="25">
        <v>601.34</v>
      </c>
      <c r="R1813" s="21">
        <f t="shared" si="28"/>
        <v>55686.079999999994</v>
      </c>
    </row>
    <row r="1814" spans="1:18" x14ac:dyDescent="0.25">
      <c r="A1814" t="s">
        <v>63</v>
      </c>
      <c r="B1814" t="s">
        <v>13</v>
      </c>
      <c r="C1814" t="s">
        <v>154</v>
      </c>
      <c r="D1814" t="s">
        <v>148</v>
      </c>
      <c r="E1814" t="s">
        <v>155</v>
      </c>
      <c r="F1814" t="s">
        <v>151</v>
      </c>
      <c r="G1814" t="s">
        <v>144</v>
      </c>
      <c r="H1814" t="s">
        <v>279</v>
      </c>
      <c r="I1814">
        <v>1422</v>
      </c>
      <c r="J1814" s="25">
        <v>1902302.92</v>
      </c>
      <c r="K1814" s="26">
        <v>0.92355516078268141</v>
      </c>
      <c r="L1814" s="25">
        <v>2059761.02</v>
      </c>
      <c r="M1814" s="26">
        <v>0.13638761486623815</v>
      </c>
      <c r="N1814" s="25">
        <v>27.46</v>
      </c>
      <c r="O1814">
        <v>193</v>
      </c>
      <c r="P1814" s="25">
        <v>4600.96</v>
      </c>
      <c r="Q1814">
        <v>0</v>
      </c>
      <c r="R1814" s="21">
        <f t="shared" si="28"/>
        <v>4600.96</v>
      </c>
    </row>
    <row r="1815" spans="1:18" x14ac:dyDescent="0.25">
      <c r="A1815" t="s">
        <v>63</v>
      </c>
      <c r="B1815" t="s">
        <v>13</v>
      </c>
      <c r="C1815" t="s">
        <v>156</v>
      </c>
      <c r="D1815" t="s">
        <v>150</v>
      </c>
      <c r="E1815" t="s">
        <v>155</v>
      </c>
      <c r="F1815" t="s">
        <v>151</v>
      </c>
      <c r="G1815" t="s">
        <v>144</v>
      </c>
      <c r="H1815" t="s">
        <v>279</v>
      </c>
      <c r="I1815">
        <v>3599</v>
      </c>
      <c r="J1815" s="25">
        <v>1902302.92</v>
      </c>
      <c r="K1815" s="26">
        <v>0.92355516078268141</v>
      </c>
      <c r="L1815" s="25">
        <v>2059761.02</v>
      </c>
      <c r="M1815" s="26">
        <v>0.13638761486623815</v>
      </c>
      <c r="N1815" s="25">
        <v>27.46</v>
      </c>
      <c r="O1815">
        <v>490</v>
      </c>
      <c r="P1815" s="28">
        <v>11681.2</v>
      </c>
      <c r="Q1815" s="25">
        <v>23.83</v>
      </c>
      <c r="R1815" s="21">
        <f t="shared" si="28"/>
        <v>11705.03</v>
      </c>
    </row>
    <row r="1816" spans="1:18" x14ac:dyDescent="0.25">
      <c r="A1816" t="s">
        <v>64</v>
      </c>
      <c r="B1816" t="s">
        <v>241</v>
      </c>
      <c r="C1816" t="s">
        <v>140</v>
      </c>
      <c r="D1816" t="s">
        <v>141</v>
      </c>
      <c r="E1816" t="s">
        <v>142</v>
      </c>
      <c r="F1816" t="s">
        <v>143</v>
      </c>
      <c r="G1816" t="s">
        <v>144</v>
      </c>
      <c r="H1816" t="s">
        <v>279</v>
      </c>
      <c r="I1816">
        <v>5607</v>
      </c>
      <c r="J1816" s="25">
        <v>590715.27</v>
      </c>
      <c r="K1816" s="26">
        <v>0.93158937434579892</v>
      </c>
      <c r="L1816" s="25">
        <v>634094.04</v>
      </c>
      <c r="M1816" s="30">
        <v>4.198670276637094E-2</v>
      </c>
      <c r="N1816" s="25">
        <v>4.97</v>
      </c>
      <c r="O1816">
        <v>235</v>
      </c>
      <c r="P1816" s="25">
        <v>1025.49</v>
      </c>
      <c r="Q1816" s="25">
        <v>8.73</v>
      </c>
      <c r="R1816" s="21">
        <f t="shared" si="28"/>
        <v>1034.22</v>
      </c>
    </row>
    <row r="1817" spans="1:18" x14ac:dyDescent="0.25">
      <c r="A1817" t="s">
        <v>64</v>
      </c>
      <c r="B1817" t="s">
        <v>241</v>
      </c>
      <c r="C1817" t="s">
        <v>145</v>
      </c>
      <c r="D1817" t="s">
        <v>141</v>
      </c>
      <c r="E1817" t="s">
        <v>146</v>
      </c>
      <c r="F1817" t="s">
        <v>143</v>
      </c>
      <c r="G1817" t="s">
        <v>144</v>
      </c>
      <c r="H1817" t="s">
        <v>279</v>
      </c>
      <c r="I1817">
        <v>3342</v>
      </c>
      <c r="J1817" s="25">
        <v>590715.27</v>
      </c>
      <c r="K1817" s="26">
        <v>0.93158937434579892</v>
      </c>
      <c r="L1817" s="25">
        <v>634094.04</v>
      </c>
      <c r="M1817" s="30">
        <v>4.1986702766370933E-2</v>
      </c>
      <c r="N1817" s="25">
        <v>57.63</v>
      </c>
      <c r="O1817">
        <v>140</v>
      </c>
      <c r="P1817" s="25">
        <v>7065.27</v>
      </c>
      <c r="Q1817">
        <v>0</v>
      </c>
      <c r="R1817" s="21">
        <f t="shared" si="28"/>
        <v>7065.27</v>
      </c>
    </row>
    <row r="1818" spans="1:18" x14ac:dyDescent="0.25">
      <c r="A1818" t="s">
        <v>64</v>
      </c>
      <c r="B1818" t="s">
        <v>241</v>
      </c>
      <c r="C1818" t="s">
        <v>147</v>
      </c>
      <c r="D1818" t="s">
        <v>148</v>
      </c>
      <c r="E1818" t="s">
        <v>146</v>
      </c>
      <c r="F1818" t="s">
        <v>143</v>
      </c>
      <c r="G1818" t="s">
        <v>144</v>
      </c>
      <c r="H1818" t="s">
        <v>279</v>
      </c>
      <c r="I1818">
        <v>4442</v>
      </c>
      <c r="J1818" s="25">
        <v>590715.27</v>
      </c>
      <c r="K1818" s="26">
        <v>0.93158937434579892</v>
      </c>
      <c r="L1818" s="25">
        <v>634094.04</v>
      </c>
      <c r="M1818" s="30">
        <v>4.1986702766370933E-2</v>
      </c>
      <c r="N1818" s="25">
        <v>57.63</v>
      </c>
      <c r="O1818">
        <v>186</v>
      </c>
      <c r="P1818" s="25">
        <v>9386.7199999999993</v>
      </c>
      <c r="Q1818" s="25">
        <v>50.47</v>
      </c>
      <c r="R1818" s="21">
        <f t="shared" si="28"/>
        <v>9437.1899999999987</v>
      </c>
    </row>
    <row r="1819" spans="1:18" x14ac:dyDescent="0.25">
      <c r="A1819" t="s">
        <v>64</v>
      </c>
      <c r="B1819" t="s">
        <v>241</v>
      </c>
      <c r="C1819" t="s">
        <v>149</v>
      </c>
      <c r="D1819" t="s">
        <v>150</v>
      </c>
      <c r="E1819" t="s">
        <v>142</v>
      </c>
      <c r="F1819" t="s">
        <v>151</v>
      </c>
      <c r="G1819" t="s">
        <v>144</v>
      </c>
      <c r="H1819" t="s">
        <v>279</v>
      </c>
      <c r="I1819">
        <v>65003</v>
      </c>
      <c r="J1819" s="25">
        <v>590715.27</v>
      </c>
      <c r="K1819" s="26">
        <v>0.93158937434579892</v>
      </c>
      <c r="L1819" s="25">
        <v>634094.04</v>
      </c>
      <c r="M1819" s="30">
        <v>4.1986702766370933E-2</v>
      </c>
      <c r="N1819" s="25">
        <v>4.97</v>
      </c>
      <c r="O1819">
        <v>2729</v>
      </c>
      <c r="P1819" s="25">
        <v>11908.74</v>
      </c>
      <c r="Q1819" s="25">
        <v>113.46</v>
      </c>
      <c r="R1819" s="21">
        <f t="shared" si="28"/>
        <v>12022.199999999999</v>
      </c>
    </row>
    <row r="1820" spans="1:18" x14ac:dyDescent="0.25">
      <c r="A1820" t="s">
        <v>64</v>
      </c>
      <c r="B1820" t="s">
        <v>241</v>
      </c>
      <c r="C1820" t="s">
        <v>152</v>
      </c>
      <c r="D1820" t="s">
        <v>153</v>
      </c>
      <c r="E1820" t="s">
        <v>142</v>
      </c>
      <c r="F1820" t="s">
        <v>151</v>
      </c>
      <c r="G1820" t="s">
        <v>144</v>
      </c>
      <c r="H1820" t="s">
        <v>279</v>
      </c>
      <c r="I1820">
        <v>93362</v>
      </c>
      <c r="J1820" s="25">
        <v>590715.27</v>
      </c>
      <c r="K1820" s="26">
        <v>0.93158937434579892</v>
      </c>
      <c r="L1820" s="25">
        <v>634094.04</v>
      </c>
      <c r="M1820" s="30">
        <v>4.1986702766370933E-2</v>
      </c>
      <c r="N1820" s="25">
        <v>4.97</v>
      </c>
      <c r="O1820">
        <v>3919</v>
      </c>
      <c r="P1820" s="25">
        <v>17101.63</v>
      </c>
      <c r="Q1820" s="25">
        <v>200.74</v>
      </c>
      <c r="R1820" s="21">
        <f t="shared" si="28"/>
        <v>17302.370000000003</v>
      </c>
    </row>
    <row r="1821" spans="1:18" x14ac:dyDescent="0.25">
      <c r="A1821" t="s">
        <v>64</v>
      </c>
      <c r="B1821" t="s">
        <v>241</v>
      </c>
      <c r="C1821" t="s">
        <v>154</v>
      </c>
      <c r="D1821" t="s">
        <v>148</v>
      </c>
      <c r="E1821" t="s">
        <v>155</v>
      </c>
      <c r="F1821" t="s">
        <v>151</v>
      </c>
      <c r="G1821" t="s">
        <v>144</v>
      </c>
      <c r="H1821" t="s">
        <v>279</v>
      </c>
      <c r="I1821">
        <v>1422</v>
      </c>
      <c r="J1821" s="25">
        <v>590715.27</v>
      </c>
      <c r="K1821" s="26">
        <v>0.93158937434579892</v>
      </c>
      <c r="L1821" s="25">
        <v>634094.04</v>
      </c>
      <c r="M1821" s="30">
        <v>4.1986702766370933E-2</v>
      </c>
      <c r="N1821" s="25">
        <v>27.46</v>
      </c>
      <c r="O1821">
        <v>59</v>
      </c>
      <c r="P1821" s="25">
        <v>1418.75</v>
      </c>
      <c r="Q1821">
        <v>0</v>
      </c>
      <c r="R1821" s="21">
        <f t="shared" si="28"/>
        <v>1418.75</v>
      </c>
    </row>
    <row r="1822" spans="1:18" x14ac:dyDescent="0.25">
      <c r="A1822" t="s">
        <v>64</v>
      </c>
      <c r="B1822" t="s">
        <v>241</v>
      </c>
      <c r="C1822" t="s">
        <v>156</v>
      </c>
      <c r="D1822" t="s">
        <v>150</v>
      </c>
      <c r="E1822" t="s">
        <v>155</v>
      </c>
      <c r="F1822" t="s">
        <v>151</v>
      </c>
      <c r="G1822" t="s">
        <v>144</v>
      </c>
      <c r="H1822" t="s">
        <v>279</v>
      </c>
      <c r="I1822">
        <v>3599</v>
      </c>
      <c r="J1822" s="25">
        <v>590715.27</v>
      </c>
      <c r="K1822" s="26">
        <v>0.93158937434579892</v>
      </c>
      <c r="L1822" s="25">
        <v>634094.04</v>
      </c>
      <c r="M1822" s="30">
        <v>4.1986702766370933E-2</v>
      </c>
      <c r="N1822" s="25">
        <v>27.46</v>
      </c>
      <c r="O1822">
        <v>151</v>
      </c>
      <c r="P1822" s="25">
        <v>3631.03</v>
      </c>
      <c r="Q1822">
        <v>0</v>
      </c>
      <c r="R1822" s="21">
        <f t="shared" si="28"/>
        <v>3631.03</v>
      </c>
    </row>
    <row r="1823" spans="1:18" x14ac:dyDescent="0.25">
      <c r="A1823" t="s">
        <v>65</v>
      </c>
      <c r="B1823" t="s">
        <v>1</v>
      </c>
      <c r="C1823" t="s">
        <v>184</v>
      </c>
      <c r="D1823" t="s">
        <v>148</v>
      </c>
      <c r="E1823" t="s">
        <v>142</v>
      </c>
      <c r="F1823" t="s">
        <v>185</v>
      </c>
      <c r="G1823" t="s">
        <v>183</v>
      </c>
      <c r="H1823" t="s">
        <v>279</v>
      </c>
      <c r="I1823">
        <v>176872</v>
      </c>
      <c r="J1823" s="25">
        <v>26492.87</v>
      </c>
      <c r="K1823" s="26">
        <v>0.82691066992484319</v>
      </c>
      <c r="L1823" s="25">
        <v>32038.37</v>
      </c>
      <c r="N1823" s="25">
        <v>0.97</v>
      </c>
      <c r="P1823">
        <v>0</v>
      </c>
      <c r="Q1823">
        <v>0</v>
      </c>
      <c r="R1823" s="21">
        <f t="shared" si="28"/>
        <v>0</v>
      </c>
    </row>
    <row r="1824" spans="1:18" x14ac:dyDescent="0.25">
      <c r="A1824" t="s">
        <v>65</v>
      </c>
      <c r="B1824" t="s">
        <v>1</v>
      </c>
      <c r="C1824" t="s">
        <v>186</v>
      </c>
      <c r="D1824" t="s">
        <v>187</v>
      </c>
      <c r="E1824" t="s">
        <v>142</v>
      </c>
      <c r="F1824" t="s">
        <v>185</v>
      </c>
      <c r="G1824" t="s">
        <v>144</v>
      </c>
      <c r="H1824" t="s">
        <v>279</v>
      </c>
      <c r="I1824">
        <v>157204</v>
      </c>
      <c r="J1824" s="25">
        <v>26492.87</v>
      </c>
      <c r="K1824" s="26">
        <v>0.82691066992484319</v>
      </c>
      <c r="L1824" s="25">
        <v>32038.37</v>
      </c>
      <c r="M1824" s="27">
        <v>3.0490084746658177E-3</v>
      </c>
      <c r="N1824" s="25">
        <v>2.06</v>
      </c>
      <c r="O1824">
        <v>479</v>
      </c>
      <c r="P1824" s="25">
        <v>769.03</v>
      </c>
      <c r="Q1824" s="25">
        <v>4.82</v>
      </c>
      <c r="R1824" s="21">
        <f t="shared" si="28"/>
        <v>773.85</v>
      </c>
    </row>
    <row r="1825" spans="1:18" x14ac:dyDescent="0.25">
      <c r="A1825" t="s">
        <v>65</v>
      </c>
      <c r="B1825" t="s">
        <v>1</v>
      </c>
      <c r="C1825" t="s">
        <v>188</v>
      </c>
      <c r="D1825" t="s">
        <v>189</v>
      </c>
      <c r="E1825" t="s">
        <v>142</v>
      </c>
      <c r="F1825" t="s">
        <v>185</v>
      </c>
      <c r="G1825" t="s">
        <v>183</v>
      </c>
      <c r="H1825" t="s">
        <v>279</v>
      </c>
      <c r="I1825">
        <v>89594</v>
      </c>
      <c r="J1825" s="25">
        <v>26492.87</v>
      </c>
      <c r="K1825" s="26">
        <v>0.82691066992484319</v>
      </c>
      <c r="L1825" s="25">
        <v>32038.37</v>
      </c>
      <c r="N1825" s="25">
        <v>2.09</v>
      </c>
      <c r="P1825">
        <v>0</v>
      </c>
      <c r="Q1825">
        <v>0</v>
      </c>
      <c r="R1825" s="21">
        <f t="shared" si="28"/>
        <v>0</v>
      </c>
    </row>
    <row r="1826" spans="1:18" x14ac:dyDescent="0.25">
      <c r="A1826" t="s">
        <v>65</v>
      </c>
      <c r="B1826" t="s">
        <v>1</v>
      </c>
      <c r="C1826" t="s">
        <v>190</v>
      </c>
      <c r="D1826" t="s">
        <v>148</v>
      </c>
      <c r="E1826" t="s">
        <v>146</v>
      </c>
      <c r="F1826" t="s">
        <v>191</v>
      </c>
      <c r="G1826" t="s">
        <v>183</v>
      </c>
      <c r="H1826" t="s">
        <v>279</v>
      </c>
      <c r="I1826">
        <v>16907</v>
      </c>
      <c r="J1826" s="25">
        <v>26492.87</v>
      </c>
      <c r="K1826" s="26">
        <v>0.82691066992484319</v>
      </c>
      <c r="L1826" s="25">
        <v>32038.37</v>
      </c>
      <c r="N1826" s="25">
        <v>22.13</v>
      </c>
      <c r="P1826">
        <v>0</v>
      </c>
      <c r="Q1826">
        <v>0</v>
      </c>
      <c r="R1826" s="21">
        <f t="shared" si="28"/>
        <v>0</v>
      </c>
    </row>
    <row r="1827" spans="1:18" x14ac:dyDescent="0.25">
      <c r="A1827" t="s">
        <v>65</v>
      </c>
      <c r="B1827" t="s">
        <v>1</v>
      </c>
      <c r="C1827" t="s">
        <v>192</v>
      </c>
      <c r="D1827" t="s">
        <v>193</v>
      </c>
      <c r="E1827" t="s">
        <v>146</v>
      </c>
      <c r="F1827" t="s">
        <v>185</v>
      </c>
      <c r="G1827" t="s">
        <v>183</v>
      </c>
      <c r="H1827" t="s">
        <v>279</v>
      </c>
      <c r="I1827">
        <v>0</v>
      </c>
      <c r="J1827" s="25">
        <v>26492.87</v>
      </c>
      <c r="K1827" s="26">
        <v>0.82691066992484319</v>
      </c>
      <c r="L1827" s="25">
        <v>32038.37</v>
      </c>
      <c r="N1827" s="25">
        <v>5.93</v>
      </c>
      <c r="P1827">
        <v>0</v>
      </c>
      <c r="Q1827">
        <v>0</v>
      </c>
      <c r="R1827" s="21">
        <f t="shared" si="28"/>
        <v>0</v>
      </c>
    </row>
    <row r="1828" spans="1:18" x14ac:dyDescent="0.25">
      <c r="A1828" t="s">
        <v>65</v>
      </c>
      <c r="B1828" t="s">
        <v>1</v>
      </c>
      <c r="C1828" t="s">
        <v>194</v>
      </c>
      <c r="D1828" t="s">
        <v>189</v>
      </c>
      <c r="E1828" t="s">
        <v>155</v>
      </c>
      <c r="F1828" t="s">
        <v>185</v>
      </c>
      <c r="G1828" t="s">
        <v>183</v>
      </c>
      <c r="H1828" t="s">
        <v>279</v>
      </c>
      <c r="I1828">
        <v>5720</v>
      </c>
      <c r="J1828" s="25">
        <v>26492.87</v>
      </c>
      <c r="K1828" s="26">
        <v>0.82691066992484319</v>
      </c>
      <c r="L1828" s="25">
        <v>32038.37</v>
      </c>
      <c r="N1828" s="25">
        <v>2.58</v>
      </c>
      <c r="P1828">
        <v>0</v>
      </c>
      <c r="Q1828">
        <v>0</v>
      </c>
      <c r="R1828" s="21">
        <f t="shared" si="28"/>
        <v>0</v>
      </c>
    </row>
    <row r="1829" spans="1:18" x14ac:dyDescent="0.25">
      <c r="A1829" t="s">
        <v>65</v>
      </c>
      <c r="B1829" t="s">
        <v>1</v>
      </c>
      <c r="C1829" t="s">
        <v>195</v>
      </c>
      <c r="D1829" t="s">
        <v>187</v>
      </c>
      <c r="E1829" t="s">
        <v>155</v>
      </c>
      <c r="F1829" t="s">
        <v>185</v>
      </c>
      <c r="G1829" t="s">
        <v>144</v>
      </c>
      <c r="H1829" t="s">
        <v>279</v>
      </c>
      <c r="I1829">
        <v>9773</v>
      </c>
      <c r="J1829" s="25">
        <v>26492.87</v>
      </c>
      <c r="K1829" s="26">
        <v>0.82691066992484319</v>
      </c>
      <c r="L1829" s="25">
        <v>32038.37</v>
      </c>
      <c r="M1829" s="27">
        <v>3.0490084746658177E-3</v>
      </c>
      <c r="N1829" s="25">
        <v>2.54</v>
      </c>
      <c r="O1829">
        <v>29</v>
      </c>
      <c r="P1829" s="25">
        <v>57.26</v>
      </c>
      <c r="Q1829">
        <v>0</v>
      </c>
      <c r="R1829" s="21">
        <f t="shared" si="28"/>
        <v>57.26</v>
      </c>
    </row>
    <row r="1830" spans="1:18" x14ac:dyDescent="0.25">
      <c r="A1830" t="s">
        <v>66</v>
      </c>
      <c r="B1830" t="s">
        <v>1</v>
      </c>
      <c r="C1830" t="s">
        <v>184</v>
      </c>
      <c r="D1830" t="s">
        <v>148</v>
      </c>
      <c r="E1830" t="s">
        <v>142</v>
      </c>
      <c r="F1830" t="s">
        <v>185</v>
      </c>
      <c r="G1830" t="s">
        <v>144</v>
      </c>
      <c r="H1830" t="s">
        <v>279</v>
      </c>
      <c r="I1830">
        <v>176872</v>
      </c>
      <c r="J1830" s="25">
        <v>190057.51</v>
      </c>
      <c r="K1830" s="26">
        <v>0.78308587341712077</v>
      </c>
      <c r="L1830" s="25">
        <v>242703.28</v>
      </c>
      <c r="M1830" s="30">
        <v>2.9095146809285544E-2</v>
      </c>
      <c r="N1830" s="25">
        <v>0.97</v>
      </c>
      <c r="O1830">
        <v>5146</v>
      </c>
      <c r="P1830" s="25">
        <v>3684.11</v>
      </c>
      <c r="Q1830" s="25">
        <v>37.950000000000003</v>
      </c>
      <c r="R1830" s="21">
        <f t="shared" si="28"/>
        <v>3722.06</v>
      </c>
    </row>
    <row r="1831" spans="1:18" x14ac:dyDescent="0.25">
      <c r="A1831" t="s">
        <v>66</v>
      </c>
      <c r="B1831" t="s">
        <v>1</v>
      </c>
      <c r="C1831" t="s">
        <v>186</v>
      </c>
      <c r="D1831" t="s">
        <v>187</v>
      </c>
      <c r="E1831" t="s">
        <v>142</v>
      </c>
      <c r="F1831" t="s">
        <v>185</v>
      </c>
      <c r="G1831" t="s">
        <v>144</v>
      </c>
      <c r="H1831" t="s">
        <v>279</v>
      </c>
      <c r="I1831">
        <v>157204</v>
      </c>
      <c r="J1831" s="25">
        <v>190057.51</v>
      </c>
      <c r="K1831" s="26">
        <v>0.78308587341712077</v>
      </c>
      <c r="L1831" s="25">
        <v>242703.28</v>
      </c>
      <c r="M1831" s="30">
        <v>2.3097440898185235E-2</v>
      </c>
      <c r="N1831" s="25">
        <v>2.06</v>
      </c>
      <c r="O1831">
        <v>3631</v>
      </c>
      <c r="P1831" s="25">
        <v>5520.57</v>
      </c>
      <c r="Q1831" s="25">
        <v>48.66</v>
      </c>
      <c r="R1831" s="21">
        <f t="shared" si="28"/>
        <v>5569.23</v>
      </c>
    </row>
    <row r="1832" spans="1:18" x14ac:dyDescent="0.25">
      <c r="A1832" t="s">
        <v>66</v>
      </c>
      <c r="B1832" t="s">
        <v>1</v>
      </c>
      <c r="C1832" t="s">
        <v>188</v>
      </c>
      <c r="D1832" t="s">
        <v>189</v>
      </c>
      <c r="E1832" t="s">
        <v>142</v>
      </c>
      <c r="F1832" t="s">
        <v>185</v>
      </c>
      <c r="G1832" t="s">
        <v>144</v>
      </c>
      <c r="H1832" t="s">
        <v>279</v>
      </c>
      <c r="I1832">
        <v>89594</v>
      </c>
      <c r="J1832" s="25">
        <v>190057.51</v>
      </c>
      <c r="K1832" s="26">
        <v>0.78308587341712077</v>
      </c>
      <c r="L1832" s="25">
        <v>242703.28</v>
      </c>
      <c r="M1832" s="30">
        <v>2.2055112981464422E-2</v>
      </c>
      <c r="N1832" s="25">
        <v>2.09</v>
      </c>
      <c r="O1832">
        <v>1976</v>
      </c>
      <c r="P1832" s="25">
        <v>3048.06</v>
      </c>
      <c r="Q1832" s="25">
        <v>60.18</v>
      </c>
      <c r="R1832" s="21">
        <f t="shared" si="28"/>
        <v>3108.24</v>
      </c>
    </row>
    <row r="1833" spans="1:18" x14ac:dyDescent="0.25">
      <c r="A1833" t="s">
        <v>66</v>
      </c>
      <c r="B1833" t="s">
        <v>1</v>
      </c>
      <c r="C1833" t="s">
        <v>190</v>
      </c>
      <c r="D1833" t="s">
        <v>148</v>
      </c>
      <c r="E1833" t="s">
        <v>146</v>
      </c>
      <c r="F1833" t="s">
        <v>191</v>
      </c>
      <c r="G1833" t="s">
        <v>144</v>
      </c>
      <c r="H1833" t="s">
        <v>279</v>
      </c>
      <c r="I1833">
        <v>16907</v>
      </c>
      <c r="J1833" s="25">
        <v>190057.51</v>
      </c>
      <c r="K1833" s="26">
        <v>0.78308587341712077</v>
      </c>
      <c r="L1833" s="25">
        <v>242703.28</v>
      </c>
      <c r="M1833" s="30">
        <v>2.909514680928554E-2</v>
      </c>
      <c r="N1833" s="25">
        <v>22.13</v>
      </c>
      <c r="O1833">
        <v>491</v>
      </c>
      <c r="P1833" s="25">
        <v>7998.35</v>
      </c>
      <c r="Q1833" s="25">
        <v>32.58</v>
      </c>
      <c r="R1833" s="21">
        <f t="shared" si="28"/>
        <v>8030.93</v>
      </c>
    </row>
    <row r="1834" spans="1:18" x14ac:dyDescent="0.25">
      <c r="A1834" t="s">
        <v>66</v>
      </c>
      <c r="B1834" t="s">
        <v>1</v>
      </c>
      <c r="C1834" t="s">
        <v>192</v>
      </c>
      <c r="D1834" t="s">
        <v>193</v>
      </c>
      <c r="E1834" t="s">
        <v>146</v>
      </c>
      <c r="F1834" t="s">
        <v>185</v>
      </c>
      <c r="G1834" t="s">
        <v>144</v>
      </c>
      <c r="H1834" t="s">
        <v>279</v>
      </c>
      <c r="I1834">
        <v>0</v>
      </c>
      <c r="J1834" s="25">
        <v>190057.51</v>
      </c>
      <c r="K1834" s="26">
        <v>0.78308587341712077</v>
      </c>
      <c r="L1834" s="25">
        <v>242703.28</v>
      </c>
      <c r="M1834" s="30">
        <v>5.4688917182478675E-2</v>
      </c>
      <c r="N1834" s="25">
        <v>5.93</v>
      </c>
      <c r="O1834">
        <v>0</v>
      </c>
      <c r="P1834">
        <v>0</v>
      </c>
      <c r="Q1834">
        <v>0</v>
      </c>
      <c r="R1834" s="21">
        <f t="shared" si="28"/>
        <v>0</v>
      </c>
    </row>
    <row r="1835" spans="1:18" x14ac:dyDescent="0.25">
      <c r="A1835" t="s">
        <v>66</v>
      </c>
      <c r="B1835" t="s">
        <v>1</v>
      </c>
      <c r="C1835" t="s">
        <v>194</v>
      </c>
      <c r="D1835" t="s">
        <v>189</v>
      </c>
      <c r="E1835" t="s">
        <v>155</v>
      </c>
      <c r="F1835" t="s">
        <v>185</v>
      </c>
      <c r="G1835" t="s">
        <v>144</v>
      </c>
      <c r="H1835" t="s">
        <v>279</v>
      </c>
      <c r="I1835">
        <v>5720</v>
      </c>
      <c r="J1835" s="25">
        <v>190057.51</v>
      </c>
      <c r="K1835" s="26">
        <v>0.78308587341712077</v>
      </c>
      <c r="L1835" s="25">
        <v>242703.28</v>
      </c>
      <c r="M1835" s="30">
        <v>2.2055112981464429E-2</v>
      </c>
      <c r="N1835" s="25">
        <v>2.58</v>
      </c>
      <c r="O1835">
        <v>126</v>
      </c>
      <c r="P1835" s="25">
        <v>239.29</v>
      </c>
      <c r="Q1835">
        <v>0</v>
      </c>
      <c r="R1835" s="21">
        <f t="shared" si="28"/>
        <v>239.29</v>
      </c>
    </row>
    <row r="1836" spans="1:18" x14ac:dyDescent="0.25">
      <c r="A1836" t="s">
        <v>93</v>
      </c>
      <c r="B1836" t="s">
        <v>196</v>
      </c>
      <c r="C1836" t="s">
        <v>203</v>
      </c>
      <c r="D1836" t="s">
        <v>141</v>
      </c>
      <c r="E1836" t="s">
        <v>146</v>
      </c>
      <c r="F1836" t="s">
        <v>202</v>
      </c>
      <c r="G1836" t="s">
        <v>144</v>
      </c>
      <c r="H1836" t="s">
        <v>279</v>
      </c>
      <c r="I1836">
        <v>17989</v>
      </c>
      <c r="J1836" s="25">
        <v>2546194.73</v>
      </c>
      <c r="K1836" s="29">
        <v>0.8237779556957503</v>
      </c>
      <c r="L1836" s="25">
        <v>3090875.05</v>
      </c>
      <c r="M1836" s="30">
        <v>1.5908935465030798E-2</v>
      </c>
      <c r="N1836" s="28">
        <v>135.6</v>
      </c>
      <c r="O1836">
        <v>286</v>
      </c>
      <c r="P1836" s="25">
        <v>30030.58</v>
      </c>
      <c r="Q1836">
        <v>0</v>
      </c>
      <c r="R1836" s="21">
        <f t="shared" si="28"/>
        <v>30030.58</v>
      </c>
    </row>
    <row r="1837" spans="1:18" x14ac:dyDescent="0.25">
      <c r="A1837" t="s">
        <v>93</v>
      </c>
      <c r="B1837" t="s">
        <v>196</v>
      </c>
      <c r="C1837" t="s">
        <v>204</v>
      </c>
      <c r="D1837" t="s">
        <v>150</v>
      </c>
      <c r="E1837" t="s">
        <v>146</v>
      </c>
      <c r="F1837" t="s">
        <v>202</v>
      </c>
      <c r="G1837" t="s">
        <v>183</v>
      </c>
      <c r="H1837" t="s">
        <v>279</v>
      </c>
      <c r="I1837">
        <v>15914</v>
      </c>
      <c r="J1837" s="25">
        <v>2546194.73</v>
      </c>
      <c r="K1837" s="29">
        <v>0.8237779556957503</v>
      </c>
      <c r="L1837" s="25">
        <v>3090875.05</v>
      </c>
      <c r="N1837" s="25">
        <v>30.27</v>
      </c>
      <c r="P1837">
        <v>0</v>
      </c>
      <c r="Q1837">
        <v>0</v>
      </c>
      <c r="R1837" s="21">
        <f t="shared" si="28"/>
        <v>0</v>
      </c>
    </row>
    <row r="1838" spans="1:18" x14ac:dyDescent="0.25">
      <c r="A1838" t="s">
        <v>93</v>
      </c>
      <c r="B1838" t="s">
        <v>196</v>
      </c>
      <c r="C1838" t="s">
        <v>205</v>
      </c>
      <c r="D1838" t="s">
        <v>148</v>
      </c>
      <c r="E1838" t="s">
        <v>155</v>
      </c>
      <c r="F1838" t="s">
        <v>198</v>
      </c>
      <c r="G1838" t="s">
        <v>144</v>
      </c>
      <c r="H1838" t="s">
        <v>279</v>
      </c>
      <c r="I1838">
        <v>15486</v>
      </c>
      <c r="J1838" s="25">
        <v>2546194.73</v>
      </c>
      <c r="K1838" s="29">
        <v>0.8237779556957503</v>
      </c>
      <c r="L1838" s="25">
        <v>3090875.05</v>
      </c>
      <c r="M1838" s="30">
        <v>1.5911102106597293E-2</v>
      </c>
      <c r="N1838" s="25">
        <v>90.79</v>
      </c>
      <c r="O1838">
        <v>246</v>
      </c>
      <c r="P1838" s="25">
        <v>17294.62</v>
      </c>
      <c r="Q1838" s="25">
        <v>210.93</v>
      </c>
      <c r="R1838" s="21">
        <f t="shared" si="28"/>
        <v>17505.55</v>
      </c>
    </row>
    <row r="1839" spans="1:18" x14ac:dyDescent="0.25">
      <c r="A1839" t="s">
        <v>93</v>
      </c>
      <c r="B1839" t="s">
        <v>196</v>
      </c>
      <c r="C1839" t="s">
        <v>206</v>
      </c>
      <c r="D1839" t="s">
        <v>189</v>
      </c>
      <c r="E1839" t="s">
        <v>155</v>
      </c>
      <c r="F1839" t="s">
        <v>198</v>
      </c>
      <c r="G1839" t="s">
        <v>144</v>
      </c>
      <c r="H1839" t="s">
        <v>279</v>
      </c>
      <c r="I1839">
        <v>7102</v>
      </c>
      <c r="J1839" s="25">
        <v>2546194.73</v>
      </c>
      <c r="K1839" s="29">
        <v>0.8237779556957503</v>
      </c>
      <c r="L1839" s="25">
        <v>3090875.05</v>
      </c>
      <c r="M1839" s="26">
        <v>1.674993822236498E-2</v>
      </c>
      <c r="N1839" s="25">
        <v>90.77</v>
      </c>
      <c r="O1839">
        <v>118</v>
      </c>
      <c r="P1839" s="25">
        <v>8293.9699999999993</v>
      </c>
      <c r="Q1839">
        <v>0</v>
      </c>
      <c r="R1839" s="21">
        <f t="shared" si="28"/>
        <v>8293.9699999999993</v>
      </c>
    </row>
    <row r="1840" spans="1:18" x14ac:dyDescent="0.25">
      <c r="A1840" t="s">
        <v>94</v>
      </c>
      <c r="B1840" t="s">
        <v>196</v>
      </c>
      <c r="C1840" t="s">
        <v>197</v>
      </c>
      <c r="D1840" t="s">
        <v>148</v>
      </c>
      <c r="E1840" t="s">
        <v>142</v>
      </c>
      <c r="F1840" t="s">
        <v>198</v>
      </c>
      <c r="G1840" t="s">
        <v>144</v>
      </c>
      <c r="H1840" t="s">
        <v>279</v>
      </c>
      <c r="I1840">
        <v>312757</v>
      </c>
      <c r="J1840" s="25">
        <v>5319306.6100000003</v>
      </c>
      <c r="K1840" s="26">
        <v>0.66894025880962493</v>
      </c>
      <c r="L1840" s="25">
        <v>7951841.0500000007</v>
      </c>
      <c r="M1840" s="26">
        <v>4.0934218574116041E-2</v>
      </c>
      <c r="N1840" s="25">
        <v>33.78</v>
      </c>
      <c r="O1840">
        <v>12802</v>
      </c>
      <c r="P1840" s="25">
        <v>272650.40999999997</v>
      </c>
      <c r="Q1840" s="25">
        <v>2832.55</v>
      </c>
      <c r="R1840" s="21">
        <f t="shared" si="28"/>
        <v>275482.95999999996</v>
      </c>
    </row>
    <row r="1841" spans="1:18" x14ac:dyDescent="0.25">
      <c r="A1841" t="s">
        <v>94</v>
      </c>
      <c r="B1841" t="s">
        <v>196</v>
      </c>
      <c r="C1841" t="s">
        <v>199</v>
      </c>
      <c r="D1841" t="s">
        <v>200</v>
      </c>
      <c r="E1841" t="s">
        <v>142</v>
      </c>
      <c r="F1841" t="s">
        <v>198</v>
      </c>
      <c r="G1841" t="s">
        <v>144</v>
      </c>
      <c r="H1841" t="s">
        <v>279</v>
      </c>
      <c r="I1841">
        <v>224694</v>
      </c>
      <c r="J1841" s="25">
        <v>5319306.6100000003</v>
      </c>
      <c r="K1841" s="26">
        <v>0.66894025880962493</v>
      </c>
      <c r="L1841" s="25">
        <v>7951841.0500000007</v>
      </c>
      <c r="M1841" s="30">
        <v>9.5261405991882583E-2</v>
      </c>
      <c r="N1841" s="25">
        <v>10.98</v>
      </c>
      <c r="O1841">
        <v>21404</v>
      </c>
      <c r="P1841" s="25">
        <v>148171.94</v>
      </c>
      <c r="Q1841" s="25">
        <v>1827.58</v>
      </c>
      <c r="R1841" s="21">
        <f t="shared" si="28"/>
        <v>149999.51999999999</v>
      </c>
    </row>
    <row r="1842" spans="1:18" x14ac:dyDescent="0.25">
      <c r="A1842" t="s">
        <v>94</v>
      </c>
      <c r="B1842" t="s">
        <v>196</v>
      </c>
      <c r="C1842" t="s">
        <v>201</v>
      </c>
      <c r="D1842" t="s">
        <v>141</v>
      </c>
      <c r="E1842" t="s">
        <v>142</v>
      </c>
      <c r="F1842" t="s">
        <v>202</v>
      </c>
      <c r="G1842" t="s">
        <v>144</v>
      </c>
      <c r="H1842" t="s">
        <v>279</v>
      </c>
      <c r="I1842">
        <v>45141</v>
      </c>
      <c r="J1842" s="25">
        <v>5319306.6100000003</v>
      </c>
      <c r="K1842" s="26">
        <v>0.66894025880962493</v>
      </c>
      <c r="L1842" s="25">
        <v>7951841.0500000007</v>
      </c>
      <c r="M1842" s="30">
        <v>4.0928644492643836E-2</v>
      </c>
      <c r="N1842" s="25">
        <v>33.78</v>
      </c>
      <c r="O1842">
        <v>1847</v>
      </c>
      <c r="P1842" s="25">
        <v>39336.46</v>
      </c>
      <c r="Q1842" s="25">
        <v>553.73</v>
      </c>
      <c r="R1842" s="21">
        <f t="shared" si="28"/>
        <v>39890.19</v>
      </c>
    </row>
    <row r="1843" spans="1:18" x14ac:dyDescent="0.25">
      <c r="A1843" t="s">
        <v>94</v>
      </c>
      <c r="B1843" t="s">
        <v>196</v>
      </c>
      <c r="C1843" t="s">
        <v>203</v>
      </c>
      <c r="D1843" t="s">
        <v>141</v>
      </c>
      <c r="E1843" t="s">
        <v>146</v>
      </c>
      <c r="F1843" t="s">
        <v>202</v>
      </c>
      <c r="G1843" t="s">
        <v>144</v>
      </c>
      <c r="H1843" t="s">
        <v>279</v>
      </c>
      <c r="I1843">
        <v>17989</v>
      </c>
      <c r="J1843" s="25">
        <v>5319306.6100000003</v>
      </c>
      <c r="K1843" s="26">
        <v>0.66894025880962493</v>
      </c>
      <c r="L1843" s="25">
        <v>7951841.0500000007</v>
      </c>
      <c r="M1843" s="30">
        <v>4.0928644492643843E-2</v>
      </c>
      <c r="N1843" s="28">
        <v>135.6</v>
      </c>
      <c r="O1843">
        <v>736</v>
      </c>
      <c r="P1843" s="25">
        <v>62755.63</v>
      </c>
      <c r="Q1843">
        <v>0</v>
      </c>
      <c r="R1843" s="21">
        <f t="shared" si="28"/>
        <v>62755.63</v>
      </c>
    </row>
    <row r="1844" spans="1:18" x14ac:dyDescent="0.25">
      <c r="A1844" t="s">
        <v>94</v>
      </c>
      <c r="B1844" t="s">
        <v>196</v>
      </c>
      <c r="C1844" t="s">
        <v>204</v>
      </c>
      <c r="D1844" t="s">
        <v>150</v>
      </c>
      <c r="E1844" t="s">
        <v>146</v>
      </c>
      <c r="F1844" t="s">
        <v>202</v>
      </c>
      <c r="G1844" t="s">
        <v>183</v>
      </c>
      <c r="H1844" t="s">
        <v>279</v>
      </c>
      <c r="I1844">
        <v>15914</v>
      </c>
      <c r="J1844" s="25">
        <v>5319306.6100000003</v>
      </c>
      <c r="K1844" s="26">
        <v>0.66894025880962493</v>
      </c>
      <c r="L1844" s="25">
        <v>7951841.0500000007</v>
      </c>
      <c r="N1844" s="25">
        <v>30.27</v>
      </c>
      <c r="P1844">
        <v>0</v>
      </c>
      <c r="Q1844">
        <v>0</v>
      </c>
      <c r="R1844" s="21">
        <f t="shared" si="28"/>
        <v>0</v>
      </c>
    </row>
    <row r="1845" spans="1:18" x14ac:dyDescent="0.25">
      <c r="A1845" t="s">
        <v>94</v>
      </c>
      <c r="B1845" t="s">
        <v>196</v>
      </c>
      <c r="C1845" t="s">
        <v>205</v>
      </c>
      <c r="D1845" t="s">
        <v>148</v>
      </c>
      <c r="E1845" t="s">
        <v>155</v>
      </c>
      <c r="F1845" t="s">
        <v>198</v>
      </c>
      <c r="G1845" t="s">
        <v>144</v>
      </c>
      <c r="H1845" t="s">
        <v>279</v>
      </c>
      <c r="I1845">
        <v>15486</v>
      </c>
      <c r="J1845" s="25">
        <v>5319306.6100000003</v>
      </c>
      <c r="K1845" s="26">
        <v>0.66894025880962493</v>
      </c>
      <c r="L1845" s="25">
        <v>7951841.0500000007</v>
      </c>
      <c r="M1845" s="26">
        <v>4.0934218574116041E-2</v>
      </c>
      <c r="N1845" s="25">
        <v>90.79</v>
      </c>
      <c r="O1845">
        <v>633</v>
      </c>
      <c r="P1845" s="28">
        <v>36137.4</v>
      </c>
      <c r="Q1845" s="25">
        <v>57.09</v>
      </c>
      <c r="R1845" s="21">
        <f t="shared" si="28"/>
        <v>36194.49</v>
      </c>
    </row>
    <row r="1846" spans="1:18" x14ac:dyDescent="0.25">
      <c r="A1846" t="s">
        <v>94</v>
      </c>
      <c r="B1846" t="s">
        <v>196</v>
      </c>
      <c r="C1846" t="s">
        <v>206</v>
      </c>
      <c r="D1846" t="s">
        <v>189</v>
      </c>
      <c r="E1846" t="s">
        <v>155</v>
      </c>
      <c r="F1846" t="s">
        <v>198</v>
      </c>
      <c r="G1846" t="s">
        <v>144</v>
      </c>
      <c r="H1846" t="s">
        <v>279</v>
      </c>
      <c r="I1846">
        <v>7102</v>
      </c>
      <c r="J1846" s="25">
        <v>5319306.6100000003</v>
      </c>
      <c r="K1846" s="26">
        <v>0.66894025880962493</v>
      </c>
      <c r="L1846" s="25">
        <v>7951841.0500000007</v>
      </c>
      <c r="M1846" s="30">
        <v>4.3092277813548588E-2</v>
      </c>
      <c r="N1846" s="25">
        <v>90.77</v>
      </c>
      <c r="O1846">
        <v>306</v>
      </c>
      <c r="P1846" s="25">
        <v>17465.419999999998</v>
      </c>
      <c r="Q1846">
        <v>0</v>
      </c>
      <c r="R1846" s="21">
        <f t="shared" si="28"/>
        <v>17465.419999999998</v>
      </c>
    </row>
    <row r="1847" spans="1:18" x14ac:dyDescent="0.25">
      <c r="A1847" t="s">
        <v>95</v>
      </c>
      <c r="B1847" t="s">
        <v>13</v>
      </c>
      <c r="C1847" t="s">
        <v>140</v>
      </c>
      <c r="D1847" t="s">
        <v>141</v>
      </c>
      <c r="E1847" t="s">
        <v>142</v>
      </c>
      <c r="F1847" t="s">
        <v>143</v>
      </c>
      <c r="G1847" t="s">
        <v>144</v>
      </c>
      <c r="H1847" t="s">
        <v>279</v>
      </c>
      <c r="I1847">
        <v>5607</v>
      </c>
      <c r="J1847" s="25">
        <v>93300.96</v>
      </c>
      <c r="K1847" s="26">
        <v>0.91679687242829089</v>
      </c>
      <c r="L1847" s="25">
        <v>101768.41</v>
      </c>
      <c r="M1847" s="27">
        <v>6.7386218953834863E-3</v>
      </c>
      <c r="N1847" s="25">
        <v>4.97</v>
      </c>
      <c r="O1847">
        <v>37</v>
      </c>
      <c r="P1847" s="28">
        <v>158.9</v>
      </c>
      <c r="Q1847">
        <v>0</v>
      </c>
      <c r="R1847" s="21">
        <f t="shared" si="28"/>
        <v>158.9</v>
      </c>
    </row>
    <row r="1848" spans="1:18" x14ac:dyDescent="0.25">
      <c r="A1848" t="s">
        <v>95</v>
      </c>
      <c r="B1848" t="s">
        <v>13</v>
      </c>
      <c r="C1848" t="s">
        <v>145</v>
      </c>
      <c r="D1848" t="s">
        <v>141</v>
      </c>
      <c r="E1848" t="s">
        <v>146</v>
      </c>
      <c r="F1848" t="s">
        <v>143</v>
      </c>
      <c r="G1848" t="s">
        <v>144</v>
      </c>
      <c r="H1848" t="s">
        <v>279</v>
      </c>
      <c r="I1848">
        <v>3342</v>
      </c>
      <c r="J1848" s="25">
        <v>93300.96</v>
      </c>
      <c r="K1848" s="26">
        <v>0.91679687242829089</v>
      </c>
      <c r="L1848" s="25">
        <v>101768.41</v>
      </c>
      <c r="M1848" s="27">
        <v>6.7386218953834854E-3</v>
      </c>
      <c r="N1848" s="25">
        <v>57.63</v>
      </c>
      <c r="O1848">
        <v>22</v>
      </c>
      <c r="P1848" s="25">
        <v>1092.6300000000001</v>
      </c>
      <c r="Q1848">
        <v>0</v>
      </c>
      <c r="R1848" s="21">
        <f t="shared" si="28"/>
        <v>1092.6300000000001</v>
      </c>
    </row>
    <row r="1849" spans="1:18" x14ac:dyDescent="0.25">
      <c r="A1849" t="s">
        <v>95</v>
      </c>
      <c r="B1849" t="s">
        <v>13</v>
      </c>
      <c r="C1849" t="s">
        <v>147</v>
      </c>
      <c r="D1849" t="s">
        <v>148</v>
      </c>
      <c r="E1849" t="s">
        <v>146</v>
      </c>
      <c r="F1849" t="s">
        <v>143</v>
      </c>
      <c r="G1849" t="s">
        <v>144</v>
      </c>
      <c r="H1849" t="s">
        <v>279</v>
      </c>
      <c r="I1849">
        <v>4442</v>
      </c>
      <c r="J1849" s="25">
        <v>93300.96</v>
      </c>
      <c r="K1849" s="26">
        <v>0.91679687242829089</v>
      </c>
      <c r="L1849" s="25">
        <v>101768.41</v>
      </c>
      <c r="M1849" s="27">
        <v>6.7386218953834846E-3</v>
      </c>
      <c r="N1849" s="25">
        <v>57.63</v>
      </c>
      <c r="O1849">
        <v>29</v>
      </c>
      <c r="P1849" s="25">
        <v>1440.28</v>
      </c>
      <c r="Q1849" s="25">
        <v>49.67</v>
      </c>
      <c r="R1849" s="21">
        <f t="shared" si="28"/>
        <v>1489.95</v>
      </c>
    </row>
    <row r="1850" spans="1:18" x14ac:dyDescent="0.25">
      <c r="A1850" t="s">
        <v>95</v>
      </c>
      <c r="B1850" t="s">
        <v>13</v>
      </c>
      <c r="C1850" t="s">
        <v>149</v>
      </c>
      <c r="D1850" t="s">
        <v>150</v>
      </c>
      <c r="E1850" t="s">
        <v>142</v>
      </c>
      <c r="F1850" t="s">
        <v>151</v>
      </c>
      <c r="G1850" t="s">
        <v>144</v>
      </c>
      <c r="H1850" t="s">
        <v>279</v>
      </c>
      <c r="I1850">
        <v>65003</v>
      </c>
      <c r="J1850" s="25">
        <v>93300.96</v>
      </c>
      <c r="K1850" s="26">
        <v>0.91679687242829089</v>
      </c>
      <c r="L1850" s="25">
        <v>101768.41</v>
      </c>
      <c r="M1850" s="27">
        <v>6.7386218953834854E-3</v>
      </c>
      <c r="N1850" s="25">
        <v>4.97</v>
      </c>
      <c r="O1850">
        <v>438</v>
      </c>
      <c r="P1850" s="25">
        <v>1880.98</v>
      </c>
      <c r="Q1850" s="25">
        <v>12.88</v>
      </c>
      <c r="R1850" s="21">
        <f t="shared" si="28"/>
        <v>1893.8600000000001</v>
      </c>
    </row>
    <row r="1851" spans="1:18" x14ac:dyDescent="0.25">
      <c r="A1851" t="s">
        <v>95</v>
      </c>
      <c r="B1851" t="s">
        <v>13</v>
      </c>
      <c r="C1851" t="s">
        <v>152</v>
      </c>
      <c r="D1851" t="s">
        <v>153</v>
      </c>
      <c r="E1851" t="s">
        <v>142</v>
      </c>
      <c r="F1851" t="s">
        <v>151</v>
      </c>
      <c r="G1851" t="s">
        <v>144</v>
      </c>
      <c r="H1851" t="s">
        <v>279</v>
      </c>
      <c r="I1851">
        <v>93362</v>
      </c>
      <c r="J1851" s="25">
        <v>93300.96</v>
      </c>
      <c r="K1851" s="26">
        <v>0.91679687242829089</v>
      </c>
      <c r="L1851" s="25">
        <v>101768.41</v>
      </c>
      <c r="M1851" s="27">
        <v>6.7386218953834846E-3</v>
      </c>
      <c r="N1851" s="25">
        <v>4.97</v>
      </c>
      <c r="O1851">
        <v>629</v>
      </c>
      <c r="P1851" s="25">
        <v>2701.23</v>
      </c>
      <c r="Q1851" s="25">
        <v>30.07</v>
      </c>
      <c r="R1851" s="21">
        <f t="shared" si="28"/>
        <v>2731.3</v>
      </c>
    </row>
    <row r="1852" spans="1:18" x14ac:dyDescent="0.25">
      <c r="A1852" t="s">
        <v>95</v>
      </c>
      <c r="B1852" t="s">
        <v>13</v>
      </c>
      <c r="C1852" t="s">
        <v>154</v>
      </c>
      <c r="D1852" t="s">
        <v>148</v>
      </c>
      <c r="E1852" t="s">
        <v>155</v>
      </c>
      <c r="F1852" t="s">
        <v>151</v>
      </c>
      <c r="G1852" t="s">
        <v>144</v>
      </c>
      <c r="H1852" t="s">
        <v>279</v>
      </c>
      <c r="I1852">
        <v>1422</v>
      </c>
      <c r="J1852" s="25">
        <v>93300.96</v>
      </c>
      <c r="K1852" s="26">
        <v>0.91679687242829089</v>
      </c>
      <c r="L1852" s="25">
        <v>101768.41</v>
      </c>
      <c r="M1852" s="27">
        <v>6.7386218953834854E-3</v>
      </c>
      <c r="N1852" s="25">
        <v>27.46</v>
      </c>
      <c r="O1852">
        <v>9</v>
      </c>
      <c r="P1852" s="25">
        <v>212.98</v>
      </c>
      <c r="Q1852">
        <v>0</v>
      </c>
      <c r="R1852" s="21">
        <f t="shared" si="28"/>
        <v>212.98</v>
      </c>
    </row>
    <row r="1853" spans="1:18" x14ac:dyDescent="0.25">
      <c r="A1853" t="s">
        <v>95</v>
      </c>
      <c r="B1853" t="s">
        <v>13</v>
      </c>
      <c r="C1853" t="s">
        <v>156</v>
      </c>
      <c r="D1853" t="s">
        <v>150</v>
      </c>
      <c r="E1853" t="s">
        <v>155</v>
      </c>
      <c r="F1853" t="s">
        <v>151</v>
      </c>
      <c r="G1853" t="s">
        <v>144</v>
      </c>
      <c r="H1853" t="s">
        <v>279</v>
      </c>
      <c r="I1853">
        <v>3599</v>
      </c>
      <c r="J1853" s="25">
        <v>93300.96</v>
      </c>
      <c r="K1853" s="26">
        <v>0.91679687242829089</v>
      </c>
      <c r="L1853" s="25">
        <v>101768.41</v>
      </c>
      <c r="M1853" s="27">
        <v>6.7386218953834854E-3</v>
      </c>
      <c r="N1853" s="25">
        <v>27.46</v>
      </c>
      <c r="O1853">
        <v>24</v>
      </c>
      <c r="P1853" s="25">
        <v>567.95000000000005</v>
      </c>
      <c r="Q1853">
        <v>0</v>
      </c>
      <c r="R1853" s="21">
        <f t="shared" si="28"/>
        <v>567.95000000000005</v>
      </c>
    </row>
    <row r="1854" spans="1:18" x14ac:dyDescent="0.25">
      <c r="A1854" t="s">
        <v>3</v>
      </c>
      <c r="B1854" t="s">
        <v>2</v>
      </c>
      <c r="C1854" t="s">
        <v>229</v>
      </c>
      <c r="D1854" t="s">
        <v>150</v>
      </c>
      <c r="E1854" t="s">
        <v>142</v>
      </c>
      <c r="F1854" t="s">
        <v>230</v>
      </c>
      <c r="G1854" t="s">
        <v>144</v>
      </c>
      <c r="H1854" t="s">
        <v>279</v>
      </c>
      <c r="I1854">
        <v>172707</v>
      </c>
      <c r="J1854" s="25">
        <v>19964101.82</v>
      </c>
      <c r="K1854" s="26">
        <v>0.63770109788701435</v>
      </c>
      <c r="L1854" s="25">
        <v>31306362.630000003</v>
      </c>
      <c r="M1854" s="26">
        <v>0.46031021769182229</v>
      </c>
      <c r="N1854" s="25">
        <v>12.15</v>
      </c>
      <c r="O1854">
        <v>79498</v>
      </c>
      <c r="P1854" s="25">
        <v>580538.47</v>
      </c>
      <c r="Q1854" s="28">
        <v>6331.3</v>
      </c>
      <c r="R1854" s="21">
        <f t="shared" si="28"/>
        <v>586869.77</v>
      </c>
    </row>
    <row r="1855" spans="1:18" x14ac:dyDescent="0.25">
      <c r="A1855" t="s">
        <v>3</v>
      </c>
      <c r="B1855" t="s">
        <v>2</v>
      </c>
      <c r="C1855" t="s">
        <v>231</v>
      </c>
      <c r="D1855" t="s">
        <v>232</v>
      </c>
      <c r="E1855" t="s">
        <v>142</v>
      </c>
      <c r="F1855" t="s">
        <v>230</v>
      </c>
      <c r="G1855" t="s">
        <v>144</v>
      </c>
      <c r="H1855" t="s">
        <v>279</v>
      </c>
      <c r="I1855">
        <v>162076</v>
      </c>
      <c r="J1855" s="25">
        <v>19964101.82</v>
      </c>
      <c r="K1855" s="26">
        <v>0.63770109788701435</v>
      </c>
      <c r="L1855" s="25">
        <v>31306362.630000003</v>
      </c>
      <c r="M1855" s="26">
        <v>0.46031021769182234</v>
      </c>
      <c r="N1855" s="25">
        <v>12.15</v>
      </c>
      <c r="O1855">
        <v>74605</v>
      </c>
      <c r="P1855" s="25">
        <v>544807.06999999995</v>
      </c>
      <c r="Q1855" s="25">
        <v>5272.43</v>
      </c>
      <c r="R1855" s="21">
        <f t="shared" si="28"/>
        <v>550079.5</v>
      </c>
    </row>
    <row r="1856" spans="1:18" x14ac:dyDescent="0.25">
      <c r="A1856" t="s">
        <v>101</v>
      </c>
      <c r="B1856" t="s">
        <v>196</v>
      </c>
      <c r="C1856" t="s">
        <v>197</v>
      </c>
      <c r="D1856" t="s">
        <v>148</v>
      </c>
      <c r="E1856" t="s">
        <v>142</v>
      </c>
      <c r="F1856" t="s">
        <v>198</v>
      </c>
      <c r="G1856" t="s">
        <v>144</v>
      </c>
      <c r="H1856" t="s">
        <v>279</v>
      </c>
      <c r="I1856">
        <v>312757</v>
      </c>
      <c r="J1856" s="25">
        <v>251106.29</v>
      </c>
      <c r="K1856" s="26">
        <v>0.72272761679990216</v>
      </c>
      <c r="L1856" s="28">
        <v>347442.5</v>
      </c>
      <c r="M1856" s="27">
        <v>1.7885527574695813E-3</v>
      </c>
      <c r="N1856" s="25">
        <v>33.78</v>
      </c>
      <c r="O1856">
        <v>559</v>
      </c>
      <c r="P1856" s="25">
        <v>12862.56</v>
      </c>
      <c r="Q1856" s="25">
        <v>161.07</v>
      </c>
      <c r="R1856" s="21">
        <f t="shared" si="28"/>
        <v>13023.63</v>
      </c>
    </row>
    <row r="1857" spans="1:18" x14ac:dyDescent="0.25">
      <c r="A1857" t="s">
        <v>101</v>
      </c>
      <c r="B1857" t="s">
        <v>196</v>
      </c>
      <c r="C1857" t="s">
        <v>199</v>
      </c>
      <c r="D1857" t="s">
        <v>200</v>
      </c>
      <c r="E1857" t="s">
        <v>142</v>
      </c>
      <c r="F1857" t="s">
        <v>198</v>
      </c>
      <c r="G1857" t="s">
        <v>183</v>
      </c>
      <c r="H1857" t="s">
        <v>279</v>
      </c>
      <c r="I1857">
        <v>224694</v>
      </c>
      <c r="J1857" s="25">
        <v>251106.29</v>
      </c>
      <c r="K1857" s="26">
        <v>0.72272761679990216</v>
      </c>
      <c r="L1857" s="28">
        <v>347442.5</v>
      </c>
      <c r="N1857" s="25">
        <v>10.98</v>
      </c>
      <c r="P1857">
        <v>0</v>
      </c>
      <c r="Q1857">
        <v>0</v>
      </c>
      <c r="R1857" s="21">
        <f t="shared" si="28"/>
        <v>0</v>
      </c>
    </row>
    <row r="1858" spans="1:18" x14ac:dyDescent="0.25">
      <c r="A1858" t="s">
        <v>101</v>
      </c>
      <c r="B1858" t="s">
        <v>196</v>
      </c>
      <c r="C1858" t="s">
        <v>201</v>
      </c>
      <c r="D1858" t="s">
        <v>141</v>
      </c>
      <c r="E1858" t="s">
        <v>142</v>
      </c>
      <c r="F1858" t="s">
        <v>202</v>
      </c>
      <c r="G1858" t="s">
        <v>144</v>
      </c>
      <c r="H1858" t="s">
        <v>279</v>
      </c>
      <c r="I1858">
        <v>45141</v>
      </c>
      <c r="J1858" s="25">
        <v>251106.29</v>
      </c>
      <c r="K1858" s="26">
        <v>0.72272761679990216</v>
      </c>
      <c r="L1858" s="28">
        <v>347442.5</v>
      </c>
      <c r="M1858" s="27">
        <v>1.7883092072288598E-3</v>
      </c>
      <c r="N1858" s="25">
        <v>33.78</v>
      </c>
      <c r="O1858">
        <v>80</v>
      </c>
      <c r="P1858" s="28">
        <v>1840.8</v>
      </c>
      <c r="Q1858" s="25">
        <v>69.03</v>
      </c>
      <c r="R1858" s="21">
        <f t="shared" ref="R1858:R1921" si="29">SUM(P1858:Q1858)</f>
        <v>1909.83</v>
      </c>
    </row>
    <row r="1859" spans="1:18" x14ac:dyDescent="0.25">
      <c r="A1859" t="s">
        <v>101</v>
      </c>
      <c r="B1859" t="s">
        <v>196</v>
      </c>
      <c r="C1859" t="s">
        <v>203</v>
      </c>
      <c r="D1859" t="s">
        <v>141</v>
      </c>
      <c r="E1859" t="s">
        <v>146</v>
      </c>
      <c r="F1859" t="s">
        <v>202</v>
      </c>
      <c r="G1859" t="s">
        <v>144</v>
      </c>
      <c r="H1859" t="s">
        <v>279</v>
      </c>
      <c r="I1859">
        <v>17989</v>
      </c>
      <c r="J1859" s="25">
        <v>251106.29</v>
      </c>
      <c r="K1859" s="26">
        <v>0.72272761679990216</v>
      </c>
      <c r="L1859" s="28">
        <v>347442.5</v>
      </c>
      <c r="M1859" s="27">
        <v>1.78830920722886E-3</v>
      </c>
      <c r="N1859" s="28">
        <v>135.6</v>
      </c>
      <c r="O1859">
        <v>32</v>
      </c>
      <c r="P1859" s="28">
        <v>2947.9</v>
      </c>
      <c r="Q1859">
        <v>0</v>
      </c>
      <c r="R1859" s="21">
        <f t="shared" si="29"/>
        <v>2947.9</v>
      </c>
    </row>
    <row r="1860" spans="1:18" x14ac:dyDescent="0.25">
      <c r="A1860" t="s">
        <v>101</v>
      </c>
      <c r="B1860" t="s">
        <v>196</v>
      </c>
      <c r="C1860" t="s">
        <v>204</v>
      </c>
      <c r="D1860" t="s">
        <v>150</v>
      </c>
      <c r="E1860" t="s">
        <v>146</v>
      </c>
      <c r="F1860" t="s">
        <v>202</v>
      </c>
      <c r="G1860" t="s">
        <v>183</v>
      </c>
      <c r="H1860" t="s">
        <v>279</v>
      </c>
      <c r="I1860">
        <v>15914</v>
      </c>
      <c r="J1860" s="25">
        <v>251106.29</v>
      </c>
      <c r="K1860" s="26">
        <v>0.72272761679990216</v>
      </c>
      <c r="L1860" s="28">
        <v>347442.5</v>
      </c>
      <c r="N1860" s="25">
        <v>30.27</v>
      </c>
      <c r="P1860">
        <v>0</v>
      </c>
      <c r="Q1860">
        <v>0</v>
      </c>
      <c r="R1860" s="21">
        <f t="shared" si="29"/>
        <v>0</v>
      </c>
    </row>
    <row r="1861" spans="1:18" x14ac:dyDescent="0.25">
      <c r="A1861" t="s">
        <v>101</v>
      </c>
      <c r="B1861" t="s">
        <v>196</v>
      </c>
      <c r="C1861" t="s">
        <v>205</v>
      </c>
      <c r="D1861" t="s">
        <v>148</v>
      </c>
      <c r="E1861" t="s">
        <v>155</v>
      </c>
      <c r="F1861" t="s">
        <v>198</v>
      </c>
      <c r="G1861" t="s">
        <v>144</v>
      </c>
      <c r="H1861" t="s">
        <v>279</v>
      </c>
      <c r="I1861">
        <v>15486</v>
      </c>
      <c r="J1861" s="25">
        <v>251106.29</v>
      </c>
      <c r="K1861" s="26">
        <v>0.72272761679990216</v>
      </c>
      <c r="L1861" s="28">
        <v>347442.5</v>
      </c>
      <c r="M1861" s="27">
        <v>1.7885527574695813E-3</v>
      </c>
      <c r="N1861" s="25">
        <v>90.79</v>
      </c>
      <c r="O1861">
        <v>27</v>
      </c>
      <c r="P1861" s="25">
        <v>1665.35</v>
      </c>
      <c r="Q1861">
        <v>0</v>
      </c>
      <c r="R1861" s="21">
        <f t="shared" si="29"/>
        <v>1665.35</v>
      </c>
    </row>
    <row r="1862" spans="1:18" x14ac:dyDescent="0.25">
      <c r="A1862" t="s">
        <v>101</v>
      </c>
      <c r="B1862" t="s">
        <v>196</v>
      </c>
      <c r="C1862" t="s">
        <v>206</v>
      </c>
      <c r="D1862" t="s">
        <v>189</v>
      </c>
      <c r="E1862" t="s">
        <v>155</v>
      </c>
      <c r="F1862" t="s">
        <v>198</v>
      </c>
      <c r="G1862" t="s">
        <v>144</v>
      </c>
      <c r="H1862" t="s">
        <v>279</v>
      </c>
      <c r="I1862">
        <v>7102</v>
      </c>
      <c r="J1862" s="25">
        <v>251106.29</v>
      </c>
      <c r="K1862" s="26">
        <v>0.72272761679990216</v>
      </c>
      <c r="L1862" s="28">
        <v>347442.5</v>
      </c>
      <c r="M1862" s="27">
        <v>1.8828455750173544E-3</v>
      </c>
      <c r="N1862" s="25">
        <v>90.77</v>
      </c>
      <c r="O1862">
        <v>13</v>
      </c>
      <c r="P1862" s="25">
        <v>801.66</v>
      </c>
      <c r="Q1862">
        <v>0</v>
      </c>
      <c r="R1862" s="21">
        <f t="shared" si="29"/>
        <v>801.66</v>
      </c>
    </row>
    <row r="1863" spans="1:18" x14ac:dyDescent="0.25">
      <c r="A1863" t="s">
        <v>102</v>
      </c>
      <c r="B1863" t="s">
        <v>196</v>
      </c>
      <c r="C1863" t="s">
        <v>197</v>
      </c>
      <c r="D1863" t="s">
        <v>148</v>
      </c>
      <c r="E1863" t="s">
        <v>142</v>
      </c>
      <c r="F1863" t="s">
        <v>198</v>
      </c>
      <c r="G1863" t="s">
        <v>144</v>
      </c>
      <c r="H1863" t="s">
        <v>279</v>
      </c>
      <c r="I1863">
        <v>312757</v>
      </c>
      <c r="J1863" s="25">
        <v>1151.8599999999999</v>
      </c>
      <c r="K1863" s="26">
        <v>0.83670015326839409</v>
      </c>
      <c r="L1863" s="25">
        <v>1376.6699999999998</v>
      </c>
      <c r="M1863" s="31">
        <v>7.0867752926761934E-6</v>
      </c>
      <c r="N1863" s="25">
        <v>33.78</v>
      </c>
      <c r="O1863">
        <v>2</v>
      </c>
      <c r="P1863" s="25">
        <v>53.28</v>
      </c>
      <c r="Q1863">
        <v>0</v>
      </c>
      <c r="R1863" s="21">
        <f t="shared" si="29"/>
        <v>53.28</v>
      </c>
    </row>
    <row r="1864" spans="1:18" x14ac:dyDescent="0.25">
      <c r="A1864" t="s">
        <v>102</v>
      </c>
      <c r="B1864" t="s">
        <v>196</v>
      </c>
      <c r="C1864" t="s">
        <v>199</v>
      </c>
      <c r="D1864" t="s">
        <v>200</v>
      </c>
      <c r="E1864" t="s">
        <v>142</v>
      </c>
      <c r="F1864" t="s">
        <v>198</v>
      </c>
      <c r="G1864" t="s">
        <v>183</v>
      </c>
      <c r="H1864" t="s">
        <v>279</v>
      </c>
      <c r="I1864">
        <v>224694</v>
      </c>
      <c r="J1864" s="25">
        <v>1151.8599999999999</v>
      </c>
      <c r="K1864" s="26">
        <v>0.83670015326839409</v>
      </c>
      <c r="L1864" s="25">
        <v>1376.6699999999998</v>
      </c>
      <c r="N1864" s="25">
        <v>10.98</v>
      </c>
      <c r="P1864">
        <v>0</v>
      </c>
      <c r="Q1864">
        <v>0</v>
      </c>
      <c r="R1864" s="21">
        <f t="shared" si="29"/>
        <v>0</v>
      </c>
    </row>
    <row r="1865" spans="1:18" x14ac:dyDescent="0.25">
      <c r="A1865" t="s">
        <v>102</v>
      </c>
      <c r="B1865" t="s">
        <v>196</v>
      </c>
      <c r="C1865" t="s">
        <v>201</v>
      </c>
      <c r="D1865" t="s">
        <v>141</v>
      </c>
      <c r="E1865" t="s">
        <v>142</v>
      </c>
      <c r="F1865" t="s">
        <v>202</v>
      </c>
      <c r="G1865" t="s">
        <v>144</v>
      </c>
      <c r="H1865" t="s">
        <v>279</v>
      </c>
      <c r="I1865">
        <v>45141</v>
      </c>
      <c r="J1865" s="25">
        <v>1151.8599999999999</v>
      </c>
      <c r="K1865" s="26">
        <v>0.83670015326839409</v>
      </c>
      <c r="L1865" s="25">
        <v>1376.6699999999998</v>
      </c>
      <c r="M1865" s="27">
        <v>7.0858102745511963E-6</v>
      </c>
      <c r="N1865" s="25">
        <v>33.78</v>
      </c>
      <c r="O1865">
        <v>0</v>
      </c>
      <c r="P1865">
        <v>0</v>
      </c>
      <c r="Q1865">
        <v>0</v>
      </c>
      <c r="R1865" s="21">
        <f t="shared" si="29"/>
        <v>0</v>
      </c>
    </row>
    <row r="1866" spans="1:18" x14ac:dyDescent="0.25">
      <c r="A1866" t="s">
        <v>102</v>
      </c>
      <c r="B1866" t="s">
        <v>196</v>
      </c>
      <c r="C1866" t="s">
        <v>203</v>
      </c>
      <c r="D1866" t="s">
        <v>141</v>
      </c>
      <c r="E1866" t="s">
        <v>146</v>
      </c>
      <c r="F1866" t="s">
        <v>202</v>
      </c>
      <c r="G1866" t="s">
        <v>144</v>
      </c>
      <c r="H1866" t="s">
        <v>279</v>
      </c>
      <c r="I1866">
        <v>17989</v>
      </c>
      <c r="J1866" s="25">
        <v>1151.8599999999999</v>
      </c>
      <c r="K1866" s="26">
        <v>0.83670015326839409</v>
      </c>
      <c r="L1866" s="25">
        <v>1376.6699999999998</v>
      </c>
      <c r="M1866" s="27">
        <v>7.085810274551198E-6</v>
      </c>
      <c r="N1866" s="28">
        <v>135.6</v>
      </c>
      <c r="O1866">
        <v>0</v>
      </c>
      <c r="P1866">
        <v>0</v>
      </c>
      <c r="Q1866">
        <v>0</v>
      </c>
      <c r="R1866" s="21">
        <f t="shared" si="29"/>
        <v>0</v>
      </c>
    </row>
    <row r="1867" spans="1:18" x14ac:dyDescent="0.25">
      <c r="A1867" t="s">
        <v>102</v>
      </c>
      <c r="B1867" t="s">
        <v>196</v>
      </c>
      <c r="C1867" t="s">
        <v>204</v>
      </c>
      <c r="D1867" t="s">
        <v>150</v>
      </c>
      <c r="E1867" t="s">
        <v>146</v>
      </c>
      <c r="F1867" t="s">
        <v>202</v>
      </c>
      <c r="G1867" t="s">
        <v>183</v>
      </c>
      <c r="H1867" t="s">
        <v>279</v>
      </c>
      <c r="I1867">
        <v>15914</v>
      </c>
      <c r="J1867" s="25">
        <v>1151.8599999999999</v>
      </c>
      <c r="K1867" s="26">
        <v>0.83670015326839409</v>
      </c>
      <c r="L1867" s="25">
        <v>1376.6699999999998</v>
      </c>
      <c r="N1867" s="25">
        <v>30.27</v>
      </c>
      <c r="P1867">
        <v>0</v>
      </c>
      <c r="Q1867">
        <v>0</v>
      </c>
      <c r="R1867" s="21">
        <f t="shared" si="29"/>
        <v>0</v>
      </c>
    </row>
    <row r="1868" spans="1:18" x14ac:dyDescent="0.25">
      <c r="A1868" t="s">
        <v>102</v>
      </c>
      <c r="B1868" t="s">
        <v>196</v>
      </c>
      <c r="C1868" t="s">
        <v>205</v>
      </c>
      <c r="D1868" t="s">
        <v>148</v>
      </c>
      <c r="E1868" t="s">
        <v>155</v>
      </c>
      <c r="F1868" t="s">
        <v>198</v>
      </c>
      <c r="G1868" t="s">
        <v>144</v>
      </c>
      <c r="H1868" t="s">
        <v>279</v>
      </c>
      <c r="I1868">
        <v>15486</v>
      </c>
      <c r="J1868" s="25">
        <v>1151.8599999999999</v>
      </c>
      <c r="K1868" s="26">
        <v>0.83670015326839409</v>
      </c>
      <c r="L1868" s="25">
        <v>1376.6699999999998</v>
      </c>
      <c r="M1868" s="31">
        <v>7.0867752926761934E-6</v>
      </c>
      <c r="N1868" s="25">
        <v>90.79</v>
      </c>
      <c r="O1868">
        <v>0</v>
      </c>
      <c r="P1868">
        <v>0</v>
      </c>
      <c r="Q1868">
        <v>0</v>
      </c>
      <c r="R1868" s="21">
        <f t="shared" si="29"/>
        <v>0</v>
      </c>
    </row>
    <row r="1869" spans="1:18" x14ac:dyDescent="0.25">
      <c r="A1869" t="s">
        <v>102</v>
      </c>
      <c r="B1869" t="s">
        <v>196</v>
      </c>
      <c r="C1869" t="s">
        <v>206</v>
      </c>
      <c r="D1869" t="s">
        <v>189</v>
      </c>
      <c r="E1869" t="s">
        <v>155</v>
      </c>
      <c r="F1869" t="s">
        <v>198</v>
      </c>
      <c r="G1869" t="s">
        <v>144</v>
      </c>
      <c r="H1869" t="s">
        <v>279</v>
      </c>
      <c r="I1869">
        <v>7102</v>
      </c>
      <c r="J1869" s="25">
        <v>1151.8599999999999</v>
      </c>
      <c r="K1869" s="26">
        <v>0.83670015326839409</v>
      </c>
      <c r="L1869" s="25">
        <v>1376.6699999999998</v>
      </c>
      <c r="M1869" s="31">
        <v>7.46039133888094E-6</v>
      </c>
      <c r="N1869" s="25">
        <v>90.77</v>
      </c>
      <c r="O1869">
        <v>0</v>
      </c>
      <c r="P1869">
        <v>0</v>
      </c>
      <c r="Q1869">
        <v>0</v>
      </c>
      <c r="R1869" s="21">
        <f t="shared" si="29"/>
        <v>0</v>
      </c>
    </row>
    <row r="1870" spans="1:18" x14ac:dyDescent="0.25">
      <c r="A1870" t="s">
        <v>103</v>
      </c>
      <c r="B1870" t="s">
        <v>196</v>
      </c>
      <c r="C1870" t="s">
        <v>197</v>
      </c>
      <c r="D1870" t="s">
        <v>148</v>
      </c>
      <c r="E1870" t="s">
        <v>142</v>
      </c>
      <c r="F1870" t="s">
        <v>198</v>
      </c>
      <c r="G1870" t="s">
        <v>144</v>
      </c>
      <c r="H1870" t="s">
        <v>279</v>
      </c>
      <c r="I1870">
        <v>312757</v>
      </c>
      <c r="J1870" s="25">
        <v>199848.35</v>
      </c>
      <c r="K1870" s="26">
        <v>0.49418482952065207</v>
      </c>
      <c r="L1870" s="25">
        <v>404400.01</v>
      </c>
      <c r="M1870" s="27">
        <v>2.0817567022060521E-3</v>
      </c>
      <c r="N1870" s="25">
        <v>33.78</v>
      </c>
      <c r="O1870">
        <v>651</v>
      </c>
      <c r="P1870" s="25">
        <v>10242.629999999999</v>
      </c>
      <c r="Q1870" s="25">
        <v>110.13</v>
      </c>
      <c r="R1870" s="21">
        <f t="shared" si="29"/>
        <v>10352.759999999998</v>
      </c>
    </row>
    <row r="1871" spans="1:18" x14ac:dyDescent="0.25">
      <c r="A1871" t="s">
        <v>103</v>
      </c>
      <c r="B1871" t="s">
        <v>196</v>
      </c>
      <c r="C1871" t="s">
        <v>199</v>
      </c>
      <c r="D1871" t="s">
        <v>200</v>
      </c>
      <c r="E1871" t="s">
        <v>142</v>
      </c>
      <c r="F1871" t="s">
        <v>198</v>
      </c>
      <c r="G1871" t="s">
        <v>183</v>
      </c>
      <c r="H1871" t="s">
        <v>279</v>
      </c>
      <c r="I1871">
        <v>224694</v>
      </c>
      <c r="J1871" s="25">
        <v>199848.35</v>
      </c>
      <c r="K1871" s="26">
        <v>0.49418482952065207</v>
      </c>
      <c r="L1871" s="25">
        <v>404400.01</v>
      </c>
      <c r="N1871" s="25">
        <v>10.98</v>
      </c>
      <c r="P1871">
        <v>0</v>
      </c>
      <c r="Q1871">
        <v>0</v>
      </c>
      <c r="R1871" s="21">
        <f t="shared" si="29"/>
        <v>0</v>
      </c>
    </row>
    <row r="1872" spans="1:18" x14ac:dyDescent="0.25">
      <c r="A1872" t="s">
        <v>103</v>
      </c>
      <c r="B1872" t="s">
        <v>196</v>
      </c>
      <c r="C1872" t="s">
        <v>201</v>
      </c>
      <c r="D1872" t="s">
        <v>141</v>
      </c>
      <c r="E1872" t="s">
        <v>142</v>
      </c>
      <c r="F1872" t="s">
        <v>202</v>
      </c>
      <c r="G1872" t="s">
        <v>144</v>
      </c>
      <c r="H1872" t="s">
        <v>279</v>
      </c>
      <c r="I1872">
        <v>45141</v>
      </c>
      <c r="J1872" s="25">
        <v>199848.35</v>
      </c>
      <c r="K1872" s="26">
        <v>0.49418482952065207</v>
      </c>
      <c r="L1872" s="25">
        <v>404400.01</v>
      </c>
      <c r="M1872" s="27">
        <v>2.0814732258904508E-3</v>
      </c>
      <c r="N1872" s="25">
        <v>33.78</v>
      </c>
      <c r="O1872">
        <v>93</v>
      </c>
      <c r="P1872" s="25">
        <v>1463.23</v>
      </c>
      <c r="Q1872" s="25">
        <v>47.19</v>
      </c>
      <c r="R1872" s="21">
        <f t="shared" si="29"/>
        <v>1510.42</v>
      </c>
    </row>
    <row r="1873" spans="1:18" x14ac:dyDescent="0.25">
      <c r="A1873" t="s">
        <v>103</v>
      </c>
      <c r="B1873" t="s">
        <v>196</v>
      </c>
      <c r="C1873" t="s">
        <v>203</v>
      </c>
      <c r="D1873" t="s">
        <v>141</v>
      </c>
      <c r="E1873" t="s">
        <v>146</v>
      </c>
      <c r="F1873" t="s">
        <v>202</v>
      </c>
      <c r="G1873" t="s">
        <v>144</v>
      </c>
      <c r="H1873" t="s">
        <v>279</v>
      </c>
      <c r="I1873">
        <v>17989</v>
      </c>
      <c r="J1873" s="25">
        <v>199848.35</v>
      </c>
      <c r="K1873" s="26">
        <v>0.49418482952065207</v>
      </c>
      <c r="L1873" s="25">
        <v>404400.01</v>
      </c>
      <c r="M1873" s="27">
        <v>2.0814732258904512E-3</v>
      </c>
      <c r="N1873" s="28">
        <v>135.6</v>
      </c>
      <c r="O1873">
        <v>37</v>
      </c>
      <c r="P1873" s="25">
        <v>2330.66</v>
      </c>
      <c r="Q1873">
        <v>0</v>
      </c>
      <c r="R1873" s="21">
        <f t="shared" si="29"/>
        <v>2330.66</v>
      </c>
    </row>
    <row r="1874" spans="1:18" x14ac:dyDescent="0.25">
      <c r="A1874" t="s">
        <v>103</v>
      </c>
      <c r="B1874" t="s">
        <v>196</v>
      </c>
      <c r="C1874" t="s">
        <v>204</v>
      </c>
      <c r="D1874" t="s">
        <v>150</v>
      </c>
      <c r="E1874" t="s">
        <v>146</v>
      </c>
      <c r="F1874" t="s">
        <v>202</v>
      </c>
      <c r="G1874" t="s">
        <v>183</v>
      </c>
      <c r="H1874" t="s">
        <v>279</v>
      </c>
      <c r="I1874">
        <v>15914</v>
      </c>
      <c r="J1874" s="25">
        <v>199848.35</v>
      </c>
      <c r="K1874" s="26">
        <v>0.49418482952065207</v>
      </c>
      <c r="L1874" s="25">
        <v>404400.01</v>
      </c>
      <c r="N1874" s="25">
        <v>30.27</v>
      </c>
      <c r="P1874">
        <v>0</v>
      </c>
      <c r="Q1874">
        <v>0</v>
      </c>
      <c r="R1874" s="21">
        <f t="shared" si="29"/>
        <v>0</v>
      </c>
    </row>
    <row r="1875" spans="1:18" x14ac:dyDescent="0.25">
      <c r="A1875" t="s">
        <v>103</v>
      </c>
      <c r="B1875" t="s">
        <v>196</v>
      </c>
      <c r="C1875" t="s">
        <v>205</v>
      </c>
      <c r="D1875" t="s">
        <v>148</v>
      </c>
      <c r="E1875" t="s">
        <v>155</v>
      </c>
      <c r="F1875" t="s">
        <v>198</v>
      </c>
      <c r="G1875" t="s">
        <v>144</v>
      </c>
      <c r="H1875" t="s">
        <v>279</v>
      </c>
      <c r="I1875">
        <v>15486</v>
      </c>
      <c r="J1875" s="25">
        <v>199848.35</v>
      </c>
      <c r="K1875" s="26">
        <v>0.49418482952065207</v>
      </c>
      <c r="L1875" s="25">
        <v>404400.01</v>
      </c>
      <c r="M1875" s="27">
        <v>2.0817567022060521E-3</v>
      </c>
      <c r="N1875" s="25">
        <v>90.79</v>
      </c>
      <c r="O1875">
        <v>32</v>
      </c>
      <c r="P1875" s="28">
        <v>1349.6</v>
      </c>
      <c r="Q1875">
        <v>0</v>
      </c>
      <c r="R1875" s="21">
        <f t="shared" si="29"/>
        <v>1349.6</v>
      </c>
    </row>
    <row r="1876" spans="1:18" x14ac:dyDescent="0.25">
      <c r="A1876" t="s">
        <v>103</v>
      </c>
      <c r="B1876" t="s">
        <v>196</v>
      </c>
      <c r="C1876" t="s">
        <v>206</v>
      </c>
      <c r="D1876" t="s">
        <v>189</v>
      </c>
      <c r="E1876" t="s">
        <v>155</v>
      </c>
      <c r="F1876" t="s">
        <v>198</v>
      </c>
      <c r="G1876" t="s">
        <v>144</v>
      </c>
      <c r="H1876" t="s">
        <v>279</v>
      </c>
      <c r="I1876">
        <v>7102</v>
      </c>
      <c r="J1876" s="25">
        <v>199848.35</v>
      </c>
      <c r="K1876" s="26">
        <v>0.49418482952065207</v>
      </c>
      <c r="L1876" s="25">
        <v>404400.01</v>
      </c>
      <c r="M1876" s="27">
        <v>2.1915072835518795E-3</v>
      </c>
      <c r="N1876" s="25">
        <v>90.77</v>
      </c>
      <c r="O1876">
        <v>15</v>
      </c>
      <c r="P1876" s="25">
        <v>632.49</v>
      </c>
      <c r="Q1876">
        <v>0</v>
      </c>
      <c r="R1876" s="21">
        <f t="shared" si="29"/>
        <v>632.49</v>
      </c>
    </row>
    <row r="1877" spans="1:18" x14ac:dyDescent="0.25">
      <c r="A1877" t="s">
        <v>106</v>
      </c>
      <c r="B1877" t="s">
        <v>4</v>
      </c>
      <c r="C1877" t="s">
        <v>180</v>
      </c>
      <c r="D1877" t="s">
        <v>148</v>
      </c>
      <c r="E1877" t="s">
        <v>155</v>
      </c>
      <c r="F1877" t="s">
        <v>168</v>
      </c>
      <c r="G1877" t="s">
        <v>144</v>
      </c>
      <c r="H1877" t="s">
        <v>279</v>
      </c>
      <c r="I1877">
        <v>7100</v>
      </c>
      <c r="J1877" s="25">
        <v>3479204.34</v>
      </c>
      <c r="K1877" s="26">
        <v>0.85114271111753115</v>
      </c>
      <c r="L1877" s="25">
        <v>4087686.23</v>
      </c>
      <c r="M1877" s="26">
        <v>2.8058798848767025E-2</v>
      </c>
      <c r="N1877" s="25">
        <v>22.74</v>
      </c>
      <c r="O1877">
        <v>199</v>
      </c>
      <c r="P1877" s="25">
        <v>3620.54</v>
      </c>
      <c r="Q1877">
        <v>0</v>
      </c>
      <c r="R1877" s="21">
        <f t="shared" si="29"/>
        <v>3620.54</v>
      </c>
    </row>
    <row r="1878" spans="1:18" x14ac:dyDescent="0.25">
      <c r="A1878" t="s">
        <v>106</v>
      </c>
      <c r="B1878" t="s">
        <v>4</v>
      </c>
      <c r="C1878" t="s">
        <v>181</v>
      </c>
      <c r="D1878" t="s">
        <v>170</v>
      </c>
      <c r="E1878" t="s">
        <v>155</v>
      </c>
      <c r="F1878" t="s">
        <v>168</v>
      </c>
      <c r="G1878" t="s">
        <v>144</v>
      </c>
      <c r="H1878" t="s">
        <v>279</v>
      </c>
      <c r="I1878">
        <v>21901</v>
      </c>
      <c r="J1878" s="25">
        <v>3479204.34</v>
      </c>
      <c r="K1878" s="26">
        <v>0.85114271111753115</v>
      </c>
      <c r="L1878" s="25">
        <v>4087686.23</v>
      </c>
      <c r="M1878" s="30">
        <v>2.6622680244445279E-2</v>
      </c>
      <c r="N1878" s="25">
        <v>23.79</v>
      </c>
      <c r="O1878">
        <v>583</v>
      </c>
      <c r="P1878" s="25">
        <v>11096.68</v>
      </c>
      <c r="Q1878" s="25">
        <v>19.03</v>
      </c>
      <c r="R1878" s="21">
        <f t="shared" si="29"/>
        <v>11115.710000000001</v>
      </c>
    </row>
    <row r="1879" spans="1:18" x14ac:dyDescent="0.25">
      <c r="A1879" t="s">
        <v>106</v>
      </c>
      <c r="B1879" t="s">
        <v>4</v>
      </c>
      <c r="C1879" t="s">
        <v>182</v>
      </c>
      <c r="D1879" t="s">
        <v>175</v>
      </c>
      <c r="E1879" t="s">
        <v>155</v>
      </c>
      <c r="F1879" t="s">
        <v>168</v>
      </c>
      <c r="G1879" t="s">
        <v>144</v>
      </c>
      <c r="H1879" t="s">
        <v>279</v>
      </c>
      <c r="I1879">
        <v>10078</v>
      </c>
      <c r="J1879" s="25">
        <v>3479204.34</v>
      </c>
      <c r="K1879" s="26">
        <v>0.85114271111753115</v>
      </c>
      <c r="L1879" s="25">
        <v>4087686.23</v>
      </c>
      <c r="M1879" s="30">
        <v>2.6548518365382405E-2</v>
      </c>
      <c r="N1879" s="25">
        <v>23.86</v>
      </c>
      <c r="O1879">
        <v>267</v>
      </c>
      <c r="P1879" s="25">
        <v>5096.97</v>
      </c>
      <c r="Q1879">
        <v>0</v>
      </c>
      <c r="R1879" s="21">
        <f t="shared" si="29"/>
        <v>5096.97</v>
      </c>
    </row>
    <row r="1880" spans="1:18" x14ac:dyDescent="0.25">
      <c r="A1880" t="s">
        <v>107</v>
      </c>
      <c r="B1880" t="s">
        <v>196</v>
      </c>
      <c r="C1880" t="s">
        <v>197</v>
      </c>
      <c r="D1880" t="s">
        <v>148</v>
      </c>
      <c r="E1880" t="s">
        <v>142</v>
      </c>
      <c r="F1880" t="s">
        <v>198</v>
      </c>
      <c r="G1880" t="s">
        <v>144</v>
      </c>
      <c r="H1880" t="s">
        <v>279</v>
      </c>
      <c r="I1880">
        <v>312757</v>
      </c>
      <c r="J1880" s="25">
        <v>4424884.4400000004</v>
      </c>
      <c r="K1880" s="26">
        <v>0.96615066185308596</v>
      </c>
      <c r="L1880" s="25">
        <v>4579911.41</v>
      </c>
      <c r="M1880" s="30">
        <v>2.357631314914525E-2</v>
      </c>
      <c r="N1880" s="25">
        <v>33.78</v>
      </c>
      <c r="O1880">
        <v>7373</v>
      </c>
      <c r="P1880" s="25">
        <v>226793.23</v>
      </c>
      <c r="Q1880" s="25">
        <v>2399.27</v>
      </c>
      <c r="R1880" s="21">
        <f t="shared" si="29"/>
        <v>229192.5</v>
      </c>
    </row>
    <row r="1881" spans="1:18" x14ac:dyDescent="0.25">
      <c r="A1881" t="s">
        <v>107</v>
      </c>
      <c r="B1881" t="s">
        <v>196</v>
      </c>
      <c r="C1881" t="s">
        <v>199</v>
      </c>
      <c r="D1881" t="s">
        <v>200</v>
      </c>
      <c r="E1881" t="s">
        <v>142</v>
      </c>
      <c r="F1881" t="s">
        <v>198</v>
      </c>
      <c r="G1881" t="s">
        <v>183</v>
      </c>
      <c r="H1881" t="s">
        <v>279</v>
      </c>
      <c r="I1881">
        <v>224694</v>
      </c>
      <c r="J1881" s="25">
        <v>4424884.4400000004</v>
      </c>
      <c r="K1881" s="26">
        <v>0.96615066185308596</v>
      </c>
      <c r="L1881" s="25">
        <v>4579911.41</v>
      </c>
      <c r="N1881" s="25">
        <v>10.98</v>
      </c>
      <c r="P1881">
        <v>0</v>
      </c>
      <c r="Q1881">
        <v>0</v>
      </c>
      <c r="R1881" s="21">
        <f t="shared" si="29"/>
        <v>0</v>
      </c>
    </row>
    <row r="1882" spans="1:18" x14ac:dyDescent="0.25">
      <c r="A1882" t="s">
        <v>107</v>
      </c>
      <c r="B1882" t="s">
        <v>196</v>
      </c>
      <c r="C1882" t="s">
        <v>201</v>
      </c>
      <c r="D1882" t="s">
        <v>141</v>
      </c>
      <c r="E1882" t="s">
        <v>142</v>
      </c>
      <c r="F1882" t="s">
        <v>202</v>
      </c>
      <c r="G1882" t="s">
        <v>144</v>
      </c>
      <c r="H1882" t="s">
        <v>279</v>
      </c>
      <c r="I1882">
        <v>45141</v>
      </c>
      <c r="J1882" s="25">
        <v>4424884.4400000004</v>
      </c>
      <c r="K1882" s="26">
        <v>0.96615066185308596</v>
      </c>
      <c r="L1882" s="25">
        <v>4579911.41</v>
      </c>
      <c r="M1882" s="30">
        <v>2.3573102722883672E-2</v>
      </c>
      <c r="N1882" s="25">
        <v>33.78</v>
      </c>
      <c r="O1882">
        <v>1064</v>
      </c>
      <c r="P1882" s="28">
        <v>32728.6</v>
      </c>
      <c r="Q1882" s="28">
        <v>461.4</v>
      </c>
      <c r="R1882" s="21">
        <f t="shared" si="29"/>
        <v>33190</v>
      </c>
    </row>
    <row r="1883" spans="1:18" x14ac:dyDescent="0.25">
      <c r="A1883" t="s">
        <v>107</v>
      </c>
      <c r="B1883" t="s">
        <v>196</v>
      </c>
      <c r="C1883" t="s">
        <v>203</v>
      </c>
      <c r="D1883" t="s">
        <v>141</v>
      </c>
      <c r="E1883" t="s">
        <v>146</v>
      </c>
      <c r="F1883" t="s">
        <v>202</v>
      </c>
      <c r="G1883" t="s">
        <v>144</v>
      </c>
      <c r="H1883" t="s">
        <v>279</v>
      </c>
      <c r="I1883">
        <v>17989</v>
      </c>
      <c r="J1883" s="25">
        <v>4424884.4400000004</v>
      </c>
      <c r="K1883" s="26">
        <v>0.96615066185308596</v>
      </c>
      <c r="L1883" s="25">
        <v>4579911.41</v>
      </c>
      <c r="M1883" s="30">
        <v>2.3573102722883675E-2</v>
      </c>
      <c r="N1883" s="28">
        <v>135.6</v>
      </c>
      <c r="O1883">
        <v>424</v>
      </c>
      <c r="P1883" s="25">
        <v>52215.360000000001</v>
      </c>
      <c r="Q1883">
        <v>0</v>
      </c>
      <c r="R1883" s="21">
        <f t="shared" si="29"/>
        <v>52215.360000000001</v>
      </c>
    </row>
    <row r="1884" spans="1:18" x14ac:dyDescent="0.25">
      <c r="A1884" t="s">
        <v>107</v>
      </c>
      <c r="B1884" t="s">
        <v>196</v>
      </c>
      <c r="C1884" t="s">
        <v>204</v>
      </c>
      <c r="D1884" t="s">
        <v>150</v>
      </c>
      <c r="E1884" t="s">
        <v>146</v>
      </c>
      <c r="F1884" t="s">
        <v>202</v>
      </c>
      <c r="G1884" t="s">
        <v>183</v>
      </c>
      <c r="H1884" t="s">
        <v>279</v>
      </c>
      <c r="I1884">
        <v>15914</v>
      </c>
      <c r="J1884" s="25">
        <v>4424884.4400000004</v>
      </c>
      <c r="K1884" s="26">
        <v>0.96615066185308596</v>
      </c>
      <c r="L1884" s="25">
        <v>4579911.41</v>
      </c>
      <c r="N1884" s="25">
        <v>30.27</v>
      </c>
      <c r="P1884">
        <v>0</v>
      </c>
      <c r="Q1884">
        <v>0</v>
      </c>
      <c r="R1884" s="21">
        <f t="shared" si="29"/>
        <v>0</v>
      </c>
    </row>
    <row r="1885" spans="1:18" x14ac:dyDescent="0.25">
      <c r="A1885" t="s">
        <v>107</v>
      </c>
      <c r="B1885" t="s">
        <v>196</v>
      </c>
      <c r="C1885" t="s">
        <v>205</v>
      </c>
      <c r="D1885" t="s">
        <v>148</v>
      </c>
      <c r="E1885" t="s">
        <v>155</v>
      </c>
      <c r="F1885" t="s">
        <v>198</v>
      </c>
      <c r="G1885" t="s">
        <v>144</v>
      </c>
      <c r="H1885" t="s">
        <v>279</v>
      </c>
      <c r="I1885">
        <v>15486</v>
      </c>
      <c r="J1885" s="25">
        <v>4424884.4400000004</v>
      </c>
      <c r="K1885" s="26">
        <v>0.96615066185308596</v>
      </c>
      <c r="L1885" s="25">
        <v>4579911.41</v>
      </c>
      <c r="M1885" s="30">
        <v>2.357631314914525E-2</v>
      </c>
      <c r="N1885" s="25">
        <v>90.79</v>
      </c>
      <c r="O1885">
        <v>365</v>
      </c>
      <c r="P1885" s="25">
        <v>30095.64</v>
      </c>
      <c r="Q1885" s="28">
        <v>329.8</v>
      </c>
      <c r="R1885" s="21">
        <f t="shared" si="29"/>
        <v>30425.439999999999</v>
      </c>
    </row>
    <row r="1886" spans="1:18" x14ac:dyDescent="0.25">
      <c r="A1886" t="s">
        <v>107</v>
      </c>
      <c r="B1886" t="s">
        <v>196</v>
      </c>
      <c r="C1886" t="s">
        <v>206</v>
      </c>
      <c r="D1886" t="s">
        <v>189</v>
      </c>
      <c r="E1886" t="s">
        <v>155</v>
      </c>
      <c r="F1886" t="s">
        <v>198</v>
      </c>
      <c r="G1886" t="s">
        <v>144</v>
      </c>
      <c r="H1886" t="s">
        <v>279</v>
      </c>
      <c r="I1886">
        <v>7102</v>
      </c>
      <c r="J1886" s="25">
        <v>4424884.4400000004</v>
      </c>
      <c r="K1886" s="26">
        <v>0.96615066185308596</v>
      </c>
      <c r="L1886" s="25">
        <v>4579911.41</v>
      </c>
      <c r="M1886" s="30">
        <v>2.481926054610473E-2</v>
      </c>
      <c r="N1886" s="25">
        <v>90.77</v>
      </c>
      <c r="O1886">
        <v>176</v>
      </c>
      <c r="P1886" s="25">
        <v>14508.67</v>
      </c>
      <c r="Q1886">
        <v>0</v>
      </c>
      <c r="R1886" s="21">
        <f t="shared" si="29"/>
        <v>14508.67</v>
      </c>
    </row>
    <row r="1887" spans="1:18" x14ac:dyDescent="0.25">
      <c r="A1887" t="s">
        <v>108</v>
      </c>
      <c r="B1887" t="s">
        <v>196</v>
      </c>
      <c r="C1887" t="s">
        <v>197</v>
      </c>
      <c r="D1887" t="s">
        <v>148</v>
      </c>
      <c r="E1887" t="s">
        <v>142</v>
      </c>
      <c r="F1887" t="s">
        <v>198</v>
      </c>
      <c r="G1887" t="s">
        <v>144</v>
      </c>
      <c r="H1887" t="s">
        <v>279</v>
      </c>
      <c r="I1887">
        <v>312757</v>
      </c>
      <c r="J1887" s="25">
        <v>4254984.54</v>
      </c>
      <c r="K1887" s="26">
        <v>0.82630462857141851</v>
      </c>
      <c r="L1887" s="28">
        <v>5149413.9000000004</v>
      </c>
      <c r="M1887" s="30">
        <v>2.6507978817206276E-2</v>
      </c>
      <c r="N1887" s="25">
        <v>33.78</v>
      </c>
      <c r="O1887">
        <v>8290</v>
      </c>
      <c r="P1887" s="25">
        <v>218089.98</v>
      </c>
      <c r="Q1887" s="25">
        <v>2315.0700000000002</v>
      </c>
      <c r="R1887" s="21">
        <f t="shared" si="29"/>
        <v>220405.05000000002</v>
      </c>
    </row>
    <row r="1888" spans="1:18" x14ac:dyDescent="0.25">
      <c r="A1888" t="s">
        <v>108</v>
      </c>
      <c r="B1888" t="s">
        <v>196</v>
      </c>
      <c r="C1888" t="s">
        <v>199</v>
      </c>
      <c r="D1888" t="s">
        <v>200</v>
      </c>
      <c r="E1888" t="s">
        <v>142</v>
      </c>
      <c r="F1888" t="s">
        <v>198</v>
      </c>
      <c r="G1888" t="s">
        <v>183</v>
      </c>
      <c r="H1888" t="s">
        <v>279</v>
      </c>
      <c r="I1888">
        <v>224694</v>
      </c>
      <c r="J1888" s="25">
        <v>4254984.54</v>
      </c>
      <c r="K1888" s="26">
        <v>0.82630462857141851</v>
      </c>
      <c r="L1888" s="28">
        <v>5149413.9000000004</v>
      </c>
      <c r="N1888" s="25">
        <v>10.98</v>
      </c>
      <c r="P1888">
        <v>0</v>
      </c>
      <c r="Q1888">
        <v>0</v>
      </c>
      <c r="R1888" s="21">
        <f t="shared" si="29"/>
        <v>0</v>
      </c>
    </row>
    <row r="1889" spans="1:18" x14ac:dyDescent="0.25">
      <c r="A1889" t="s">
        <v>108</v>
      </c>
      <c r="B1889" t="s">
        <v>196</v>
      </c>
      <c r="C1889" t="s">
        <v>201</v>
      </c>
      <c r="D1889" t="s">
        <v>141</v>
      </c>
      <c r="E1889" t="s">
        <v>142</v>
      </c>
      <c r="F1889" t="s">
        <v>202</v>
      </c>
      <c r="G1889" t="s">
        <v>144</v>
      </c>
      <c r="H1889" t="s">
        <v>279</v>
      </c>
      <c r="I1889">
        <v>45141</v>
      </c>
      <c r="J1889" s="25">
        <v>4254984.54</v>
      </c>
      <c r="K1889" s="26">
        <v>0.82630462857141851</v>
      </c>
      <c r="L1889" s="28">
        <v>5149413.9000000004</v>
      </c>
      <c r="M1889" s="30">
        <v>2.6504369181094056E-2</v>
      </c>
      <c r="N1889" s="25">
        <v>33.78</v>
      </c>
      <c r="O1889">
        <v>1196</v>
      </c>
      <c r="P1889" s="25">
        <v>31463.89</v>
      </c>
      <c r="Q1889" s="25">
        <v>447.22</v>
      </c>
      <c r="R1889" s="21">
        <f t="shared" si="29"/>
        <v>31911.11</v>
      </c>
    </row>
    <row r="1890" spans="1:18" x14ac:dyDescent="0.25">
      <c r="A1890" t="s">
        <v>108</v>
      </c>
      <c r="B1890" t="s">
        <v>196</v>
      </c>
      <c r="C1890" t="s">
        <v>203</v>
      </c>
      <c r="D1890" t="s">
        <v>141</v>
      </c>
      <c r="E1890" t="s">
        <v>146</v>
      </c>
      <c r="F1890" t="s">
        <v>202</v>
      </c>
      <c r="G1890" t="s">
        <v>144</v>
      </c>
      <c r="H1890" t="s">
        <v>279</v>
      </c>
      <c r="I1890">
        <v>17989</v>
      </c>
      <c r="J1890" s="25">
        <v>4254984.54</v>
      </c>
      <c r="K1890" s="26">
        <v>0.82630462857141851</v>
      </c>
      <c r="L1890" s="28">
        <v>5149413.9000000004</v>
      </c>
      <c r="M1890" s="30">
        <v>2.650436918109406E-2</v>
      </c>
      <c r="N1890" s="28">
        <v>135.6</v>
      </c>
      <c r="O1890">
        <v>476</v>
      </c>
      <c r="P1890" s="25">
        <v>50134.27</v>
      </c>
      <c r="Q1890" s="25">
        <v>-0.01</v>
      </c>
      <c r="R1890" s="21">
        <f t="shared" si="29"/>
        <v>50134.259999999995</v>
      </c>
    </row>
    <row r="1891" spans="1:18" x14ac:dyDescent="0.25">
      <c r="A1891" t="s">
        <v>108</v>
      </c>
      <c r="B1891" t="s">
        <v>196</v>
      </c>
      <c r="C1891" t="s">
        <v>204</v>
      </c>
      <c r="D1891" t="s">
        <v>150</v>
      </c>
      <c r="E1891" t="s">
        <v>146</v>
      </c>
      <c r="F1891" t="s">
        <v>202</v>
      </c>
      <c r="G1891" t="s">
        <v>183</v>
      </c>
      <c r="H1891" t="s">
        <v>279</v>
      </c>
      <c r="I1891">
        <v>15914</v>
      </c>
      <c r="J1891" s="25">
        <v>4254984.54</v>
      </c>
      <c r="K1891" s="26">
        <v>0.82630462857141851</v>
      </c>
      <c r="L1891" s="28">
        <v>5149413.9000000004</v>
      </c>
      <c r="N1891" s="25">
        <v>30.27</v>
      </c>
      <c r="P1891">
        <v>0</v>
      </c>
      <c r="Q1891">
        <v>0</v>
      </c>
      <c r="R1891" s="21">
        <f t="shared" si="29"/>
        <v>0</v>
      </c>
    </row>
    <row r="1892" spans="1:18" x14ac:dyDescent="0.25">
      <c r="A1892" t="s">
        <v>108</v>
      </c>
      <c r="B1892" t="s">
        <v>196</v>
      </c>
      <c r="C1892" t="s">
        <v>205</v>
      </c>
      <c r="D1892" t="s">
        <v>148</v>
      </c>
      <c r="E1892" t="s">
        <v>155</v>
      </c>
      <c r="F1892" t="s">
        <v>198</v>
      </c>
      <c r="G1892" t="s">
        <v>144</v>
      </c>
      <c r="H1892" t="s">
        <v>279</v>
      </c>
      <c r="I1892">
        <v>15486</v>
      </c>
      <c r="J1892" s="25">
        <v>4254984.54</v>
      </c>
      <c r="K1892" s="26">
        <v>0.82630462857141851</v>
      </c>
      <c r="L1892" s="28">
        <v>5149413.9000000004</v>
      </c>
      <c r="M1892" s="30">
        <v>2.6507978817206276E-2</v>
      </c>
      <c r="N1892" s="25">
        <v>90.79</v>
      </c>
      <c r="O1892">
        <v>410</v>
      </c>
      <c r="P1892" s="25">
        <v>28912.78</v>
      </c>
      <c r="Q1892" s="25">
        <v>70.52</v>
      </c>
      <c r="R1892" s="21">
        <f t="shared" si="29"/>
        <v>28983.3</v>
      </c>
    </row>
    <row r="1893" spans="1:18" x14ac:dyDescent="0.25">
      <c r="A1893" t="s">
        <v>108</v>
      </c>
      <c r="B1893" t="s">
        <v>196</v>
      </c>
      <c r="C1893" t="s">
        <v>206</v>
      </c>
      <c r="D1893" t="s">
        <v>189</v>
      </c>
      <c r="E1893" t="s">
        <v>155</v>
      </c>
      <c r="F1893" t="s">
        <v>198</v>
      </c>
      <c r="G1893" t="s">
        <v>144</v>
      </c>
      <c r="H1893" t="s">
        <v>279</v>
      </c>
      <c r="I1893">
        <v>7102</v>
      </c>
      <c r="J1893" s="25">
        <v>4254984.54</v>
      </c>
      <c r="K1893" s="26">
        <v>0.82630462857141851</v>
      </c>
      <c r="L1893" s="28">
        <v>5149413.9000000004</v>
      </c>
      <c r="M1893" s="30">
        <v>2.7905484146435334E-2</v>
      </c>
      <c r="N1893" s="25">
        <v>90.77</v>
      </c>
      <c r="O1893">
        <v>198</v>
      </c>
      <c r="P1893" s="25">
        <v>13959.68</v>
      </c>
      <c r="Q1893">
        <v>0</v>
      </c>
      <c r="R1893" s="21">
        <f t="shared" si="29"/>
        <v>13959.68</v>
      </c>
    </row>
    <row r="1894" spans="1:18" x14ac:dyDescent="0.25">
      <c r="A1894" t="s">
        <v>109</v>
      </c>
      <c r="B1894" t="s">
        <v>21</v>
      </c>
      <c r="C1894" t="s">
        <v>229</v>
      </c>
      <c r="D1894" t="s">
        <v>150</v>
      </c>
      <c r="E1894" t="s">
        <v>142</v>
      </c>
      <c r="F1894" t="s">
        <v>230</v>
      </c>
      <c r="G1894" t="s">
        <v>144</v>
      </c>
      <c r="H1894" t="s">
        <v>279</v>
      </c>
      <c r="I1894">
        <v>172707</v>
      </c>
      <c r="J1894" s="25">
        <v>5595.88</v>
      </c>
      <c r="K1894" s="26">
        <v>0.78275988926983275</v>
      </c>
      <c r="L1894" s="25">
        <v>7148.91</v>
      </c>
      <c r="M1894" s="31">
        <v>1.0511333933140622E-4</v>
      </c>
      <c r="N1894" s="25">
        <v>12.15</v>
      </c>
      <c r="O1894">
        <v>18</v>
      </c>
      <c r="P1894" s="25">
        <v>161.35</v>
      </c>
      <c r="Q1894" s="25">
        <v>8.9700000000000006</v>
      </c>
      <c r="R1894" s="21">
        <f t="shared" si="29"/>
        <v>170.32</v>
      </c>
    </row>
    <row r="1895" spans="1:18" x14ac:dyDescent="0.25">
      <c r="A1895" t="s">
        <v>109</v>
      </c>
      <c r="B1895" t="s">
        <v>21</v>
      </c>
      <c r="C1895" t="s">
        <v>231</v>
      </c>
      <c r="D1895" t="s">
        <v>232</v>
      </c>
      <c r="E1895" t="s">
        <v>142</v>
      </c>
      <c r="F1895" t="s">
        <v>230</v>
      </c>
      <c r="G1895" t="s">
        <v>144</v>
      </c>
      <c r="H1895" t="s">
        <v>279</v>
      </c>
      <c r="I1895">
        <v>162076</v>
      </c>
      <c r="J1895" s="25">
        <v>5595.88</v>
      </c>
      <c r="K1895" s="26">
        <v>0.78275988926983275</v>
      </c>
      <c r="L1895" s="25">
        <v>7148.91</v>
      </c>
      <c r="M1895" s="31">
        <v>1.0511333933140624E-4</v>
      </c>
      <c r="N1895" s="25">
        <v>12.15</v>
      </c>
      <c r="O1895">
        <v>17</v>
      </c>
      <c r="P1895" s="25">
        <v>152.38</v>
      </c>
      <c r="Q1895">
        <v>0</v>
      </c>
      <c r="R1895" s="21">
        <f t="shared" si="29"/>
        <v>152.38</v>
      </c>
    </row>
    <row r="1896" spans="1:18" x14ac:dyDescent="0.25">
      <c r="A1896" t="s">
        <v>109</v>
      </c>
      <c r="B1896" t="s">
        <v>21</v>
      </c>
      <c r="C1896" t="s">
        <v>233</v>
      </c>
      <c r="D1896" t="s">
        <v>189</v>
      </c>
      <c r="E1896" t="s">
        <v>142</v>
      </c>
      <c r="F1896" t="s">
        <v>230</v>
      </c>
      <c r="G1896" t="s">
        <v>144</v>
      </c>
      <c r="H1896" t="s">
        <v>279</v>
      </c>
      <c r="I1896">
        <v>36252</v>
      </c>
      <c r="J1896" s="25">
        <v>5595.88</v>
      </c>
      <c r="K1896" s="26">
        <v>0.78275988926983275</v>
      </c>
      <c r="L1896" s="25">
        <v>7148.91</v>
      </c>
      <c r="M1896" s="31">
        <v>1.0511333933140622E-4</v>
      </c>
      <c r="N1896" s="25">
        <v>12.15</v>
      </c>
      <c r="O1896">
        <v>3</v>
      </c>
      <c r="P1896" s="25">
        <v>26.89</v>
      </c>
      <c r="Q1896">
        <v>0</v>
      </c>
      <c r="R1896" s="21">
        <f t="shared" si="29"/>
        <v>26.89</v>
      </c>
    </row>
    <row r="1897" spans="1:18" x14ac:dyDescent="0.25">
      <c r="A1897" t="s">
        <v>109</v>
      </c>
      <c r="B1897" t="s">
        <v>21</v>
      </c>
      <c r="C1897" t="s">
        <v>234</v>
      </c>
      <c r="D1897" t="s">
        <v>148</v>
      </c>
      <c r="E1897" t="s">
        <v>142</v>
      </c>
      <c r="F1897" t="s">
        <v>235</v>
      </c>
      <c r="G1897" t="s">
        <v>183</v>
      </c>
      <c r="H1897" t="s">
        <v>279</v>
      </c>
      <c r="I1897">
        <v>15591</v>
      </c>
      <c r="J1897" s="25">
        <v>5595.88</v>
      </c>
      <c r="K1897" s="26">
        <v>0.78275988926983275</v>
      </c>
      <c r="L1897" s="25">
        <v>7148.91</v>
      </c>
      <c r="N1897" s="28">
        <v>11.3</v>
      </c>
      <c r="P1897">
        <v>0</v>
      </c>
      <c r="Q1897">
        <v>0</v>
      </c>
      <c r="R1897" s="21">
        <f t="shared" si="29"/>
        <v>0</v>
      </c>
    </row>
    <row r="1898" spans="1:18" x14ac:dyDescent="0.25">
      <c r="A1898" t="s">
        <v>109</v>
      </c>
      <c r="B1898" t="s">
        <v>21</v>
      </c>
      <c r="C1898" t="s">
        <v>236</v>
      </c>
      <c r="D1898" t="s">
        <v>148</v>
      </c>
      <c r="E1898" t="s">
        <v>146</v>
      </c>
      <c r="F1898" t="s">
        <v>230</v>
      </c>
      <c r="G1898" t="s">
        <v>183</v>
      </c>
      <c r="H1898" t="s">
        <v>279</v>
      </c>
      <c r="I1898">
        <v>4941</v>
      </c>
      <c r="J1898" s="25">
        <v>5595.88</v>
      </c>
      <c r="K1898" s="26">
        <v>0.78275988926983275</v>
      </c>
      <c r="L1898" s="25">
        <v>7148.91</v>
      </c>
      <c r="N1898" s="25">
        <v>49.27</v>
      </c>
      <c r="P1898">
        <v>0</v>
      </c>
      <c r="Q1898">
        <v>0</v>
      </c>
      <c r="R1898" s="21">
        <f t="shared" si="29"/>
        <v>0</v>
      </c>
    </row>
    <row r="1899" spans="1:18" x14ac:dyDescent="0.25">
      <c r="A1899" t="s">
        <v>109</v>
      </c>
      <c r="B1899" t="s">
        <v>21</v>
      </c>
      <c r="C1899" t="s">
        <v>237</v>
      </c>
      <c r="D1899" t="s">
        <v>141</v>
      </c>
      <c r="E1899" t="s">
        <v>146</v>
      </c>
      <c r="F1899" t="s">
        <v>235</v>
      </c>
      <c r="G1899" t="s">
        <v>144</v>
      </c>
      <c r="H1899" t="s">
        <v>279</v>
      </c>
      <c r="I1899">
        <v>3109</v>
      </c>
      <c r="J1899" s="25">
        <v>5595.88</v>
      </c>
      <c r="K1899" s="26">
        <v>0.78275988926983275</v>
      </c>
      <c r="L1899" s="25">
        <v>7148.91</v>
      </c>
      <c r="M1899" s="31">
        <v>1.0511333933140624E-4</v>
      </c>
      <c r="N1899">
        <v>50</v>
      </c>
      <c r="O1899">
        <v>0</v>
      </c>
      <c r="P1899">
        <v>0</v>
      </c>
      <c r="Q1899">
        <v>0</v>
      </c>
      <c r="R1899" s="21">
        <f t="shared" si="29"/>
        <v>0</v>
      </c>
    </row>
    <row r="1900" spans="1:18" x14ac:dyDescent="0.25">
      <c r="A1900" t="s">
        <v>109</v>
      </c>
      <c r="B1900" t="s">
        <v>21</v>
      </c>
      <c r="C1900" t="s">
        <v>238</v>
      </c>
      <c r="D1900" t="s">
        <v>150</v>
      </c>
      <c r="E1900" t="s">
        <v>146</v>
      </c>
      <c r="F1900" t="s">
        <v>235</v>
      </c>
      <c r="G1900" t="s">
        <v>144</v>
      </c>
      <c r="H1900" t="s">
        <v>279</v>
      </c>
      <c r="I1900">
        <v>16699</v>
      </c>
      <c r="J1900" s="25">
        <v>5595.88</v>
      </c>
      <c r="K1900" s="26">
        <v>0.78275988926983275</v>
      </c>
      <c r="L1900" s="25">
        <v>7148.91</v>
      </c>
      <c r="M1900" s="31">
        <v>1.0511333933140622E-4</v>
      </c>
      <c r="N1900">
        <v>50</v>
      </c>
      <c r="O1900">
        <v>1</v>
      </c>
      <c r="P1900" s="25">
        <v>36.79</v>
      </c>
      <c r="Q1900">
        <v>0</v>
      </c>
      <c r="R1900" s="21">
        <f t="shared" si="29"/>
        <v>36.79</v>
      </c>
    </row>
    <row r="1901" spans="1:18" x14ac:dyDescent="0.25">
      <c r="A1901" t="s">
        <v>109</v>
      </c>
      <c r="B1901" t="s">
        <v>21</v>
      </c>
      <c r="C1901" t="s">
        <v>239</v>
      </c>
      <c r="D1901" t="s">
        <v>232</v>
      </c>
      <c r="E1901" t="s">
        <v>155</v>
      </c>
      <c r="F1901" t="s">
        <v>230</v>
      </c>
      <c r="G1901" t="s">
        <v>144</v>
      </c>
      <c r="H1901" t="s">
        <v>279</v>
      </c>
      <c r="I1901">
        <v>7796</v>
      </c>
      <c r="J1901" s="25">
        <v>5595.88</v>
      </c>
      <c r="K1901" s="26">
        <v>0.78275988926983275</v>
      </c>
      <c r="L1901" s="25">
        <v>7148.91</v>
      </c>
      <c r="M1901" s="31">
        <v>1.0511333933140624E-4</v>
      </c>
      <c r="N1901" s="25">
        <v>51.02</v>
      </c>
      <c r="O1901">
        <v>0</v>
      </c>
      <c r="P1901">
        <v>0</v>
      </c>
      <c r="Q1901">
        <v>0</v>
      </c>
      <c r="R1901" s="21">
        <f t="shared" si="29"/>
        <v>0</v>
      </c>
    </row>
    <row r="1902" spans="1:18" x14ac:dyDescent="0.25">
      <c r="A1902" t="s">
        <v>109</v>
      </c>
      <c r="B1902" t="s">
        <v>21</v>
      </c>
      <c r="C1902" t="s">
        <v>240</v>
      </c>
      <c r="D1902" t="s">
        <v>150</v>
      </c>
      <c r="E1902" t="s">
        <v>155</v>
      </c>
      <c r="F1902" t="s">
        <v>230</v>
      </c>
      <c r="G1902" t="s">
        <v>144</v>
      </c>
      <c r="H1902" t="s">
        <v>279</v>
      </c>
      <c r="I1902">
        <v>7071</v>
      </c>
      <c r="J1902" s="25">
        <v>5595.88</v>
      </c>
      <c r="K1902" s="26">
        <v>0.78275988926983275</v>
      </c>
      <c r="L1902" s="25">
        <v>7148.91</v>
      </c>
      <c r="M1902" s="31">
        <v>1.0511333933140624E-4</v>
      </c>
      <c r="N1902" s="25">
        <v>51.02</v>
      </c>
      <c r="O1902">
        <v>0</v>
      </c>
      <c r="P1902">
        <v>0</v>
      </c>
      <c r="Q1902">
        <v>0</v>
      </c>
      <c r="R1902" s="21">
        <f t="shared" si="29"/>
        <v>0</v>
      </c>
    </row>
    <row r="1903" spans="1:18" x14ac:dyDescent="0.25">
      <c r="A1903" t="s">
        <v>110</v>
      </c>
      <c r="B1903" t="s">
        <v>271</v>
      </c>
      <c r="C1903" t="s">
        <v>229</v>
      </c>
      <c r="D1903" t="s">
        <v>150</v>
      </c>
      <c r="E1903" t="s">
        <v>142</v>
      </c>
      <c r="F1903" t="s">
        <v>230</v>
      </c>
      <c r="G1903" t="s">
        <v>144</v>
      </c>
      <c r="H1903" t="s">
        <v>279</v>
      </c>
      <c r="I1903">
        <v>172707</v>
      </c>
      <c r="J1903" s="25">
        <v>3259601.15</v>
      </c>
      <c r="K1903" s="26">
        <v>0.97047757986938188</v>
      </c>
      <c r="L1903" s="25">
        <v>3358759.87</v>
      </c>
      <c r="M1903" s="30">
        <v>4.9385216200514462E-2</v>
      </c>
      <c r="N1903" s="25">
        <v>12.15</v>
      </c>
      <c r="O1903">
        <v>8529</v>
      </c>
      <c r="P1903" s="25">
        <v>94785.36</v>
      </c>
      <c r="Q1903" s="28">
        <v>1022.4</v>
      </c>
      <c r="R1903" s="21">
        <f t="shared" si="29"/>
        <v>95807.76</v>
      </c>
    </row>
    <row r="1904" spans="1:18" x14ac:dyDescent="0.25">
      <c r="A1904" t="s">
        <v>110</v>
      </c>
      <c r="B1904" t="s">
        <v>271</v>
      </c>
      <c r="C1904" t="s">
        <v>231</v>
      </c>
      <c r="D1904" t="s">
        <v>232</v>
      </c>
      <c r="E1904" t="s">
        <v>142</v>
      </c>
      <c r="F1904" t="s">
        <v>230</v>
      </c>
      <c r="G1904" t="s">
        <v>144</v>
      </c>
      <c r="H1904" t="s">
        <v>279</v>
      </c>
      <c r="I1904">
        <v>162076</v>
      </c>
      <c r="J1904" s="25">
        <v>3259601.15</v>
      </c>
      <c r="K1904" s="26">
        <v>0.97047757986938188</v>
      </c>
      <c r="L1904" s="25">
        <v>3358759.87</v>
      </c>
      <c r="M1904" s="30">
        <v>4.9385216200514476E-2</v>
      </c>
      <c r="N1904" s="25">
        <v>12.15</v>
      </c>
      <c r="O1904">
        <v>8004</v>
      </c>
      <c r="P1904" s="25">
        <v>88950.87</v>
      </c>
      <c r="Q1904" s="25">
        <v>855.71</v>
      </c>
      <c r="R1904" s="21">
        <f t="shared" si="29"/>
        <v>89806.58</v>
      </c>
    </row>
    <row r="1905" spans="1:18" x14ac:dyDescent="0.25">
      <c r="A1905" t="s">
        <v>110</v>
      </c>
      <c r="B1905" t="s">
        <v>271</v>
      </c>
      <c r="C1905" t="s">
        <v>233</v>
      </c>
      <c r="D1905" t="s">
        <v>189</v>
      </c>
      <c r="E1905" t="s">
        <v>142</v>
      </c>
      <c r="F1905" t="s">
        <v>230</v>
      </c>
      <c r="G1905" t="s">
        <v>144</v>
      </c>
      <c r="H1905" t="s">
        <v>279</v>
      </c>
      <c r="I1905">
        <v>36252</v>
      </c>
      <c r="J1905" s="25">
        <v>3259601.15</v>
      </c>
      <c r="K1905" s="26">
        <v>0.97047757986938188</v>
      </c>
      <c r="L1905" s="25">
        <v>3358759.87</v>
      </c>
      <c r="M1905" s="30">
        <v>4.9385216200514462E-2</v>
      </c>
      <c r="N1905" s="25">
        <v>12.15</v>
      </c>
      <c r="O1905">
        <v>1790</v>
      </c>
      <c r="P1905" s="25">
        <v>19892.810000000001</v>
      </c>
      <c r="Q1905" s="25">
        <v>322.29000000000002</v>
      </c>
      <c r="R1905" s="21">
        <f t="shared" si="29"/>
        <v>20215.100000000002</v>
      </c>
    </row>
    <row r="1906" spans="1:18" x14ac:dyDescent="0.25">
      <c r="A1906" t="s">
        <v>110</v>
      </c>
      <c r="B1906" t="s">
        <v>271</v>
      </c>
      <c r="C1906" t="s">
        <v>234</v>
      </c>
      <c r="D1906" t="s">
        <v>148</v>
      </c>
      <c r="E1906" t="s">
        <v>142</v>
      </c>
      <c r="F1906" t="s">
        <v>235</v>
      </c>
      <c r="G1906" t="s">
        <v>183</v>
      </c>
      <c r="H1906" t="s">
        <v>279</v>
      </c>
      <c r="I1906">
        <v>15591</v>
      </c>
      <c r="J1906" s="25">
        <v>3259601.15</v>
      </c>
      <c r="K1906" s="26">
        <v>0.97047757986938188</v>
      </c>
      <c r="L1906" s="25">
        <v>3358759.87</v>
      </c>
      <c r="N1906" s="28">
        <v>11.3</v>
      </c>
      <c r="P1906">
        <v>0</v>
      </c>
      <c r="Q1906">
        <v>0</v>
      </c>
      <c r="R1906" s="21">
        <f t="shared" si="29"/>
        <v>0</v>
      </c>
    </row>
    <row r="1907" spans="1:18" x14ac:dyDescent="0.25">
      <c r="A1907" t="s">
        <v>110</v>
      </c>
      <c r="B1907" t="s">
        <v>271</v>
      </c>
      <c r="C1907" t="s">
        <v>236</v>
      </c>
      <c r="D1907" t="s">
        <v>148</v>
      </c>
      <c r="E1907" t="s">
        <v>146</v>
      </c>
      <c r="F1907" t="s">
        <v>230</v>
      </c>
      <c r="G1907" t="s">
        <v>183</v>
      </c>
      <c r="H1907" t="s">
        <v>279</v>
      </c>
      <c r="I1907">
        <v>4941</v>
      </c>
      <c r="J1907" s="25">
        <v>3259601.15</v>
      </c>
      <c r="K1907" s="26">
        <v>0.97047757986938188</v>
      </c>
      <c r="L1907" s="25">
        <v>3358759.87</v>
      </c>
      <c r="N1907" s="25">
        <v>49.27</v>
      </c>
      <c r="P1907">
        <v>0</v>
      </c>
      <c r="Q1907">
        <v>0</v>
      </c>
      <c r="R1907" s="21">
        <f t="shared" si="29"/>
        <v>0</v>
      </c>
    </row>
    <row r="1908" spans="1:18" x14ac:dyDescent="0.25">
      <c r="A1908" t="s">
        <v>110</v>
      </c>
      <c r="B1908" t="s">
        <v>271</v>
      </c>
      <c r="C1908" t="s">
        <v>237</v>
      </c>
      <c r="D1908" t="s">
        <v>141</v>
      </c>
      <c r="E1908" t="s">
        <v>146</v>
      </c>
      <c r="F1908" t="s">
        <v>235</v>
      </c>
      <c r="G1908" t="s">
        <v>144</v>
      </c>
      <c r="H1908" t="s">
        <v>279</v>
      </c>
      <c r="I1908">
        <v>3109</v>
      </c>
      <c r="J1908" s="25">
        <v>3259601.15</v>
      </c>
      <c r="K1908" s="26">
        <v>0.97047757986938188</v>
      </c>
      <c r="L1908" s="25">
        <v>3358759.87</v>
      </c>
      <c r="M1908" s="30">
        <v>4.9385216200514476E-2</v>
      </c>
      <c r="N1908">
        <v>50</v>
      </c>
      <c r="O1908">
        <v>153</v>
      </c>
      <c r="P1908" s="28">
        <v>6978.7</v>
      </c>
      <c r="Q1908" s="25">
        <v>91.23</v>
      </c>
      <c r="R1908" s="21">
        <f t="shared" si="29"/>
        <v>7069.9299999999994</v>
      </c>
    </row>
    <row r="1909" spans="1:18" x14ac:dyDescent="0.25">
      <c r="A1909" t="s">
        <v>110</v>
      </c>
      <c r="B1909" t="s">
        <v>271</v>
      </c>
      <c r="C1909" t="s">
        <v>238</v>
      </c>
      <c r="D1909" t="s">
        <v>150</v>
      </c>
      <c r="E1909" t="s">
        <v>146</v>
      </c>
      <c r="F1909" t="s">
        <v>235</v>
      </c>
      <c r="G1909" t="s">
        <v>144</v>
      </c>
      <c r="H1909" t="s">
        <v>279</v>
      </c>
      <c r="I1909">
        <v>16699</v>
      </c>
      <c r="J1909" s="25">
        <v>3259601.15</v>
      </c>
      <c r="K1909" s="26">
        <v>0.97047757986938188</v>
      </c>
      <c r="L1909" s="25">
        <v>3358759.87</v>
      </c>
      <c r="M1909" s="30">
        <v>4.9385216200514462E-2</v>
      </c>
      <c r="N1909">
        <v>50</v>
      </c>
      <c r="O1909">
        <v>824</v>
      </c>
      <c r="P1909" s="25">
        <v>37584.660000000003</v>
      </c>
      <c r="Q1909">
        <v>0</v>
      </c>
      <c r="R1909" s="21">
        <f t="shared" si="29"/>
        <v>37584.660000000003</v>
      </c>
    </row>
    <row r="1910" spans="1:18" x14ac:dyDescent="0.25">
      <c r="A1910" t="s">
        <v>110</v>
      </c>
      <c r="B1910" t="s">
        <v>271</v>
      </c>
      <c r="C1910" t="s">
        <v>239</v>
      </c>
      <c r="D1910" t="s">
        <v>232</v>
      </c>
      <c r="E1910" t="s">
        <v>155</v>
      </c>
      <c r="F1910" t="s">
        <v>230</v>
      </c>
      <c r="G1910" t="s">
        <v>144</v>
      </c>
      <c r="H1910" t="s">
        <v>279</v>
      </c>
      <c r="I1910">
        <v>7796</v>
      </c>
      <c r="J1910" s="25">
        <v>3259601.15</v>
      </c>
      <c r="K1910" s="26">
        <v>0.97047757986938188</v>
      </c>
      <c r="L1910" s="25">
        <v>3358759.87</v>
      </c>
      <c r="M1910" s="30">
        <v>4.9385216200514476E-2</v>
      </c>
      <c r="N1910" s="25">
        <v>51.02</v>
      </c>
      <c r="O1910">
        <v>385</v>
      </c>
      <c r="P1910" s="25">
        <v>17919.03</v>
      </c>
      <c r="Q1910">
        <v>0</v>
      </c>
      <c r="R1910" s="21">
        <f t="shared" si="29"/>
        <v>17919.03</v>
      </c>
    </row>
    <row r="1911" spans="1:18" x14ac:dyDescent="0.25">
      <c r="A1911" t="s">
        <v>110</v>
      </c>
      <c r="B1911" t="s">
        <v>271</v>
      </c>
      <c r="C1911" t="s">
        <v>240</v>
      </c>
      <c r="D1911" t="s">
        <v>150</v>
      </c>
      <c r="E1911" t="s">
        <v>155</v>
      </c>
      <c r="F1911" t="s">
        <v>230</v>
      </c>
      <c r="G1911" t="s">
        <v>144</v>
      </c>
      <c r="H1911" t="s">
        <v>279</v>
      </c>
      <c r="I1911">
        <v>7071</v>
      </c>
      <c r="J1911" s="25">
        <v>3259601.15</v>
      </c>
      <c r="K1911" s="26">
        <v>0.97047757986938188</v>
      </c>
      <c r="L1911" s="25">
        <v>3358759.87</v>
      </c>
      <c r="M1911" s="30">
        <v>4.9385216200514476E-2</v>
      </c>
      <c r="N1911" s="25">
        <v>51.02</v>
      </c>
      <c r="O1911">
        <v>349</v>
      </c>
      <c r="P1911" s="25">
        <v>16243.49</v>
      </c>
      <c r="Q1911" s="25">
        <v>46.54</v>
      </c>
      <c r="R1911" s="21">
        <f t="shared" si="29"/>
        <v>16290.03</v>
      </c>
    </row>
    <row r="1912" spans="1:18" x14ac:dyDescent="0.25">
      <c r="A1912" t="s">
        <v>111</v>
      </c>
      <c r="B1912" t="s">
        <v>196</v>
      </c>
      <c r="C1912" t="s">
        <v>197</v>
      </c>
      <c r="D1912" t="s">
        <v>148</v>
      </c>
      <c r="E1912" t="s">
        <v>142</v>
      </c>
      <c r="F1912" t="s">
        <v>198</v>
      </c>
      <c r="G1912" t="s">
        <v>144</v>
      </c>
      <c r="H1912" t="s">
        <v>279</v>
      </c>
      <c r="I1912">
        <v>312757</v>
      </c>
      <c r="J1912" s="28">
        <v>1727.8</v>
      </c>
      <c r="K1912" s="26">
        <v>0.59863973861915798</v>
      </c>
      <c r="L1912" s="25">
        <v>2886.21</v>
      </c>
      <c r="M1912" s="31">
        <v>1.4857534280165151E-5</v>
      </c>
      <c r="N1912" s="25">
        <v>33.78</v>
      </c>
      <c r="O1912">
        <v>4</v>
      </c>
      <c r="P1912" s="25">
        <v>76.239999999999995</v>
      </c>
      <c r="Q1912">
        <v>0</v>
      </c>
      <c r="R1912" s="21">
        <f t="shared" si="29"/>
        <v>76.239999999999995</v>
      </c>
    </row>
    <row r="1913" spans="1:18" x14ac:dyDescent="0.25">
      <c r="A1913" t="s">
        <v>111</v>
      </c>
      <c r="B1913" t="s">
        <v>196</v>
      </c>
      <c r="C1913" t="s">
        <v>199</v>
      </c>
      <c r="D1913" t="s">
        <v>200</v>
      </c>
      <c r="E1913" t="s">
        <v>142</v>
      </c>
      <c r="F1913" t="s">
        <v>198</v>
      </c>
      <c r="G1913" t="s">
        <v>183</v>
      </c>
      <c r="H1913" t="s">
        <v>279</v>
      </c>
      <c r="I1913">
        <v>224694</v>
      </c>
      <c r="J1913" s="28">
        <v>1727.8</v>
      </c>
      <c r="K1913" s="26">
        <v>0.59863973861915798</v>
      </c>
      <c r="L1913" s="25">
        <v>2886.21</v>
      </c>
      <c r="N1913" s="25">
        <v>10.98</v>
      </c>
      <c r="P1913">
        <v>0</v>
      </c>
      <c r="Q1913">
        <v>0</v>
      </c>
      <c r="R1913" s="21">
        <f t="shared" si="29"/>
        <v>0</v>
      </c>
    </row>
    <row r="1914" spans="1:18" x14ac:dyDescent="0.25">
      <c r="A1914" t="s">
        <v>111</v>
      </c>
      <c r="B1914" t="s">
        <v>196</v>
      </c>
      <c r="C1914" t="s">
        <v>201</v>
      </c>
      <c r="D1914" t="s">
        <v>141</v>
      </c>
      <c r="E1914" t="s">
        <v>142</v>
      </c>
      <c r="F1914" t="s">
        <v>202</v>
      </c>
      <c r="G1914" t="s">
        <v>144</v>
      </c>
      <c r="H1914" t="s">
        <v>279</v>
      </c>
      <c r="I1914">
        <v>45141</v>
      </c>
      <c r="J1914" s="28">
        <v>1727.8</v>
      </c>
      <c r="K1914" s="26">
        <v>0.59863973861915798</v>
      </c>
      <c r="L1914" s="25">
        <v>2886.21</v>
      </c>
      <c r="M1914" s="31">
        <v>1.4855511104703678E-5</v>
      </c>
      <c r="N1914" s="25">
        <v>33.78</v>
      </c>
      <c r="O1914">
        <v>0</v>
      </c>
      <c r="P1914">
        <v>0</v>
      </c>
      <c r="Q1914">
        <v>0</v>
      </c>
      <c r="R1914" s="21">
        <f t="shared" si="29"/>
        <v>0</v>
      </c>
    </row>
    <row r="1915" spans="1:18" x14ac:dyDescent="0.25">
      <c r="A1915" t="s">
        <v>111</v>
      </c>
      <c r="B1915" t="s">
        <v>196</v>
      </c>
      <c r="C1915" t="s">
        <v>203</v>
      </c>
      <c r="D1915" t="s">
        <v>141</v>
      </c>
      <c r="E1915" t="s">
        <v>146</v>
      </c>
      <c r="F1915" t="s">
        <v>202</v>
      </c>
      <c r="G1915" t="s">
        <v>144</v>
      </c>
      <c r="H1915" t="s">
        <v>279</v>
      </c>
      <c r="I1915">
        <v>17989</v>
      </c>
      <c r="J1915" s="28">
        <v>1727.8</v>
      </c>
      <c r="K1915" s="26">
        <v>0.59863973861915798</v>
      </c>
      <c r="L1915" s="25">
        <v>2886.21</v>
      </c>
      <c r="M1915" s="31">
        <v>1.4855511104703679E-5</v>
      </c>
      <c r="N1915" s="28">
        <v>135.6</v>
      </c>
      <c r="O1915">
        <v>0</v>
      </c>
      <c r="P1915">
        <v>0</v>
      </c>
      <c r="Q1915">
        <v>0</v>
      </c>
      <c r="R1915" s="21">
        <f t="shared" si="29"/>
        <v>0</v>
      </c>
    </row>
    <row r="1916" spans="1:18" x14ac:dyDescent="0.25">
      <c r="A1916" t="s">
        <v>111</v>
      </c>
      <c r="B1916" t="s">
        <v>196</v>
      </c>
      <c r="C1916" t="s">
        <v>204</v>
      </c>
      <c r="D1916" t="s">
        <v>150</v>
      </c>
      <c r="E1916" t="s">
        <v>146</v>
      </c>
      <c r="F1916" t="s">
        <v>202</v>
      </c>
      <c r="G1916" t="s">
        <v>183</v>
      </c>
      <c r="H1916" t="s">
        <v>279</v>
      </c>
      <c r="I1916">
        <v>15914</v>
      </c>
      <c r="J1916" s="28">
        <v>1727.8</v>
      </c>
      <c r="K1916" s="26">
        <v>0.59863973861915798</v>
      </c>
      <c r="L1916" s="25">
        <v>2886.21</v>
      </c>
      <c r="N1916" s="25">
        <v>30.27</v>
      </c>
      <c r="P1916">
        <v>0</v>
      </c>
      <c r="Q1916">
        <v>0</v>
      </c>
      <c r="R1916" s="21">
        <f t="shared" si="29"/>
        <v>0</v>
      </c>
    </row>
    <row r="1917" spans="1:18" x14ac:dyDescent="0.25">
      <c r="A1917" t="s">
        <v>111</v>
      </c>
      <c r="B1917" t="s">
        <v>196</v>
      </c>
      <c r="C1917" t="s">
        <v>205</v>
      </c>
      <c r="D1917" t="s">
        <v>148</v>
      </c>
      <c r="E1917" t="s">
        <v>155</v>
      </c>
      <c r="F1917" t="s">
        <v>198</v>
      </c>
      <c r="G1917" t="s">
        <v>144</v>
      </c>
      <c r="H1917" t="s">
        <v>279</v>
      </c>
      <c r="I1917">
        <v>15486</v>
      </c>
      <c r="J1917" s="28">
        <v>1727.8</v>
      </c>
      <c r="K1917" s="26">
        <v>0.59863973861915798</v>
      </c>
      <c r="L1917" s="25">
        <v>2886.21</v>
      </c>
      <c r="M1917" s="31">
        <v>1.4857534280165151E-5</v>
      </c>
      <c r="N1917" s="25">
        <v>90.79</v>
      </c>
      <c r="O1917">
        <v>0</v>
      </c>
      <c r="P1917">
        <v>0</v>
      </c>
      <c r="Q1917">
        <v>0</v>
      </c>
      <c r="R1917" s="21">
        <f t="shared" si="29"/>
        <v>0</v>
      </c>
    </row>
    <row r="1918" spans="1:18" x14ac:dyDescent="0.25">
      <c r="A1918" t="s">
        <v>111</v>
      </c>
      <c r="B1918" t="s">
        <v>196</v>
      </c>
      <c r="C1918" t="s">
        <v>206</v>
      </c>
      <c r="D1918" t="s">
        <v>189</v>
      </c>
      <c r="E1918" t="s">
        <v>155</v>
      </c>
      <c r="F1918" t="s">
        <v>198</v>
      </c>
      <c r="G1918" t="s">
        <v>144</v>
      </c>
      <c r="H1918" t="s">
        <v>279</v>
      </c>
      <c r="I1918">
        <v>7102</v>
      </c>
      <c r="J1918" s="28">
        <v>1727.8</v>
      </c>
      <c r="K1918" s="26">
        <v>0.59863973861915798</v>
      </c>
      <c r="L1918" s="25">
        <v>2886.21</v>
      </c>
      <c r="M1918" s="31">
        <v>1.5640826113877372E-5</v>
      </c>
      <c r="N1918" s="25">
        <v>90.77</v>
      </c>
      <c r="O1918">
        <v>0</v>
      </c>
      <c r="P1918">
        <v>0</v>
      </c>
      <c r="Q1918">
        <v>0</v>
      </c>
      <c r="R1918" s="21">
        <f t="shared" si="29"/>
        <v>0</v>
      </c>
    </row>
    <row r="1919" spans="1:18" x14ac:dyDescent="0.25">
      <c r="A1919" t="s">
        <v>112</v>
      </c>
      <c r="B1919" t="s">
        <v>196</v>
      </c>
      <c r="C1919" t="s">
        <v>197</v>
      </c>
      <c r="D1919" t="s">
        <v>148</v>
      </c>
      <c r="E1919" t="s">
        <v>142</v>
      </c>
      <c r="F1919" t="s">
        <v>198</v>
      </c>
      <c r="G1919" t="s">
        <v>144</v>
      </c>
      <c r="H1919" t="s">
        <v>279</v>
      </c>
      <c r="I1919">
        <v>312757</v>
      </c>
      <c r="J1919" s="25">
        <v>4135190.72</v>
      </c>
      <c r="K1919" s="26">
        <v>0.79104592463844359</v>
      </c>
      <c r="L1919" s="25">
        <v>5227497.66</v>
      </c>
      <c r="M1919" s="30">
        <v>2.6909935757596679E-2</v>
      </c>
      <c r="N1919" s="25">
        <v>33.78</v>
      </c>
      <c r="O1919">
        <v>8416</v>
      </c>
      <c r="P1919" s="25">
        <v>211957.32</v>
      </c>
      <c r="Q1919" s="25">
        <v>2140.73</v>
      </c>
      <c r="R1919" s="21">
        <f t="shared" si="29"/>
        <v>214098.05000000002</v>
      </c>
    </row>
    <row r="1920" spans="1:18" x14ac:dyDescent="0.25">
      <c r="A1920" t="s">
        <v>112</v>
      </c>
      <c r="B1920" t="s">
        <v>196</v>
      </c>
      <c r="C1920" t="s">
        <v>199</v>
      </c>
      <c r="D1920" t="s">
        <v>200</v>
      </c>
      <c r="E1920" t="s">
        <v>142</v>
      </c>
      <c r="F1920" t="s">
        <v>198</v>
      </c>
      <c r="G1920" t="s">
        <v>183</v>
      </c>
      <c r="H1920" t="s">
        <v>279</v>
      </c>
      <c r="I1920">
        <v>224694</v>
      </c>
      <c r="J1920" s="25">
        <v>4135190.72</v>
      </c>
      <c r="K1920" s="26">
        <v>0.79104592463844359</v>
      </c>
      <c r="L1920" s="25">
        <v>5227497.66</v>
      </c>
      <c r="N1920" s="25">
        <v>10.98</v>
      </c>
      <c r="P1920">
        <v>0</v>
      </c>
      <c r="Q1920">
        <v>0</v>
      </c>
      <c r="R1920" s="21">
        <f t="shared" si="29"/>
        <v>0</v>
      </c>
    </row>
    <row r="1921" spans="1:18" x14ac:dyDescent="0.25">
      <c r="A1921" t="s">
        <v>112</v>
      </c>
      <c r="B1921" t="s">
        <v>196</v>
      </c>
      <c r="C1921" t="s">
        <v>201</v>
      </c>
      <c r="D1921" t="s">
        <v>141</v>
      </c>
      <c r="E1921" t="s">
        <v>142</v>
      </c>
      <c r="F1921" t="s">
        <v>202</v>
      </c>
      <c r="G1921" t="s">
        <v>144</v>
      </c>
      <c r="H1921" t="s">
        <v>279</v>
      </c>
      <c r="I1921">
        <v>45141</v>
      </c>
      <c r="J1921" s="25">
        <v>4135190.72</v>
      </c>
      <c r="K1921" s="26">
        <v>0.79104592463844359</v>
      </c>
      <c r="L1921" s="25">
        <v>5227497.66</v>
      </c>
      <c r="M1921" s="26">
        <v>2.6906271386331032E-2</v>
      </c>
      <c r="N1921" s="25">
        <v>33.78</v>
      </c>
      <c r="O1921">
        <v>1214</v>
      </c>
      <c r="P1921" s="25">
        <v>30574.639999999999</v>
      </c>
      <c r="Q1921" s="28">
        <v>453.3</v>
      </c>
      <c r="R1921" s="21">
        <f t="shared" si="29"/>
        <v>31027.94</v>
      </c>
    </row>
    <row r="1922" spans="1:18" x14ac:dyDescent="0.25">
      <c r="A1922" t="s">
        <v>112</v>
      </c>
      <c r="B1922" t="s">
        <v>196</v>
      </c>
      <c r="C1922" t="s">
        <v>203</v>
      </c>
      <c r="D1922" t="s">
        <v>141</v>
      </c>
      <c r="E1922" t="s">
        <v>146</v>
      </c>
      <c r="F1922" t="s">
        <v>202</v>
      </c>
      <c r="G1922" t="s">
        <v>144</v>
      </c>
      <c r="H1922" t="s">
        <v>279</v>
      </c>
      <c r="I1922">
        <v>17989</v>
      </c>
      <c r="J1922" s="25">
        <v>4135190.72</v>
      </c>
      <c r="K1922" s="26">
        <v>0.79104592463844359</v>
      </c>
      <c r="L1922" s="25">
        <v>5227497.66</v>
      </c>
      <c r="M1922" s="26">
        <v>2.6906271386331036E-2</v>
      </c>
      <c r="N1922" s="28">
        <v>135.6</v>
      </c>
      <c r="O1922">
        <v>484</v>
      </c>
      <c r="P1922" s="25">
        <v>48801.66</v>
      </c>
      <c r="Q1922" s="25">
        <v>-100.83</v>
      </c>
      <c r="R1922" s="21">
        <f t="shared" ref="R1922:R1985" si="30">SUM(P1922:Q1922)</f>
        <v>48700.83</v>
      </c>
    </row>
    <row r="1923" spans="1:18" x14ac:dyDescent="0.25">
      <c r="A1923" t="s">
        <v>112</v>
      </c>
      <c r="B1923" t="s">
        <v>196</v>
      </c>
      <c r="C1923" t="s">
        <v>204</v>
      </c>
      <c r="D1923" t="s">
        <v>150</v>
      </c>
      <c r="E1923" t="s">
        <v>146</v>
      </c>
      <c r="F1923" t="s">
        <v>202</v>
      </c>
      <c r="G1923" t="s">
        <v>183</v>
      </c>
      <c r="H1923" t="s">
        <v>279</v>
      </c>
      <c r="I1923">
        <v>15914</v>
      </c>
      <c r="J1923" s="25">
        <v>4135190.72</v>
      </c>
      <c r="K1923" s="26">
        <v>0.79104592463844359</v>
      </c>
      <c r="L1923" s="25">
        <v>5227497.66</v>
      </c>
      <c r="N1923" s="25">
        <v>30.27</v>
      </c>
      <c r="P1923">
        <v>0</v>
      </c>
      <c r="Q1923">
        <v>0</v>
      </c>
      <c r="R1923" s="21">
        <f t="shared" si="30"/>
        <v>0</v>
      </c>
    </row>
    <row r="1924" spans="1:18" x14ac:dyDescent="0.25">
      <c r="A1924" t="s">
        <v>112</v>
      </c>
      <c r="B1924" t="s">
        <v>196</v>
      </c>
      <c r="C1924" t="s">
        <v>205</v>
      </c>
      <c r="D1924" t="s">
        <v>148</v>
      </c>
      <c r="E1924" t="s">
        <v>155</v>
      </c>
      <c r="F1924" t="s">
        <v>198</v>
      </c>
      <c r="G1924" t="s">
        <v>144</v>
      </c>
      <c r="H1924" t="s">
        <v>279</v>
      </c>
      <c r="I1924">
        <v>15486</v>
      </c>
      <c r="J1924" s="25">
        <v>4135190.72</v>
      </c>
      <c r="K1924" s="26">
        <v>0.79104592463844359</v>
      </c>
      <c r="L1924" s="25">
        <v>5227497.66</v>
      </c>
      <c r="M1924" s="30">
        <v>2.6909935757596679E-2</v>
      </c>
      <c r="N1924" s="25">
        <v>90.79</v>
      </c>
      <c r="O1924">
        <v>416</v>
      </c>
      <c r="P1924" s="25">
        <v>28084.13</v>
      </c>
      <c r="Q1924" s="25">
        <v>67.510000000000005</v>
      </c>
      <c r="R1924" s="21">
        <f t="shared" si="30"/>
        <v>28151.64</v>
      </c>
    </row>
    <row r="1925" spans="1:18" x14ac:dyDescent="0.25">
      <c r="A1925" t="s">
        <v>112</v>
      </c>
      <c r="B1925" t="s">
        <v>196</v>
      </c>
      <c r="C1925" t="s">
        <v>206</v>
      </c>
      <c r="D1925" t="s">
        <v>189</v>
      </c>
      <c r="E1925" t="s">
        <v>155</v>
      </c>
      <c r="F1925" t="s">
        <v>198</v>
      </c>
      <c r="G1925" t="s">
        <v>144</v>
      </c>
      <c r="H1925" t="s">
        <v>279</v>
      </c>
      <c r="I1925">
        <v>7102</v>
      </c>
      <c r="J1925" s="25">
        <v>4135190.72</v>
      </c>
      <c r="K1925" s="26">
        <v>0.79104592463844359</v>
      </c>
      <c r="L1925" s="25">
        <v>5227497.66</v>
      </c>
      <c r="M1925" s="30">
        <v>2.8328632327779633E-2</v>
      </c>
      <c r="N1925" s="25">
        <v>90.77</v>
      </c>
      <c r="O1925">
        <v>201</v>
      </c>
      <c r="P1925" s="28">
        <v>13566.5</v>
      </c>
      <c r="Q1925">
        <v>0</v>
      </c>
      <c r="R1925" s="21">
        <f t="shared" si="30"/>
        <v>13566.5</v>
      </c>
    </row>
    <row r="1926" spans="1:18" x14ac:dyDescent="0.25">
      <c r="A1926" t="s">
        <v>113</v>
      </c>
      <c r="B1926" t="s">
        <v>14</v>
      </c>
      <c r="C1926" t="s">
        <v>157</v>
      </c>
      <c r="D1926" t="s">
        <v>158</v>
      </c>
      <c r="E1926" t="s">
        <v>142</v>
      </c>
      <c r="F1926" t="s">
        <v>159</v>
      </c>
      <c r="G1926" t="s">
        <v>144</v>
      </c>
      <c r="H1926" t="s">
        <v>279</v>
      </c>
      <c r="I1926">
        <v>50321</v>
      </c>
      <c r="J1926" s="25">
        <v>440011.94</v>
      </c>
      <c r="K1926" s="26">
        <v>0.7253122285510224</v>
      </c>
      <c r="L1926" s="25">
        <v>606651.76</v>
      </c>
      <c r="M1926" s="30">
        <v>1.6797169133799278E-2</v>
      </c>
      <c r="N1926" s="25">
        <v>26.16</v>
      </c>
      <c r="O1926">
        <v>845</v>
      </c>
      <c r="P1926" s="25">
        <v>15111.26</v>
      </c>
      <c r="Q1926" s="25">
        <v>143.06</v>
      </c>
      <c r="R1926" s="21">
        <f t="shared" si="30"/>
        <v>15254.32</v>
      </c>
    </row>
    <row r="1927" spans="1:18" x14ac:dyDescent="0.25">
      <c r="A1927" t="s">
        <v>113</v>
      </c>
      <c r="B1927" t="s">
        <v>14</v>
      </c>
      <c r="C1927" t="s">
        <v>160</v>
      </c>
      <c r="D1927" t="s">
        <v>150</v>
      </c>
      <c r="E1927" t="s">
        <v>142</v>
      </c>
      <c r="F1927" t="s">
        <v>159</v>
      </c>
      <c r="G1927" t="s">
        <v>144</v>
      </c>
      <c r="H1927" t="s">
        <v>279</v>
      </c>
      <c r="I1927">
        <v>48505</v>
      </c>
      <c r="J1927" s="25">
        <v>440011.94</v>
      </c>
      <c r="K1927" s="26">
        <v>0.7253122285510224</v>
      </c>
      <c r="L1927" s="25">
        <v>606651.76</v>
      </c>
      <c r="M1927" s="30">
        <v>1.8030323735198237E-2</v>
      </c>
      <c r="N1927" s="28">
        <v>24.2</v>
      </c>
      <c r="O1927">
        <v>874</v>
      </c>
      <c r="P1927" s="25">
        <v>14458.83</v>
      </c>
      <c r="Q1927" s="25">
        <v>132.36000000000001</v>
      </c>
      <c r="R1927" s="21">
        <f t="shared" si="30"/>
        <v>14591.19</v>
      </c>
    </row>
    <row r="1928" spans="1:18" x14ac:dyDescent="0.25">
      <c r="A1928" t="s">
        <v>113</v>
      </c>
      <c r="B1928" t="s">
        <v>14</v>
      </c>
      <c r="C1928" t="s">
        <v>161</v>
      </c>
      <c r="D1928" t="s">
        <v>148</v>
      </c>
      <c r="E1928" t="s">
        <v>142</v>
      </c>
      <c r="F1928" t="s">
        <v>162</v>
      </c>
      <c r="G1928" t="s">
        <v>144</v>
      </c>
      <c r="H1928" t="s">
        <v>279</v>
      </c>
      <c r="I1928">
        <v>13542</v>
      </c>
      <c r="J1928" s="25">
        <v>440011.94</v>
      </c>
      <c r="K1928" s="26">
        <v>0.7253122285510224</v>
      </c>
      <c r="L1928" s="25">
        <v>606651.76</v>
      </c>
      <c r="M1928" s="30">
        <v>1.6797169133799274E-2</v>
      </c>
      <c r="N1928" s="25">
        <v>26.16</v>
      </c>
      <c r="O1928">
        <v>227</v>
      </c>
      <c r="P1928" s="25">
        <v>4059.48</v>
      </c>
      <c r="Q1928" s="25">
        <v>53.65</v>
      </c>
      <c r="R1928" s="21">
        <f t="shared" si="30"/>
        <v>4113.13</v>
      </c>
    </row>
    <row r="1929" spans="1:18" x14ac:dyDescent="0.25">
      <c r="A1929" t="s">
        <v>113</v>
      </c>
      <c r="B1929" t="s">
        <v>14</v>
      </c>
      <c r="C1929" t="s">
        <v>163</v>
      </c>
      <c r="D1929" t="s">
        <v>148</v>
      </c>
      <c r="E1929" t="s">
        <v>146</v>
      </c>
      <c r="F1929" t="s">
        <v>162</v>
      </c>
      <c r="G1929" t="s">
        <v>144</v>
      </c>
      <c r="H1929" t="s">
        <v>279</v>
      </c>
      <c r="I1929">
        <v>2518</v>
      </c>
      <c r="J1929" s="25">
        <v>440011.94</v>
      </c>
      <c r="K1929" s="26">
        <v>0.7253122285510224</v>
      </c>
      <c r="L1929" s="25">
        <v>606651.76</v>
      </c>
      <c r="M1929" s="30">
        <v>1.6797169133799278E-2</v>
      </c>
      <c r="N1929" s="25">
        <v>107.29</v>
      </c>
      <c r="O1929">
        <v>42</v>
      </c>
      <c r="P1929" s="25">
        <v>3072.28</v>
      </c>
      <c r="Q1929">
        <v>0</v>
      </c>
      <c r="R1929" s="21">
        <f t="shared" si="30"/>
        <v>3072.28</v>
      </c>
    </row>
    <row r="1930" spans="1:18" x14ac:dyDescent="0.25">
      <c r="A1930" t="s">
        <v>113</v>
      </c>
      <c r="B1930" t="s">
        <v>14</v>
      </c>
      <c r="C1930" t="s">
        <v>164</v>
      </c>
      <c r="D1930" t="s">
        <v>150</v>
      </c>
      <c r="E1930" t="s">
        <v>146</v>
      </c>
      <c r="F1930" t="s">
        <v>162</v>
      </c>
      <c r="G1930" t="s">
        <v>144</v>
      </c>
      <c r="H1930" t="s">
        <v>279</v>
      </c>
      <c r="I1930">
        <v>3595</v>
      </c>
      <c r="J1930" s="25">
        <v>440011.94</v>
      </c>
      <c r="K1930" s="26">
        <v>0.7253122285510224</v>
      </c>
      <c r="L1930" s="25">
        <v>606651.76</v>
      </c>
      <c r="M1930" s="30">
        <v>1.8030323735198237E-2</v>
      </c>
      <c r="N1930" s="25">
        <v>67.69</v>
      </c>
      <c r="O1930">
        <v>64</v>
      </c>
      <c r="P1930" s="25">
        <v>2953.64</v>
      </c>
      <c r="Q1930">
        <v>0</v>
      </c>
      <c r="R1930" s="21">
        <f t="shared" si="30"/>
        <v>2953.64</v>
      </c>
    </row>
    <row r="1931" spans="1:18" x14ac:dyDescent="0.25">
      <c r="A1931" t="s">
        <v>113</v>
      </c>
      <c r="B1931" t="s">
        <v>14</v>
      </c>
      <c r="C1931" t="s">
        <v>165</v>
      </c>
      <c r="D1931" t="s">
        <v>148</v>
      </c>
      <c r="E1931" t="s">
        <v>155</v>
      </c>
      <c r="F1931" t="s">
        <v>159</v>
      </c>
      <c r="G1931" t="s">
        <v>144</v>
      </c>
      <c r="H1931" t="s">
        <v>279</v>
      </c>
      <c r="I1931">
        <v>1481</v>
      </c>
      <c r="J1931" s="25">
        <v>440011.94</v>
      </c>
      <c r="K1931" s="26">
        <v>0.7253122285510224</v>
      </c>
      <c r="L1931" s="25">
        <v>606651.76</v>
      </c>
      <c r="M1931" s="30">
        <v>1.6797169133799278E-2</v>
      </c>
      <c r="N1931" s="25">
        <v>58.75</v>
      </c>
      <c r="O1931">
        <v>24</v>
      </c>
      <c r="P1931" s="25">
        <v>961.33</v>
      </c>
      <c r="Q1931">
        <v>0</v>
      </c>
      <c r="R1931" s="21">
        <f t="shared" si="30"/>
        <v>961.33</v>
      </c>
    </row>
    <row r="1932" spans="1:18" x14ac:dyDescent="0.25">
      <c r="A1932" t="s">
        <v>113</v>
      </c>
      <c r="B1932" t="s">
        <v>14</v>
      </c>
      <c r="C1932" t="s">
        <v>166</v>
      </c>
      <c r="D1932" t="s">
        <v>150</v>
      </c>
      <c r="E1932" t="s">
        <v>155</v>
      </c>
      <c r="F1932" t="s">
        <v>159</v>
      </c>
      <c r="G1932" t="s">
        <v>144</v>
      </c>
      <c r="H1932" t="s">
        <v>279</v>
      </c>
      <c r="I1932">
        <v>2055</v>
      </c>
      <c r="J1932" s="25">
        <v>440011.94</v>
      </c>
      <c r="K1932" s="26">
        <v>0.7253122285510224</v>
      </c>
      <c r="L1932" s="25">
        <v>606651.76</v>
      </c>
      <c r="M1932" s="30">
        <v>1.6864742743415467E-2</v>
      </c>
      <c r="N1932" s="25">
        <v>58.69</v>
      </c>
      <c r="O1932">
        <v>34</v>
      </c>
      <c r="P1932" s="25">
        <v>1360.49</v>
      </c>
      <c r="Q1932">
        <v>0</v>
      </c>
      <c r="R1932" s="21">
        <f t="shared" si="30"/>
        <v>1360.49</v>
      </c>
    </row>
    <row r="1933" spans="1:18" x14ac:dyDescent="0.25">
      <c r="A1933" t="s">
        <v>114</v>
      </c>
      <c r="B1933" t="s">
        <v>196</v>
      </c>
      <c r="C1933" t="s">
        <v>197</v>
      </c>
      <c r="D1933" t="s">
        <v>148</v>
      </c>
      <c r="E1933" t="s">
        <v>142</v>
      </c>
      <c r="F1933" t="s">
        <v>198</v>
      </c>
      <c r="G1933" t="s">
        <v>144</v>
      </c>
      <c r="H1933" t="s">
        <v>279</v>
      </c>
      <c r="I1933">
        <v>312757</v>
      </c>
      <c r="J1933" s="25">
        <v>1439829.64</v>
      </c>
      <c r="K1933" s="26">
        <v>0.78515081881615834</v>
      </c>
      <c r="L1933" s="25">
        <v>1833825.5599999998</v>
      </c>
      <c r="M1933" s="30">
        <v>9.4401052319626963E-3</v>
      </c>
      <c r="N1933" s="25">
        <v>33.78</v>
      </c>
      <c r="O1933">
        <v>2952</v>
      </c>
      <c r="P1933" s="28">
        <v>73792.2</v>
      </c>
      <c r="Q1933" s="25">
        <v>799.93</v>
      </c>
      <c r="R1933" s="21">
        <f t="shared" si="30"/>
        <v>74592.12999999999</v>
      </c>
    </row>
    <row r="1934" spans="1:18" x14ac:dyDescent="0.25">
      <c r="A1934" t="s">
        <v>114</v>
      </c>
      <c r="B1934" t="s">
        <v>196</v>
      </c>
      <c r="C1934" t="s">
        <v>199</v>
      </c>
      <c r="D1934" t="s">
        <v>200</v>
      </c>
      <c r="E1934" t="s">
        <v>142</v>
      </c>
      <c r="F1934" t="s">
        <v>198</v>
      </c>
      <c r="G1934" t="s">
        <v>144</v>
      </c>
      <c r="H1934" t="s">
        <v>279</v>
      </c>
      <c r="I1934">
        <v>224694</v>
      </c>
      <c r="J1934" s="25">
        <v>1439829.64</v>
      </c>
      <c r="K1934" s="26">
        <v>0.78515081881615834</v>
      </c>
      <c r="L1934" s="25">
        <v>1833825.5599999998</v>
      </c>
      <c r="M1934" s="26">
        <v>2.1968849740708965E-2</v>
      </c>
      <c r="N1934" s="25">
        <v>10.98</v>
      </c>
      <c r="O1934">
        <v>4936</v>
      </c>
      <c r="P1934" s="25">
        <v>40106.239999999998</v>
      </c>
      <c r="Q1934" s="28">
        <v>487.5</v>
      </c>
      <c r="R1934" s="21">
        <f t="shared" si="30"/>
        <v>40593.74</v>
      </c>
    </row>
    <row r="1935" spans="1:18" x14ac:dyDescent="0.25">
      <c r="A1935" t="s">
        <v>114</v>
      </c>
      <c r="B1935" t="s">
        <v>196</v>
      </c>
      <c r="C1935" t="s">
        <v>201</v>
      </c>
      <c r="D1935" t="s">
        <v>141</v>
      </c>
      <c r="E1935" t="s">
        <v>142</v>
      </c>
      <c r="F1935" t="s">
        <v>202</v>
      </c>
      <c r="G1935" t="s">
        <v>144</v>
      </c>
      <c r="H1935" t="s">
        <v>279</v>
      </c>
      <c r="I1935">
        <v>45141</v>
      </c>
      <c r="J1935" s="25">
        <v>1439829.64</v>
      </c>
      <c r="K1935" s="26">
        <v>0.78515081881615834</v>
      </c>
      <c r="L1935" s="25">
        <v>1833825.5599999998</v>
      </c>
      <c r="M1935" s="30">
        <v>9.4388197569371026E-3</v>
      </c>
      <c r="N1935" s="25">
        <v>33.78</v>
      </c>
      <c r="O1935">
        <v>426</v>
      </c>
      <c r="P1935" s="25">
        <v>10648.87</v>
      </c>
      <c r="Q1935" s="25">
        <v>149.99</v>
      </c>
      <c r="R1935" s="21">
        <f t="shared" si="30"/>
        <v>10798.86</v>
      </c>
    </row>
    <row r="1936" spans="1:18" x14ac:dyDescent="0.25">
      <c r="A1936" t="s">
        <v>114</v>
      </c>
      <c r="B1936" t="s">
        <v>196</v>
      </c>
      <c r="C1936" t="s">
        <v>203</v>
      </c>
      <c r="D1936" t="s">
        <v>141</v>
      </c>
      <c r="E1936" t="s">
        <v>146</v>
      </c>
      <c r="F1936" t="s">
        <v>202</v>
      </c>
      <c r="G1936" t="s">
        <v>144</v>
      </c>
      <c r="H1936" t="s">
        <v>279</v>
      </c>
      <c r="I1936">
        <v>17989</v>
      </c>
      <c r="J1936" s="25">
        <v>1439829.64</v>
      </c>
      <c r="K1936" s="26">
        <v>0.78515081881615834</v>
      </c>
      <c r="L1936" s="25">
        <v>1833825.5599999998</v>
      </c>
      <c r="M1936" s="30">
        <v>9.4388197569371043E-3</v>
      </c>
      <c r="N1936" s="28">
        <v>135.6</v>
      </c>
      <c r="O1936">
        <v>169</v>
      </c>
      <c r="P1936" s="25">
        <v>16913.259999999998</v>
      </c>
      <c r="Q1936">
        <v>0</v>
      </c>
      <c r="R1936" s="21">
        <f t="shared" si="30"/>
        <v>16913.259999999998</v>
      </c>
    </row>
    <row r="1937" spans="1:18" x14ac:dyDescent="0.25">
      <c r="A1937" t="s">
        <v>114</v>
      </c>
      <c r="B1937" t="s">
        <v>196</v>
      </c>
      <c r="C1937" t="s">
        <v>204</v>
      </c>
      <c r="D1937" t="s">
        <v>150</v>
      </c>
      <c r="E1937" t="s">
        <v>146</v>
      </c>
      <c r="F1937" t="s">
        <v>202</v>
      </c>
      <c r="G1937" t="s">
        <v>183</v>
      </c>
      <c r="H1937" t="s">
        <v>279</v>
      </c>
      <c r="I1937">
        <v>15914</v>
      </c>
      <c r="J1937" s="25">
        <v>1439829.64</v>
      </c>
      <c r="K1937" s="26">
        <v>0.78515081881615834</v>
      </c>
      <c r="L1937" s="25">
        <v>1833825.5599999998</v>
      </c>
      <c r="N1937" s="25">
        <v>30.27</v>
      </c>
      <c r="P1937">
        <v>0</v>
      </c>
      <c r="Q1937">
        <v>0</v>
      </c>
      <c r="R1937" s="21">
        <f t="shared" si="30"/>
        <v>0</v>
      </c>
    </row>
    <row r="1938" spans="1:18" x14ac:dyDescent="0.25">
      <c r="A1938" t="s">
        <v>114</v>
      </c>
      <c r="B1938" t="s">
        <v>196</v>
      </c>
      <c r="C1938" t="s">
        <v>205</v>
      </c>
      <c r="D1938" t="s">
        <v>148</v>
      </c>
      <c r="E1938" t="s">
        <v>155</v>
      </c>
      <c r="F1938" t="s">
        <v>198</v>
      </c>
      <c r="G1938" t="s">
        <v>144</v>
      </c>
      <c r="H1938" t="s">
        <v>279</v>
      </c>
      <c r="I1938">
        <v>15486</v>
      </c>
      <c r="J1938" s="25">
        <v>1439829.64</v>
      </c>
      <c r="K1938" s="26">
        <v>0.78515081881615834</v>
      </c>
      <c r="L1938" s="25">
        <v>1833825.5599999998</v>
      </c>
      <c r="M1938" s="30">
        <v>9.4401052319626963E-3</v>
      </c>
      <c r="N1938" s="25">
        <v>90.79</v>
      </c>
      <c r="O1938">
        <v>146</v>
      </c>
      <c r="P1938" s="25">
        <v>9782.99</v>
      </c>
      <c r="Q1938">
        <v>0</v>
      </c>
      <c r="R1938" s="21">
        <f t="shared" si="30"/>
        <v>9782.99</v>
      </c>
    </row>
    <row r="1939" spans="1:18" x14ac:dyDescent="0.25">
      <c r="A1939" t="s">
        <v>0</v>
      </c>
      <c r="B1939" t="s">
        <v>272</v>
      </c>
      <c r="C1939" t="s">
        <v>182</v>
      </c>
      <c r="D1939" t="s">
        <v>175</v>
      </c>
      <c r="E1939" t="s">
        <v>155</v>
      </c>
      <c r="F1939" t="s">
        <v>168</v>
      </c>
      <c r="G1939" t="s">
        <v>144</v>
      </c>
      <c r="H1939" t="s">
        <v>279</v>
      </c>
      <c r="I1939">
        <v>10078</v>
      </c>
      <c r="J1939" s="25">
        <v>35365671.479999997</v>
      </c>
      <c r="K1939" s="26">
        <v>0.69970963392928709</v>
      </c>
      <c r="L1939" s="25">
        <v>50543353.649999999</v>
      </c>
      <c r="M1939" s="26">
        <v>0.32826667144289173</v>
      </c>
      <c r="N1939" s="25">
        <v>23.86</v>
      </c>
      <c r="O1939">
        <v>3308</v>
      </c>
      <c r="P1939" s="25">
        <v>51913.66</v>
      </c>
      <c r="Q1939" s="25">
        <v>109.83</v>
      </c>
      <c r="R1939" s="21">
        <f t="shared" si="30"/>
        <v>52023.490000000005</v>
      </c>
    </row>
    <row r="1940" spans="1:18" x14ac:dyDescent="0.25">
      <c r="A1940" t="s">
        <v>118</v>
      </c>
      <c r="B1940" t="s">
        <v>196</v>
      </c>
      <c r="C1940" t="s">
        <v>197</v>
      </c>
      <c r="D1940" t="s">
        <v>148</v>
      </c>
      <c r="E1940" t="s">
        <v>142</v>
      </c>
      <c r="F1940" t="s">
        <v>198</v>
      </c>
      <c r="G1940" t="s">
        <v>144</v>
      </c>
      <c r="H1940" t="s">
        <v>279</v>
      </c>
      <c r="I1940">
        <v>312757</v>
      </c>
      <c r="J1940" s="25">
        <v>501060.71</v>
      </c>
      <c r="K1940" s="26">
        <v>0.81445498034386088</v>
      </c>
      <c r="L1940" s="25">
        <v>615209.83000000007</v>
      </c>
      <c r="M1940" s="27">
        <v>3.1669563679425877E-3</v>
      </c>
      <c r="N1940" s="25">
        <v>33.78</v>
      </c>
      <c r="O1940">
        <v>990</v>
      </c>
      <c r="P1940" s="25">
        <v>25671.03</v>
      </c>
      <c r="Q1940" s="25">
        <v>311.17</v>
      </c>
      <c r="R1940" s="21">
        <f t="shared" si="30"/>
        <v>25982.199999999997</v>
      </c>
    </row>
    <row r="1941" spans="1:18" x14ac:dyDescent="0.25">
      <c r="A1941" t="s">
        <v>118</v>
      </c>
      <c r="B1941" t="s">
        <v>196</v>
      </c>
      <c r="C1941" t="s">
        <v>199</v>
      </c>
      <c r="D1941" t="s">
        <v>200</v>
      </c>
      <c r="E1941" t="s">
        <v>142</v>
      </c>
      <c r="F1941" t="s">
        <v>198</v>
      </c>
      <c r="G1941" t="s">
        <v>183</v>
      </c>
      <c r="H1941" t="s">
        <v>279</v>
      </c>
      <c r="I1941">
        <v>224694</v>
      </c>
      <c r="J1941" s="25">
        <v>501060.71</v>
      </c>
      <c r="K1941" s="26">
        <v>0.81445498034386088</v>
      </c>
      <c r="L1941" s="25">
        <v>615209.83000000007</v>
      </c>
      <c r="N1941" s="25">
        <v>10.98</v>
      </c>
      <c r="P1941">
        <v>0</v>
      </c>
      <c r="Q1941">
        <v>0</v>
      </c>
      <c r="R1941" s="21">
        <f t="shared" si="30"/>
        <v>0</v>
      </c>
    </row>
    <row r="1942" spans="1:18" x14ac:dyDescent="0.25">
      <c r="A1942" t="s">
        <v>118</v>
      </c>
      <c r="B1942" t="s">
        <v>196</v>
      </c>
      <c r="C1942" t="s">
        <v>201</v>
      </c>
      <c r="D1942" t="s">
        <v>141</v>
      </c>
      <c r="E1942" t="s">
        <v>142</v>
      </c>
      <c r="F1942" t="s">
        <v>202</v>
      </c>
      <c r="G1942" t="s">
        <v>144</v>
      </c>
      <c r="H1942" t="s">
        <v>279</v>
      </c>
      <c r="I1942">
        <v>45141</v>
      </c>
      <c r="J1942" s="25">
        <v>501060.71</v>
      </c>
      <c r="K1942" s="26">
        <v>0.81445498034386088</v>
      </c>
      <c r="L1942" s="25">
        <v>615209.83000000007</v>
      </c>
      <c r="M1942" s="27">
        <v>3.1665251181611396E-3</v>
      </c>
      <c r="N1942" s="25">
        <v>33.78</v>
      </c>
      <c r="O1942">
        <v>142</v>
      </c>
      <c r="P1942" s="25">
        <v>3682.11</v>
      </c>
      <c r="Q1942" s="28">
        <v>77.8</v>
      </c>
      <c r="R1942" s="21">
        <f t="shared" si="30"/>
        <v>3759.9100000000003</v>
      </c>
    </row>
    <row r="1943" spans="1:18" x14ac:dyDescent="0.25">
      <c r="A1943" t="s">
        <v>118</v>
      </c>
      <c r="B1943" t="s">
        <v>196</v>
      </c>
      <c r="C1943" t="s">
        <v>203</v>
      </c>
      <c r="D1943" t="s">
        <v>141</v>
      </c>
      <c r="E1943" t="s">
        <v>146</v>
      </c>
      <c r="F1943" t="s">
        <v>202</v>
      </c>
      <c r="G1943" t="s">
        <v>144</v>
      </c>
      <c r="H1943" t="s">
        <v>279</v>
      </c>
      <c r="I1943">
        <v>17989</v>
      </c>
      <c r="J1943" s="25">
        <v>501060.71</v>
      </c>
      <c r="K1943" s="26">
        <v>0.81445498034386088</v>
      </c>
      <c r="L1943" s="25">
        <v>615209.83000000007</v>
      </c>
      <c r="M1943" s="27">
        <v>3.1665251181611401E-3</v>
      </c>
      <c r="N1943" s="28">
        <v>135.6</v>
      </c>
      <c r="O1943">
        <v>56</v>
      </c>
      <c r="P1943" s="25">
        <v>5813.57</v>
      </c>
      <c r="Q1943">
        <v>0</v>
      </c>
      <c r="R1943" s="21">
        <f t="shared" si="30"/>
        <v>5813.57</v>
      </c>
    </row>
    <row r="1944" spans="1:18" x14ac:dyDescent="0.25">
      <c r="A1944" t="s">
        <v>118</v>
      </c>
      <c r="B1944" t="s">
        <v>196</v>
      </c>
      <c r="C1944" t="s">
        <v>204</v>
      </c>
      <c r="D1944" t="s">
        <v>150</v>
      </c>
      <c r="E1944" t="s">
        <v>146</v>
      </c>
      <c r="F1944" t="s">
        <v>202</v>
      </c>
      <c r="G1944" t="s">
        <v>183</v>
      </c>
      <c r="H1944" t="s">
        <v>279</v>
      </c>
      <c r="I1944">
        <v>15914</v>
      </c>
      <c r="J1944" s="25">
        <v>501060.71</v>
      </c>
      <c r="K1944" s="26">
        <v>0.81445498034386088</v>
      </c>
      <c r="L1944" s="25">
        <v>615209.83000000007</v>
      </c>
      <c r="N1944" s="25">
        <v>30.27</v>
      </c>
      <c r="P1944">
        <v>0</v>
      </c>
      <c r="Q1944">
        <v>0</v>
      </c>
      <c r="R1944" s="21">
        <f t="shared" si="30"/>
        <v>0</v>
      </c>
    </row>
    <row r="1945" spans="1:18" x14ac:dyDescent="0.25">
      <c r="A1945" t="s">
        <v>118</v>
      </c>
      <c r="B1945" t="s">
        <v>196</v>
      </c>
      <c r="C1945" t="s">
        <v>205</v>
      </c>
      <c r="D1945" t="s">
        <v>148</v>
      </c>
      <c r="E1945" t="s">
        <v>155</v>
      </c>
      <c r="F1945" t="s">
        <v>198</v>
      </c>
      <c r="G1945" t="s">
        <v>144</v>
      </c>
      <c r="H1945" t="s">
        <v>279</v>
      </c>
      <c r="I1945">
        <v>15486</v>
      </c>
      <c r="J1945" s="25">
        <v>501060.71</v>
      </c>
      <c r="K1945" s="26">
        <v>0.81445498034386088</v>
      </c>
      <c r="L1945" s="25">
        <v>615209.83000000007</v>
      </c>
      <c r="M1945" s="27">
        <v>3.1669563679425877E-3</v>
      </c>
      <c r="N1945" s="25">
        <v>90.79</v>
      </c>
      <c r="O1945">
        <v>49</v>
      </c>
      <c r="P1945" s="25">
        <v>3405.88</v>
      </c>
      <c r="Q1945">
        <v>0</v>
      </c>
      <c r="R1945" s="21">
        <f t="shared" si="30"/>
        <v>3405.88</v>
      </c>
    </row>
    <row r="1946" spans="1:18" x14ac:dyDescent="0.25">
      <c r="A1946" t="s">
        <v>118</v>
      </c>
      <c r="B1946" t="s">
        <v>196</v>
      </c>
      <c r="C1946" t="s">
        <v>206</v>
      </c>
      <c r="D1946" t="s">
        <v>189</v>
      </c>
      <c r="E1946" t="s">
        <v>155</v>
      </c>
      <c r="F1946" t="s">
        <v>198</v>
      </c>
      <c r="G1946" t="s">
        <v>144</v>
      </c>
      <c r="H1946" t="s">
        <v>279</v>
      </c>
      <c r="I1946">
        <v>7102</v>
      </c>
      <c r="J1946" s="25">
        <v>501060.71</v>
      </c>
      <c r="K1946" s="26">
        <v>0.81445498034386088</v>
      </c>
      <c r="L1946" s="25">
        <v>615209.83000000007</v>
      </c>
      <c r="M1946" s="27">
        <v>3.3339188675037715E-3</v>
      </c>
      <c r="N1946" s="25">
        <v>90.77</v>
      </c>
      <c r="O1946">
        <v>23</v>
      </c>
      <c r="P1946" s="25">
        <v>1598.33</v>
      </c>
      <c r="Q1946">
        <v>0</v>
      </c>
      <c r="R1946" s="21">
        <f t="shared" si="30"/>
        <v>1598.33</v>
      </c>
    </row>
    <row r="1947" spans="1:18" x14ac:dyDescent="0.25">
      <c r="A1947" t="s">
        <v>119</v>
      </c>
      <c r="B1947" t="s">
        <v>226</v>
      </c>
      <c r="C1947" t="s">
        <v>157</v>
      </c>
      <c r="D1947" t="s">
        <v>158</v>
      </c>
      <c r="E1947" t="s">
        <v>142</v>
      </c>
      <c r="F1947" t="s">
        <v>159</v>
      </c>
      <c r="G1947" t="s">
        <v>144</v>
      </c>
      <c r="H1947" t="s">
        <v>279</v>
      </c>
      <c r="I1947">
        <v>50321</v>
      </c>
      <c r="J1947" s="25">
        <v>5800785.6399999997</v>
      </c>
      <c r="K1947" s="26">
        <v>0.78521484754692072</v>
      </c>
      <c r="L1947" s="25">
        <v>7387513.9499999993</v>
      </c>
      <c r="M1947" s="26">
        <v>0.20454786333505662</v>
      </c>
      <c r="N1947" s="25">
        <v>26.16</v>
      </c>
      <c r="O1947">
        <v>10293</v>
      </c>
      <c r="P1947" s="25">
        <v>199273.51</v>
      </c>
      <c r="Q1947" s="25">
        <v>2342.58</v>
      </c>
      <c r="R1947" s="21">
        <f t="shared" si="30"/>
        <v>201616.09</v>
      </c>
    </row>
    <row r="1948" spans="1:18" x14ac:dyDescent="0.25">
      <c r="A1948" t="s">
        <v>119</v>
      </c>
      <c r="B1948" t="s">
        <v>226</v>
      </c>
      <c r="C1948" t="s">
        <v>160</v>
      </c>
      <c r="D1948" t="s">
        <v>150</v>
      </c>
      <c r="E1948" t="s">
        <v>142</v>
      </c>
      <c r="F1948" t="s">
        <v>159</v>
      </c>
      <c r="G1948" t="s">
        <v>144</v>
      </c>
      <c r="H1948" t="s">
        <v>279</v>
      </c>
      <c r="I1948">
        <v>48505</v>
      </c>
      <c r="J1948" s="25">
        <v>5800785.6399999997</v>
      </c>
      <c r="K1948" s="26">
        <v>0.78521484754692072</v>
      </c>
      <c r="L1948" s="25">
        <v>7387513.9499999993</v>
      </c>
      <c r="M1948" s="26">
        <v>0.21956462817612707</v>
      </c>
      <c r="N1948" s="28">
        <v>24.2</v>
      </c>
      <c r="O1948">
        <v>10649</v>
      </c>
      <c r="P1948" s="25">
        <v>190719.04</v>
      </c>
      <c r="Q1948" s="25">
        <v>1826.77</v>
      </c>
      <c r="R1948" s="21">
        <f t="shared" si="30"/>
        <v>192545.81</v>
      </c>
    </row>
    <row r="1949" spans="1:18" x14ac:dyDescent="0.25">
      <c r="A1949" t="s">
        <v>119</v>
      </c>
      <c r="B1949" t="s">
        <v>226</v>
      </c>
      <c r="C1949" t="s">
        <v>161</v>
      </c>
      <c r="D1949" t="s">
        <v>148</v>
      </c>
      <c r="E1949" t="s">
        <v>142</v>
      </c>
      <c r="F1949" t="s">
        <v>162</v>
      </c>
      <c r="G1949" t="s">
        <v>144</v>
      </c>
      <c r="H1949" t="s">
        <v>279</v>
      </c>
      <c r="I1949">
        <v>13542</v>
      </c>
      <c r="J1949" s="25">
        <v>5800785.6399999997</v>
      </c>
      <c r="K1949" s="26">
        <v>0.78521484754692072</v>
      </c>
      <c r="L1949" s="25">
        <v>7387513.9499999993</v>
      </c>
      <c r="M1949" s="26">
        <v>0.20454786333505656</v>
      </c>
      <c r="N1949" s="25">
        <v>26.16</v>
      </c>
      <c r="O1949">
        <v>2769</v>
      </c>
      <c r="P1949" s="25">
        <v>53608.12</v>
      </c>
      <c r="Q1949" s="25">
        <v>619.52</v>
      </c>
      <c r="R1949" s="21">
        <f t="shared" si="30"/>
        <v>54227.64</v>
      </c>
    </row>
    <row r="1950" spans="1:18" x14ac:dyDescent="0.25">
      <c r="A1950" t="s">
        <v>119</v>
      </c>
      <c r="B1950" t="s">
        <v>226</v>
      </c>
      <c r="C1950" t="s">
        <v>163</v>
      </c>
      <c r="D1950" t="s">
        <v>148</v>
      </c>
      <c r="E1950" t="s">
        <v>146</v>
      </c>
      <c r="F1950" t="s">
        <v>162</v>
      </c>
      <c r="G1950" t="s">
        <v>144</v>
      </c>
      <c r="H1950" t="s">
        <v>279</v>
      </c>
      <c r="I1950">
        <v>2518</v>
      </c>
      <c r="J1950" s="25">
        <v>5800785.6399999997</v>
      </c>
      <c r="K1950" s="26">
        <v>0.78521484754692072</v>
      </c>
      <c r="L1950" s="25">
        <v>7387513.9499999993</v>
      </c>
      <c r="M1950" s="26">
        <v>0.20454786333505662</v>
      </c>
      <c r="N1950" s="25">
        <v>107.29</v>
      </c>
      <c r="O1950">
        <v>515</v>
      </c>
      <c r="P1950" s="25">
        <v>40783.339999999997</v>
      </c>
      <c r="Q1950" s="25">
        <v>-237.57</v>
      </c>
      <c r="R1950" s="21">
        <f t="shared" si="30"/>
        <v>40545.769999999997</v>
      </c>
    </row>
    <row r="1951" spans="1:18" x14ac:dyDescent="0.25">
      <c r="A1951" t="s">
        <v>119</v>
      </c>
      <c r="B1951" t="s">
        <v>226</v>
      </c>
      <c r="C1951" t="s">
        <v>164</v>
      </c>
      <c r="D1951" t="s">
        <v>150</v>
      </c>
      <c r="E1951" t="s">
        <v>146</v>
      </c>
      <c r="F1951" t="s">
        <v>162</v>
      </c>
      <c r="G1951" t="s">
        <v>144</v>
      </c>
      <c r="H1951" t="s">
        <v>279</v>
      </c>
      <c r="I1951">
        <v>3595</v>
      </c>
      <c r="J1951" s="25">
        <v>5800785.6399999997</v>
      </c>
      <c r="K1951" s="26">
        <v>0.78521484754692072</v>
      </c>
      <c r="L1951" s="25">
        <v>7387513.9499999993</v>
      </c>
      <c r="M1951" s="26">
        <v>0.21956462817612707</v>
      </c>
      <c r="N1951" s="25">
        <v>67.69</v>
      </c>
      <c r="O1951">
        <v>789</v>
      </c>
      <c r="P1951" s="25">
        <v>39420.11</v>
      </c>
      <c r="Q1951">
        <v>0</v>
      </c>
      <c r="R1951" s="21">
        <f t="shared" si="30"/>
        <v>39420.11</v>
      </c>
    </row>
    <row r="1952" spans="1:18" x14ac:dyDescent="0.25">
      <c r="A1952" t="s">
        <v>119</v>
      </c>
      <c r="B1952" t="s">
        <v>226</v>
      </c>
      <c r="C1952" t="s">
        <v>165</v>
      </c>
      <c r="D1952" t="s">
        <v>148</v>
      </c>
      <c r="E1952" t="s">
        <v>155</v>
      </c>
      <c r="F1952" t="s">
        <v>159</v>
      </c>
      <c r="G1952" t="s">
        <v>144</v>
      </c>
      <c r="H1952" t="s">
        <v>279</v>
      </c>
      <c r="I1952">
        <v>1481</v>
      </c>
      <c r="J1952" s="25">
        <v>5800785.6399999997</v>
      </c>
      <c r="K1952" s="26">
        <v>0.78521484754692072</v>
      </c>
      <c r="L1952" s="25">
        <v>7387513.9499999993</v>
      </c>
      <c r="M1952" s="26">
        <v>0.20454786333505662</v>
      </c>
      <c r="N1952" s="25">
        <v>58.75</v>
      </c>
      <c r="O1952">
        <v>302</v>
      </c>
      <c r="P1952" s="25">
        <v>13095.77</v>
      </c>
      <c r="Q1952">
        <v>0</v>
      </c>
      <c r="R1952" s="21">
        <f t="shared" si="30"/>
        <v>13095.77</v>
      </c>
    </row>
    <row r="1953" spans="1:18" x14ac:dyDescent="0.25">
      <c r="A1953" t="s">
        <v>119</v>
      </c>
      <c r="B1953" t="s">
        <v>226</v>
      </c>
      <c r="C1953" t="s">
        <v>166</v>
      </c>
      <c r="D1953" t="s">
        <v>150</v>
      </c>
      <c r="E1953" t="s">
        <v>155</v>
      </c>
      <c r="F1953" t="s">
        <v>159</v>
      </c>
      <c r="G1953" t="s">
        <v>144</v>
      </c>
      <c r="H1953" t="s">
        <v>279</v>
      </c>
      <c r="I1953">
        <v>2055</v>
      </c>
      <c r="J1953" s="25">
        <v>5800785.6399999997</v>
      </c>
      <c r="K1953" s="26">
        <v>0.78521484754692072</v>
      </c>
      <c r="L1953" s="25">
        <v>7387513.9499999993</v>
      </c>
      <c r="M1953" s="26">
        <v>0.20537074231869537</v>
      </c>
      <c r="N1953" s="25">
        <v>58.69</v>
      </c>
      <c r="O1953">
        <v>422</v>
      </c>
      <c r="P1953" s="28">
        <v>18280.7</v>
      </c>
      <c r="Q1953" s="25">
        <v>-0.01</v>
      </c>
      <c r="R1953" s="21">
        <f t="shared" si="30"/>
        <v>18280.690000000002</v>
      </c>
    </row>
    <row r="1954" spans="1:18" x14ac:dyDescent="0.25">
      <c r="A1954" t="s">
        <v>120</v>
      </c>
      <c r="B1954" t="s">
        <v>196</v>
      </c>
      <c r="C1954" t="s">
        <v>197</v>
      </c>
      <c r="D1954" t="s">
        <v>148</v>
      </c>
      <c r="E1954" t="s">
        <v>142</v>
      </c>
      <c r="F1954" t="s">
        <v>198</v>
      </c>
      <c r="G1954" t="s">
        <v>144</v>
      </c>
      <c r="H1954" t="s">
        <v>279</v>
      </c>
      <c r="I1954">
        <v>312757</v>
      </c>
      <c r="J1954" s="25">
        <v>25791956.260000002</v>
      </c>
      <c r="K1954" s="26">
        <v>0.92167302199148216</v>
      </c>
      <c r="L1954" s="25">
        <v>27983846.380000003</v>
      </c>
      <c r="M1954" s="26">
        <v>0.14405429850278584</v>
      </c>
      <c r="N1954" s="25">
        <v>33.78</v>
      </c>
      <c r="O1954">
        <v>45053</v>
      </c>
      <c r="P1954" s="25">
        <v>1322030.8700000001</v>
      </c>
      <c r="Q1954" s="25">
        <v>13674.28</v>
      </c>
      <c r="R1954" s="21">
        <f t="shared" si="30"/>
        <v>1335705.1500000001</v>
      </c>
    </row>
    <row r="1955" spans="1:18" x14ac:dyDescent="0.25">
      <c r="A1955" t="s">
        <v>120</v>
      </c>
      <c r="B1955" t="s">
        <v>196</v>
      </c>
      <c r="C1955" t="s">
        <v>199</v>
      </c>
      <c r="D1955" t="s">
        <v>200</v>
      </c>
      <c r="E1955" t="s">
        <v>142</v>
      </c>
      <c r="F1955" t="s">
        <v>198</v>
      </c>
      <c r="G1955" t="s">
        <v>144</v>
      </c>
      <c r="H1955" t="s">
        <v>279</v>
      </c>
      <c r="I1955">
        <v>224694</v>
      </c>
      <c r="J1955" s="25">
        <v>25791956.260000002</v>
      </c>
      <c r="K1955" s="26">
        <v>0.92167302199148216</v>
      </c>
      <c r="L1955" s="25">
        <v>27983846.380000003</v>
      </c>
      <c r="M1955" s="26">
        <v>0.33524067375814232</v>
      </c>
      <c r="N1955" s="25">
        <v>10.98</v>
      </c>
      <c r="O1955">
        <v>75326</v>
      </c>
      <c r="P1955" s="25">
        <v>718464.78</v>
      </c>
      <c r="Q1955" s="25">
        <v>8794.11</v>
      </c>
      <c r="R1955" s="21">
        <f t="shared" si="30"/>
        <v>727258.89</v>
      </c>
    </row>
    <row r="1956" spans="1:18" x14ac:dyDescent="0.25">
      <c r="A1956" t="s">
        <v>120</v>
      </c>
      <c r="B1956" t="s">
        <v>196</v>
      </c>
      <c r="C1956" t="s">
        <v>201</v>
      </c>
      <c r="D1956" t="s">
        <v>141</v>
      </c>
      <c r="E1956" t="s">
        <v>142</v>
      </c>
      <c r="F1956" t="s">
        <v>202</v>
      </c>
      <c r="G1956" t="s">
        <v>144</v>
      </c>
      <c r="H1956" t="s">
        <v>279</v>
      </c>
      <c r="I1956">
        <v>45141</v>
      </c>
      <c r="J1956" s="25">
        <v>25791956.260000002</v>
      </c>
      <c r="K1956" s="26">
        <v>0.92167302199148216</v>
      </c>
      <c r="L1956" s="25">
        <v>27983846.380000003</v>
      </c>
      <c r="M1956" s="26">
        <v>0.14403468238638625</v>
      </c>
      <c r="N1956" s="25">
        <v>33.78</v>
      </c>
      <c r="O1956">
        <v>6501</v>
      </c>
      <c r="P1956" s="25">
        <v>190764.71</v>
      </c>
      <c r="Q1956" s="25">
        <v>2640.94</v>
      </c>
      <c r="R1956" s="21">
        <f t="shared" si="30"/>
        <v>193405.65</v>
      </c>
    </row>
    <row r="1957" spans="1:18" x14ac:dyDescent="0.25">
      <c r="A1957" t="s">
        <v>120</v>
      </c>
      <c r="B1957" t="s">
        <v>196</v>
      </c>
      <c r="C1957" t="s">
        <v>203</v>
      </c>
      <c r="D1957" t="s">
        <v>141</v>
      </c>
      <c r="E1957" t="s">
        <v>146</v>
      </c>
      <c r="F1957" t="s">
        <v>202</v>
      </c>
      <c r="G1957" t="s">
        <v>144</v>
      </c>
      <c r="H1957" t="s">
        <v>279</v>
      </c>
      <c r="I1957">
        <v>17989</v>
      </c>
      <c r="J1957" s="25">
        <v>25791956.260000002</v>
      </c>
      <c r="K1957" s="26">
        <v>0.92167302199148216</v>
      </c>
      <c r="L1957" s="25">
        <v>27983846.380000003</v>
      </c>
      <c r="M1957" s="26">
        <v>0.14403468238638625</v>
      </c>
      <c r="N1957" s="28">
        <v>135.6</v>
      </c>
      <c r="O1957">
        <v>2591</v>
      </c>
      <c r="P1957" s="25">
        <v>304391.02</v>
      </c>
      <c r="Q1957">
        <v>0</v>
      </c>
      <c r="R1957" s="21">
        <f t="shared" si="30"/>
        <v>304391.02</v>
      </c>
    </row>
    <row r="1958" spans="1:18" x14ac:dyDescent="0.25">
      <c r="A1958" t="s">
        <v>120</v>
      </c>
      <c r="B1958" t="s">
        <v>196</v>
      </c>
      <c r="C1958" t="s">
        <v>204</v>
      </c>
      <c r="D1958" t="s">
        <v>150</v>
      </c>
      <c r="E1958" t="s">
        <v>146</v>
      </c>
      <c r="F1958" t="s">
        <v>202</v>
      </c>
      <c r="G1958" t="s">
        <v>144</v>
      </c>
      <c r="H1958" t="s">
        <v>279</v>
      </c>
      <c r="I1958">
        <v>15914</v>
      </c>
      <c r="J1958" s="25">
        <v>25791956.260000002</v>
      </c>
      <c r="K1958" s="26">
        <v>0.92167302199148216</v>
      </c>
      <c r="L1958" s="25">
        <v>27983846.380000003</v>
      </c>
      <c r="M1958" s="26">
        <v>0.71504940100649261</v>
      </c>
      <c r="N1958" s="25">
        <v>30.27</v>
      </c>
      <c r="O1958">
        <v>11379</v>
      </c>
      <c r="P1958" s="25">
        <v>298415.40999999997</v>
      </c>
      <c r="Q1958" s="25">
        <v>-340.92</v>
      </c>
      <c r="R1958" s="21">
        <f t="shared" si="30"/>
        <v>298074.49</v>
      </c>
    </row>
    <row r="1959" spans="1:18" x14ac:dyDescent="0.25">
      <c r="A1959" t="s">
        <v>120</v>
      </c>
      <c r="B1959" t="s">
        <v>196</v>
      </c>
      <c r="C1959" t="s">
        <v>205</v>
      </c>
      <c r="D1959" t="s">
        <v>148</v>
      </c>
      <c r="E1959" t="s">
        <v>155</v>
      </c>
      <c r="F1959" t="s">
        <v>198</v>
      </c>
      <c r="G1959" t="s">
        <v>144</v>
      </c>
      <c r="H1959" t="s">
        <v>279</v>
      </c>
      <c r="I1959">
        <v>15486</v>
      </c>
      <c r="J1959" s="25">
        <v>25791956.260000002</v>
      </c>
      <c r="K1959" s="26">
        <v>0.92167302199148216</v>
      </c>
      <c r="L1959" s="25">
        <v>27983846.380000003</v>
      </c>
      <c r="M1959" s="26">
        <v>0.14405429850278584</v>
      </c>
      <c r="N1959" s="25">
        <v>90.79</v>
      </c>
      <c r="O1959">
        <v>2230</v>
      </c>
      <c r="P1959" s="25">
        <v>175407.28</v>
      </c>
      <c r="Q1959" s="28">
        <v>550.6</v>
      </c>
      <c r="R1959" s="21">
        <f t="shared" si="30"/>
        <v>175957.88</v>
      </c>
    </row>
    <row r="1960" spans="1:18" x14ac:dyDescent="0.25">
      <c r="A1960" t="s">
        <v>120</v>
      </c>
      <c r="B1960" t="s">
        <v>196</v>
      </c>
      <c r="C1960" t="s">
        <v>206</v>
      </c>
      <c r="D1960" t="s">
        <v>189</v>
      </c>
      <c r="E1960" t="s">
        <v>155</v>
      </c>
      <c r="F1960" t="s">
        <v>198</v>
      </c>
      <c r="G1960" t="s">
        <v>144</v>
      </c>
      <c r="H1960" t="s">
        <v>279</v>
      </c>
      <c r="I1960">
        <v>7102</v>
      </c>
      <c r="J1960" s="25">
        <v>25791956.260000002</v>
      </c>
      <c r="K1960" s="26">
        <v>0.92167302199148216</v>
      </c>
      <c r="L1960" s="25">
        <v>27983846.380000003</v>
      </c>
      <c r="M1960" s="26">
        <v>0.15164886658525775</v>
      </c>
      <c r="N1960" s="25">
        <v>90.77</v>
      </c>
      <c r="O1960">
        <v>1077</v>
      </c>
      <c r="P1960" s="25">
        <v>84695.97</v>
      </c>
      <c r="Q1960" s="25">
        <v>78.64</v>
      </c>
      <c r="R1960" s="21">
        <f t="shared" si="30"/>
        <v>84774.61</v>
      </c>
    </row>
    <row r="1961" spans="1:18" x14ac:dyDescent="0.25">
      <c r="A1961" t="s">
        <v>66</v>
      </c>
      <c r="B1961" t="s">
        <v>1</v>
      </c>
      <c r="C1961" t="s">
        <v>195</v>
      </c>
      <c r="D1961" t="s">
        <v>187</v>
      </c>
      <c r="E1961" t="s">
        <v>155</v>
      </c>
      <c r="F1961" t="s">
        <v>185</v>
      </c>
      <c r="G1961" t="s">
        <v>144</v>
      </c>
      <c r="H1961" t="s">
        <v>279</v>
      </c>
      <c r="I1961">
        <v>9773</v>
      </c>
      <c r="J1961" s="25">
        <v>190057.51</v>
      </c>
      <c r="K1961" s="26">
        <v>0.78308587341712077</v>
      </c>
      <c r="L1961" s="25">
        <v>242703.28</v>
      </c>
      <c r="M1961" s="30">
        <v>2.3097440898185235E-2</v>
      </c>
      <c r="N1961" s="25">
        <v>2.54</v>
      </c>
      <c r="O1961">
        <v>225</v>
      </c>
      <c r="P1961" s="25">
        <v>420.68</v>
      </c>
      <c r="Q1961">
        <v>0</v>
      </c>
      <c r="R1961" s="21">
        <f t="shared" si="30"/>
        <v>420.68</v>
      </c>
    </row>
    <row r="1962" spans="1:18" x14ac:dyDescent="0.25">
      <c r="A1962" t="s">
        <v>67</v>
      </c>
      <c r="B1962" t="s">
        <v>14</v>
      </c>
      <c r="C1962" t="s">
        <v>157</v>
      </c>
      <c r="D1962" t="s">
        <v>158</v>
      </c>
      <c r="E1962" t="s">
        <v>142</v>
      </c>
      <c r="F1962" t="s">
        <v>159</v>
      </c>
      <c r="G1962" t="s">
        <v>144</v>
      </c>
      <c r="H1962" t="s">
        <v>279</v>
      </c>
      <c r="I1962">
        <v>50321</v>
      </c>
      <c r="J1962" s="25">
        <v>4609758.57</v>
      </c>
      <c r="K1962" s="26">
        <v>0.67592243412879616</v>
      </c>
      <c r="L1962" s="25">
        <v>6819952.0200000005</v>
      </c>
      <c r="M1962" s="29">
        <v>0.1888330259922695</v>
      </c>
      <c r="N1962" s="25">
        <v>26.16</v>
      </c>
      <c r="O1962">
        <v>9502</v>
      </c>
      <c r="P1962" s="25">
        <v>158354.71</v>
      </c>
      <c r="Q1962" s="25">
        <v>1883.18</v>
      </c>
      <c r="R1962" s="21">
        <f t="shared" si="30"/>
        <v>160237.88999999998</v>
      </c>
    </row>
    <row r="1963" spans="1:18" x14ac:dyDescent="0.25">
      <c r="A1963" t="s">
        <v>67</v>
      </c>
      <c r="B1963" t="s">
        <v>14</v>
      </c>
      <c r="C1963" t="s">
        <v>160</v>
      </c>
      <c r="D1963" t="s">
        <v>150</v>
      </c>
      <c r="E1963" t="s">
        <v>142</v>
      </c>
      <c r="F1963" t="s">
        <v>159</v>
      </c>
      <c r="G1963" t="s">
        <v>144</v>
      </c>
      <c r="H1963" t="s">
        <v>279</v>
      </c>
      <c r="I1963">
        <v>48505</v>
      </c>
      <c r="J1963" s="25">
        <v>4609758.57</v>
      </c>
      <c r="K1963" s="26">
        <v>0.67592243412879616</v>
      </c>
      <c r="L1963" s="25">
        <v>6819952.0200000005</v>
      </c>
      <c r="M1963" s="26">
        <v>0.20269609500369565</v>
      </c>
      <c r="N1963" s="28">
        <v>24.2</v>
      </c>
      <c r="O1963">
        <v>9831</v>
      </c>
      <c r="P1963" s="25">
        <v>151562.32999999999</v>
      </c>
      <c r="Q1963" s="25">
        <v>1418.35</v>
      </c>
      <c r="R1963" s="21">
        <f t="shared" si="30"/>
        <v>152980.68</v>
      </c>
    </row>
    <row r="1964" spans="1:18" x14ac:dyDescent="0.25">
      <c r="A1964" t="s">
        <v>67</v>
      </c>
      <c r="B1964" t="s">
        <v>14</v>
      </c>
      <c r="C1964" t="s">
        <v>161</v>
      </c>
      <c r="D1964" t="s">
        <v>148</v>
      </c>
      <c r="E1964" t="s">
        <v>142</v>
      </c>
      <c r="F1964" t="s">
        <v>162</v>
      </c>
      <c r="G1964" t="s">
        <v>144</v>
      </c>
      <c r="H1964" t="s">
        <v>279</v>
      </c>
      <c r="I1964">
        <v>13542</v>
      </c>
      <c r="J1964" s="25">
        <v>4609758.57</v>
      </c>
      <c r="K1964" s="26">
        <v>0.67592243412879616</v>
      </c>
      <c r="L1964" s="25">
        <v>6819952.0200000005</v>
      </c>
      <c r="M1964" s="26">
        <v>0.18883302599226945</v>
      </c>
      <c r="N1964" s="25">
        <v>26.16</v>
      </c>
      <c r="O1964">
        <v>2557</v>
      </c>
      <c r="P1964" s="25">
        <v>42613.45</v>
      </c>
      <c r="Q1964" s="25">
        <v>516.61</v>
      </c>
      <c r="R1964" s="21">
        <f t="shared" si="30"/>
        <v>43130.06</v>
      </c>
    </row>
    <row r="1965" spans="1:18" x14ac:dyDescent="0.25">
      <c r="A1965" t="s">
        <v>67</v>
      </c>
      <c r="B1965" t="s">
        <v>14</v>
      </c>
      <c r="C1965" t="s">
        <v>163</v>
      </c>
      <c r="D1965" t="s">
        <v>148</v>
      </c>
      <c r="E1965" t="s">
        <v>146</v>
      </c>
      <c r="F1965" t="s">
        <v>162</v>
      </c>
      <c r="G1965" t="s">
        <v>144</v>
      </c>
      <c r="H1965" t="s">
        <v>279</v>
      </c>
      <c r="I1965">
        <v>2518</v>
      </c>
      <c r="J1965" s="25">
        <v>4609758.57</v>
      </c>
      <c r="K1965" s="26">
        <v>0.67592243412879616</v>
      </c>
      <c r="L1965" s="25">
        <v>6819952.0200000005</v>
      </c>
      <c r="M1965" s="29">
        <v>0.1888330259922695</v>
      </c>
      <c r="N1965" s="25">
        <v>107.29</v>
      </c>
      <c r="O1965">
        <v>475</v>
      </c>
      <c r="P1965" s="25">
        <v>32380.05</v>
      </c>
      <c r="Q1965" s="25">
        <v>-68.17</v>
      </c>
      <c r="R1965" s="21">
        <f t="shared" si="30"/>
        <v>32311.88</v>
      </c>
    </row>
    <row r="1966" spans="1:18" x14ac:dyDescent="0.25">
      <c r="A1966" t="s">
        <v>67</v>
      </c>
      <c r="B1966" t="s">
        <v>14</v>
      </c>
      <c r="C1966" t="s">
        <v>164</v>
      </c>
      <c r="D1966" t="s">
        <v>150</v>
      </c>
      <c r="E1966" t="s">
        <v>146</v>
      </c>
      <c r="F1966" t="s">
        <v>162</v>
      </c>
      <c r="G1966" t="s">
        <v>144</v>
      </c>
      <c r="H1966" t="s">
        <v>279</v>
      </c>
      <c r="I1966">
        <v>3595</v>
      </c>
      <c r="J1966" s="25">
        <v>4609758.57</v>
      </c>
      <c r="K1966" s="26">
        <v>0.67592243412879616</v>
      </c>
      <c r="L1966" s="25">
        <v>6819952.0200000005</v>
      </c>
      <c r="M1966" s="26">
        <v>0.20269609500369565</v>
      </c>
      <c r="N1966" s="25">
        <v>67.69</v>
      </c>
      <c r="O1966">
        <v>728</v>
      </c>
      <c r="P1966" s="25">
        <v>31309.82</v>
      </c>
      <c r="Q1966" s="25">
        <v>-0.01</v>
      </c>
      <c r="R1966" s="21">
        <f t="shared" si="30"/>
        <v>31309.81</v>
      </c>
    </row>
    <row r="1967" spans="1:18" x14ac:dyDescent="0.25">
      <c r="A1967" t="s">
        <v>67</v>
      </c>
      <c r="B1967" t="s">
        <v>14</v>
      </c>
      <c r="C1967" t="s">
        <v>165</v>
      </c>
      <c r="D1967" t="s">
        <v>148</v>
      </c>
      <c r="E1967" t="s">
        <v>155</v>
      </c>
      <c r="F1967" t="s">
        <v>159</v>
      </c>
      <c r="G1967" t="s">
        <v>144</v>
      </c>
      <c r="H1967" t="s">
        <v>279</v>
      </c>
      <c r="I1967">
        <v>1481</v>
      </c>
      <c r="J1967" s="25">
        <v>4609758.57</v>
      </c>
      <c r="K1967" s="26">
        <v>0.67592243412879616</v>
      </c>
      <c r="L1967" s="25">
        <v>6819952.0200000005</v>
      </c>
      <c r="M1967" s="29">
        <v>0.1888330259922695</v>
      </c>
      <c r="N1967" s="25">
        <v>58.75</v>
      </c>
      <c r="O1967">
        <v>279</v>
      </c>
      <c r="P1967" s="25">
        <v>10414.459999999999</v>
      </c>
      <c r="Q1967">
        <v>0</v>
      </c>
      <c r="R1967" s="21">
        <f t="shared" si="30"/>
        <v>10414.459999999999</v>
      </c>
    </row>
    <row r="1968" spans="1:18" x14ac:dyDescent="0.25">
      <c r="A1968" t="s">
        <v>67</v>
      </c>
      <c r="B1968" t="s">
        <v>14</v>
      </c>
      <c r="C1968" t="s">
        <v>166</v>
      </c>
      <c r="D1968" t="s">
        <v>150</v>
      </c>
      <c r="E1968" t="s">
        <v>155</v>
      </c>
      <c r="F1968" t="s">
        <v>159</v>
      </c>
      <c r="G1968" t="s">
        <v>144</v>
      </c>
      <c r="H1968" t="s">
        <v>279</v>
      </c>
      <c r="I1968">
        <v>2055</v>
      </c>
      <c r="J1968" s="25">
        <v>4609758.57</v>
      </c>
      <c r="K1968" s="26">
        <v>0.67592243412879616</v>
      </c>
      <c r="L1968" s="25">
        <v>6819952.0200000005</v>
      </c>
      <c r="M1968" s="26">
        <v>0.18959268549676123</v>
      </c>
      <c r="N1968" s="25">
        <v>58.69</v>
      </c>
      <c r="O1968">
        <v>389</v>
      </c>
      <c r="P1968" s="25">
        <v>14505.69</v>
      </c>
      <c r="Q1968">
        <v>0</v>
      </c>
      <c r="R1968" s="21">
        <f t="shared" si="30"/>
        <v>14505.69</v>
      </c>
    </row>
    <row r="1969" spans="1:18" x14ac:dyDescent="0.25">
      <c r="A1969" t="s">
        <v>68</v>
      </c>
      <c r="B1969" t="s">
        <v>196</v>
      </c>
      <c r="C1969" t="s">
        <v>197</v>
      </c>
      <c r="D1969" t="s">
        <v>148</v>
      </c>
      <c r="E1969" t="s">
        <v>142</v>
      </c>
      <c r="F1969" t="s">
        <v>198</v>
      </c>
      <c r="G1969" t="s">
        <v>183</v>
      </c>
      <c r="H1969" t="s">
        <v>279</v>
      </c>
      <c r="I1969">
        <v>312757</v>
      </c>
      <c r="J1969" s="25">
        <v>14974.23</v>
      </c>
      <c r="K1969" s="26">
        <v>0.56600121408306114</v>
      </c>
      <c r="L1969" s="25">
        <v>26456.18</v>
      </c>
      <c r="N1969" s="25">
        <v>33.78</v>
      </c>
      <c r="P1969">
        <v>0</v>
      </c>
      <c r="Q1969">
        <v>0</v>
      </c>
      <c r="R1969" s="21">
        <f t="shared" si="30"/>
        <v>0</v>
      </c>
    </row>
    <row r="1970" spans="1:18" x14ac:dyDescent="0.25">
      <c r="A1970" t="s">
        <v>68</v>
      </c>
      <c r="B1970" t="s">
        <v>196</v>
      </c>
      <c r="C1970" t="s">
        <v>199</v>
      </c>
      <c r="D1970" t="s">
        <v>200</v>
      </c>
      <c r="E1970" t="s">
        <v>142</v>
      </c>
      <c r="F1970" t="s">
        <v>198</v>
      </c>
      <c r="G1970" t="s">
        <v>183</v>
      </c>
      <c r="H1970" t="s">
        <v>279</v>
      </c>
      <c r="I1970">
        <v>224694</v>
      </c>
      <c r="J1970" s="25">
        <v>14974.23</v>
      </c>
      <c r="K1970" s="26">
        <v>0.56600121408306114</v>
      </c>
      <c r="L1970" s="25">
        <v>26456.18</v>
      </c>
      <c r="N1970" s="25">
        <v>10.98</v>
      </c>
      <c r="P1970">
        <v>0</v>
      </c>
      <c r="Q1970">
        <v>0</v>
      </c>
      <c r="R1970" s="21">
        <f t="shared" si="30"/>
        <v>0</v>
      </c>
    </row>
    <row r="1971" spans="1:18" x14ac:dyDescent="0.25">
      <c r="A1971" t="s">
        <v>68</v>
      </c>
      <c r="B1971" t="s">
        <v>196</v>
      </c>
      <c r="C1971" t="s">
        <v>201</v>
      </c>
      <c r="D1971" t="s">
        <v>141</v>
      </c>
      <c r="E1971" t="s">
        <v>142</v>
      </c>
      <c r="F1971" t="s">
        <v>202</v>
      </c>
      <c r="G1971" t="s">
        <v>144</v>
      </c>
      <c r="H1971" t="s">
        <v>279</v>
      </c>
      <c r="I1971">
        <v>45141</v>
      </c>
      <c r="J1971" s="25">
        <v>14974.23</v>
      </c>
      <c r="K1971" s="26">
        <v>0.56600121408306114</v>
      </c>
      <c r="L1971" s="25">
        <v>26456.18</v>
      </c>
      <c r="M1971" s="31">
        <v>1.3617168389619581E-4</v>
      </c>
      <c r="N1971" s="25">
        <v>33.78</v>
      </c>
      <c r="O1971">
        <v>6</v>
      </c>
      <c r="P1971" s="25">
        <v>108.12</v>
      </c>
      <c r="Q1971">
        <v>0</v>
      </c>
      <c r="R1971" s="21">
        <f t="shared" si="30"/>
        <v>108.12</v>
      </c>
    </row>
    <row r="1972" spans="1:18" x14ac:dyDescent="0.25">
      <c r="A1972" t="s">
        <v>68</v>
      </c>
      <c r="B1972" t="s">
        <v>196</v>
      </c>
      <c r="C1972" t="s">
        <v>203</v>
      </c>
      <c r="D1972" t="s">
        <v>141</v>
      </c>
      <c r="E1972" t="s">
        <v>146</v>
      </c>
      <c r="F1972" t="s">
        <v>202</v>
      </c>
      <c r="G1972" t="s">
        <v>144</v>
      </c>
      <c r="H1972" t="s">
        <v>279</v>
      </c>
      <c r="I1972">
        <v>17989</v>
      </c>
      <c r="J1972" s="25">
        <v>14974.23</v>
      </c>
      <c r="K1972" s="26">
        <v>0.56600121408306114</v>
      </c>
      <c r="L1972" s="25">
        <v>26456.18</v>
      </c>
      <c r="M1972" s="31">
        <v>1.3617168389619584E-4</v>
      </c>
      <c r="N1972" s="28">
        <v>135.6</v>
      </c>
      <c r="O1972">
        <v>2</v>
      </c>
      <c r="P1972" s="25">
        <v>144.29</v>
      </c>
      <c r="Q1972">
        <v>0</v>
      </c>
      <c r="R1972" s="21">
        <f t="shared" si="30"/>
        <v>144.29</v>
      </c>
    </row>
    <row r="1973" spans="1:18" x14ac:dyDescent="0.25">
      <c r="A1973" t="s">
        <v>68</v>
      </c>
      <c r="B1973" t="s">
        <v>196</v>
      </c>
      <c r="C1973" t="s">
        <v>204</v>
      </c>
      <c r="D1973" t="s">
        <v>150</v>
      </c>
      <c r="E1973" t="s">
        <v>146</v>
      </c>
      <c r="F1973" t="s">
        <v>202</v>
      </c>
      <c r="G1973" t="s">
        <v>144</v>
      </c>
      <c r="H1973" t="s">
        <v>279</v>
      </c>
      <c r="I1973">
        <v>15914</v>
      </c>
      <c r="J1973" s="25">
        <v>14974.23</v>
      </c>
      <c r="K1973" s="26">
        <v>0.56600121408306114</v>
      </c>
      <c r="L1973" s="25">
        <v>26456.18</v>
      </c>
      <c r="M1973" s="27">
        <v>6.7601413347666999E-4</v>
      </c>
      <c r="N1973" s="25">
        <v>30.27</v>
      </c>
      <c r="O1973">
        <v>10</v>
      </c>
      <c r="P1973" s="25">
        <v>161.05000000000001</v>
      </c>
      <c r="Q1973">
        <v>0</v>
      </c>
      <c r="R1973" s="21">
        <f t="shared" si="30"/>
        <v>161.05000000000001</v>
      </c>
    </row>
    <row r="1974" spans="1:18" x14ac:dyDescent="0.25">
      <c r="A1974" t="s">
        <v>68</v>
      </c>
      <c r="B1974" t="s">
        <v>196</v>
      </c>
      <c r="C1974" t="s">
        <v>205</v>
      </c>
      <c r="D1974" t="s">
        <v>148</v>
      </c>
      <c r="E1974" t="s">
        <v>155</v>
      </c>
      <c r="F1974" t="s">
        <v>198</v>
      </c>
      <c r="G1974" t="s">
        <v>183</v>
      </c>
      <c r="H1974" t="s">
        <v>279</v>
      </c>
      <c r="I1974">
        <v>15486</v>
      </c>
      <c r="J1974" s="25">
        <v>14974.23</v>
      </c>
      <c r="K1974" s="26">
        <v>0.56600121408306114</v>
      </c>
      <c r="L1974" s="25">
        <v>26456.18</v>
      </c>
      <c r="N1974" s="25">
        <v>90.79</v>
      </c>
      <c r="P1974">
        <v>0</v>
      </c>
      <c r="Q1974">
        <v>0</v>
      </c>
      <c r="R1974" s="21">
        <f t="shared" si="30"/>
        <v>0</v>
      </c>
    </row>
    <row r="1975" spans="1:18" x14ac:dyDescent="0.25">
      <c r="A1975" t="s">
        <v>68</v>
      </c>
      <c r="B1975" t="s">
        <v>196</v>
      </c>
      <c r="C1975" t="s">
        <v>206</v>
      </c>
      <c r="D1975" t="s">
        <v>189</v>
      </c>
      <c r="E1975" t="s">
        <v>155</v>
      </c>
      <c r="F1975" t="s">
        <v>198</v>
      </c>
      <c r="G1975" t="s">
        <v>144</v>
      </c>
      <c r="H1975" t="s">
        <v>279</v>
      </c>
      <c r="I1975">
        <v>7102</v>
      </c>
      <c r="J1975" s="25">
        <v>14974.23</v>
      </c>
      <c r="K1975" s="26">
        <v>0.56600121408306114</v>
      </c>
      <c r="L1975" s="25">
        <v>26456.18</v>
      </c>
      <c r="M1975" s="31">
        <v>1.4337020210498897E-4</v>
      </c>
      <c r="N1975" s="25">
        <v>90.77</v>
      </c>
      <c r="O1975">
        <v>1</v>
      </c>
      <c r="P1975" s="25">
        <v>48.29</v>
      </c>
      <c r="Q1975">
        <v>0</v>
      </c>
      <c r="R1975" s="21">
        <f t="shared" si="30"/>
        <v>48.29</v>
      </c>
    </row>
    <row r="1976" spans="1:18" x14ac:dyDescent="0.25">
      <c r="A1976" t="s">
        <v>6</v>
      </c>
      <c r="B1976" t="s">
        <v>5</v>
      </c>
      <c r="C1976" t="s">
        <v>242</v>
      </c>
      <c r="D1976" t="s">
        <v>148</v>
      </c>
      <c r="E1976" t="s">
        <v>155</v>
      </c>
      <c r="F1976" t="s">
        <v>243</v>
      </c>
      <c r="G1976" t="s">
        <v>144</v>
      </c>
      <c r="H1976" t="s">
        <v>279</v>
      </c>
      <c r="I1976">
        <v>3194</v>
      </c>
      <c r="J1976" s="25">
        <v>3634705.94</v>
      </c>
      <c r="K1976" s="26">
        <v>0.71227419588324381</v>
      </c>
      <c r="L1976" s="25">
        <v>5102958.8899999997</v>
      </c>
      <c r="M1976">
        <v>1</v>
      </c>
      <c r="N1976" s="25">
        <v>1.48</v>
      </c>
      <c r="O1976">
        <v>3194</v>
      </c>
      <c r="P1976" s="25">
        <v>3164.99</v>
      </c>
      <c r="Q1976" s="25">
        <v>9.91</v>
      </c>
      <c r="R1976" s="21">
        <f t="shared" si="30"/>
        <v>3174.8999999999996</v>
      </c>
    </row>
    <row r="1977" spans="1:18" x14ac:dyDescent="0.25">
      <c r="A1977" t="s">
        <v>6</v>
      </c>
      <c r="B1977" t="s">
        <v>5</v>
      </c>
      <c r="C1977" t="s">
        <v>244</v>
      </c>
      <c r="D1977" t="s">
        <v>150</v>
      </c>
      <c r="E1977" t="s">
        <v>155</v>
      </c>
      <c r="F1977" t="s">
        <v>243</v>
      </c>
      <c r="G1977" t="s">
        <v>144</v>
      </c>
      <c r="H1977" t="s">
        <v>279</v>
      </c>
      <c r="I1977">
        <v>3929</v>
      </c>
      <c r="J1977" s="25">
        <v>3634705.94</v>
      </c>
      <c r="K1977" s="26">
        <v>0.71227419588324381</v>
      </c>
      <c r="L1977" s="25">
        <v>5102958.8899999997</v>
      </c>
      <c r="M1977">
        <v>1</v>
      </c>
      <c r="N1977" s="25">
        <v>1.48</v>
      </c>
      <c r="O1977">
        <v>3929</v>
      </c>
      <c r="P1977" s="25">
        <v>3893.31</v>
      </c>
      <c r="Q1977" s="25">
        <v>1.98</v>
      </c>
      <c r="R1977" s="21">
        <f t="shared" si="30"/>
        <v>3895.29</v>
      </c>
    </row>
    <row r="1978" spans="1:18" x14ac:dyDescent="0.25">
      <c r="A1978" t="s">
        <v>6</v>
      </c>
      <c r="B1978" t="s">
        <v>5</v>
      </c>
      <c r="C1978" t="s">
        <v>245</v>
      </c>
      <c r="D1978" t="s">
        <v>148</v>
      </c>
      <c r="E1978" t="s">
        <v>142</v>
      </c>
      <c r="F1978" t="s">
        <v>243</v>
      </c>
      <c r="G1978" t="s">
        <v>144</v>
      </c>
      <c r="H1978" t="s">
        <v>279</v>
      </c>
      <c r="I1978">
        <v>49280</v>
      </c>
      <c r="J1978" s="25">
        <v>3634705.94</v>
      </c>
      <c r="K1978" s="26">
        <v>0.71227419588324381</v>
      </c>
      <c r="L1978" s="25">
        <v>5102958.8899999997</v>
      </c>
      <c r="M1978">
        <v>1</v>
      </c>
      <c r="N1978" s="25">
        <v>1.99</v>
      </c>
      <c r="O1978">
        <v>49280</v>
      </c>
      <c r="P1978" s="25">
        <v>65834.320000000007</v>
      </c>
      <c r="Q1978" s="25">
        <v>780.18</v>
      </c>
      <c r="R1978" s="21">
        <f t="shared" si="30"/>
        <v>66614.5</v>
      </c>
    </row>
    <row r="1979" spans="1:18" x14ac:dyDescent="0.25">
      <c r="A1979" t="s">
        <v>6</v>
      </c>
      <c r="B1979" t="s">
        <v>5</v>
      </c>
      <c r="C1979" t="s">
        <v>246</v>
      </c>
      <c r="D1979" t="s">
        <v>150</v>
      </c>
      <c r="E1979" t="s">
        <v>142</v>
      </c>
      <c r="F1979" t="s">
        <v>243</v>
      </c>
      <c r="G1979" t="s">
        <v>144</v>
      </c>
      <c r="H1979" t="s">
        <v>279</v>
      </c>
      <c r="I1979">
        <v>128248</v>
      </c>
      <c r="J1979" s="25">
        <v>3634705.94</v>
      </c>
      <c r="K1979" s="26">
        <v>0.71227419588324381</v>
      </c>
      <c r="L1979" s="25">
        <v>5102958.8899999997</v>
      </c>
      <c r="M1979">
        <v>1</v>
      </c>
      <c r="N1979" s="25">
        <v>1.99</v>
      </c>
      <c r="O1979">
        <v>128248</v>
      </c>
      <c r="P1979" s="25">
        <v>171329.54</v>
      </c>
      <c r="Q1979" s="25">
        <v>1929.08</v>
      </c>
      <c r="R1979" s="21">
        <f t="shared" si="30"/>
        <v>173258.62</v>
      </c>
    </row>
    <row r="1980" spans="1:18" x14ac:dyDescent="0.25">
      <c r="A1980" t="s">
        <v>6</v>
      </c>
      <c r="B1980" t="s">
        <v>5</v>
      </c>
      <c r="C1980" t="s">
        <v>247</v>
      </c>
      <c r="D1980" t="s">
        <v>158</v>
      </c>
      <c r="E1980" t="s">
        <v>142</v>
      </c>
      <c r="F1980" t="s">
        <v>243</v>
      </c>
      <c r="G1980" t="s">
        <v>144</v>
      </c>
      <c r="H1980" t="s">
        <v>279</v>
      </c>
      <c r="I1980">
        <v>60039</v>
      </c>
      <c r="J1980" s="25">
        <v>3634705.94</v>
      </c>
      <c r="K1980" s="26">
        <v>0.71227419588324381</v>
      </c>
      <c r="L1980" s="25">
        <v>5102958.8899999997</v>
      </c>
      <c r="M1980">
        <v>1</v>
      </c>
      <c r="N1980" s="25">
        <v>1.99</v>
      </c>
      <c r="O1980">
        <v>60039</v>
      </c>
      <c r="P1980" s="25">
        <v>80207.520000000004</v>
      </c>
      <c r="Q1980" s="28">
        <v>1230.4000000000001</v>
      </c>
      <c r="R1980" s="21">
        <f t="shared" si="30"/>
        <v>81437.919999999998</v>
      </c>
    </row>
    <row r="1981" spans="1:18" x14ac:dyDescent="0.25">
      <c r="A1981" t="s">
        <v>6</v>
      </c>
      <c r="B1981" t="s">
        <v>5</v>
      </c>
      <c r="C1981" t="s">
        <v>248</v>
      </c>
      <c r="D1981" t="s">
        <v>148</v>
      </c>
      <c r="E1981" t="s">
        <v>146</v>
      </c>
      <c r="F1981" t="s">
        <v>243</v>
      </c>
      <c r="G1981" t="s">
        <v>144</v>
      </c>
      <c r="H1981" t="s">
        <v>279</v>
      </c>
      <c r="I1981">
        <v>5312</v>
      </c>
      <c r="J1981" s="25">
        <v>3634705.94</v>
      </c>
      <c r="K1981" s="26">
        <v>0.71227419588324381</v>
      </c>
      <c r="L1981" s="25">
        <v>5102958.8899999997</v>
      </c>
      <c r="M1981">
        <v>1</v>
      </c>
      <c r="N1981" s="25">
        <v>3.21</v>
      </c>
      <c r="O1981">
        <v>5312</v>
      </c>
      <c r="P1981" s="25">
        <v>11416.64</v>
      </c>
      <c r="Q1981" s="25">
        <v>-64.48</v>
      </c>
      <c r="R1981" s="21">
        <f t="shared" si="30"/>
        <v>11352.16</v>
      </c>
    </row>
    <row r="1982" spans="1:18" x14ac:dyDescent="0.25">
      <c r="A1982" t="s">
        <v>73</v>
      </c>
      <c r="B1982" t="s">
        <v>215</v>
      </c>
      <c r="C1982" t="s">
        <v>164</v>
      </c>
      <c r="D1982" t="s">
        <v>150</v>
      </c>
      <c r="E1982" t="s">
        <v>146</v>
      </c>
      <c r="F1982" t="s">
        <v>162</v>
      </c>
      <c r="G1982" t="s">
        <v>144</v>
      </c>
      <c r="H1982" t="s">
        <v>279</v>
      </c>
      <c r="I1982">
        <v>3595</v>
      </c>
      <c r="J1982" s="25">
        <v>2247096.29</v>
      </c>
      <c r="K1982" s="26">
        <v>0.92129179746782297</v>
      </c>
      <c r="L1982" s="28">
        <v>2439071.2000000002</v>
      </c>
      <c r="M1982" s="30">
        <v>7.2491742790292815E-2</v>
      </c>
      <c r="N1982" s="25">
        <v>67.69</v>
      </c>
      <c r="O1982">
        <v>260</v>
      </c>
      <c r="P1982" s="25">
        <v>15241.33</v>
      </c>
      <c r="Q1982" s="25">
        <v>-58.62</v>
      </c>
      <c r="R1982" s="21">
        <f t="shared" si="30"/>
        <v>15182.71</v>
      </c>
    </row>
    <row r="1983" spans="1:18" x14ac:dyDescent="0.25">
      <c r="A1983" t="s">
        <v>73</v>
      </c>
      <c r="B1983" t="s">
        <v>215</v>
      </c>
      <c r="C1983" t="s">
        <v>165</v>
      </c>
      <c r="D1983" t="s">
        <v>148</v>
      </c>
      <c r="E1983" t="s">
        <v>155</v>
      </c>
      <c r="F1983" t="s">
        <v>159</v>
      </c>
      <c r="G1983" t="s">
        <v>144</v>
      </c>
      <c r="H1983" t="s">
        <v>279</v>
      </c>
      <c r="I1983">
        <v>1481</v>
      </c>
      <c r="J1983" s="25">
        <v>2247096.29</v>
      </c>
      <c r="K1983" s="26">
        <v>0.92129179746782297</v>
      </c>
      <c r="L1983" s="28">
        <v>2439071.2000000002</v>
      </c>
      <c r="M1983" s="30">
        <v>6.7533788207881848E-2</v>
      </c>
      <c r="N1983" s="25">
        <v>58.75</v>
      </c>
      <c r="O1983">
        <v>100</v>
      </c>
      <c r="P1983" s="25">
        <v>5087.83</v>
      </c>
      <c r="Q1983">
        <v>0</v>
      </c>
      <c r="R1983" s="21">
        <f t="shared" si="30"/>
        <v>5087.83</v>
      </c>
    </row>
    <row r="1984" spans="1:18" x14ac:dyDescent="0.25">
      <c r="A1984" t="s">
        <v>73</v>
      </c>
      <c r="B1984" t="s">
        <v>215</v>
      </c>
      <c r="C1984" t="s">
        <v>166</v>
      </c>
      <c r="D1984" t="s">
        <v>150</v>
      </c>
      <c r="E1984" t="s">
        <v>155</v>
      </c>
      <c r="F1984" t="s">
        <v>159</v>
      </c>
      <c r="G1984" t="s">
        <v>144</v>
      </c>
      <c r="H1984" t="s">
        <v>279</v>
      </c>
      <c r="I1984">
        <v>2055</v>
      </c>
      <c r="J1984" s="25">
        <v>2247096.29</v>
      </c>
      <c r="K1984" s="26">
        <v>0.92129179746782297</v>
      </c>
      <c r="L1984" s="28">
        <v>2439071.2000000002</v>
      </c>
      <c r="M1984" s="30">
        <v>6.7805471001804493E-2</v>
      </c>
      <c r="N1984" s="25">
        <v>58.69</v>
      </c>
      <c r="O1984">
        <v>139</v>
      </c>
      <c r="P1984" s="25">
        <v>7064.87</v>
      </c>
      <c r="Q1984" s="25">
        <v>50.83</v>
      </c>
      <c r="R1984" s="21">
        <f t="shared" si="30"/>
        <v>7115.7</v>
      </c>
    </row>
    <row r="1985" spans="1:18" x14ac:dyDescent="0.25">
      <c r="A1985" t="s">
        <v>74</v>
      </c>
      <c r="B1985" t="s">
        <v>226</v>
      </c>
      <c r="C1985" t="s">
        <v>157</v>
      </c>
      <c r="D1985" t="s">
        <v>158</v>
      </c>
      <c r="E1985" t="s">
        <v>142</v>
      </c>
      <c r="F1985" t="s">
        <v>159</v>
      </c>
      <c r="G1985" t="s">
        <v>144</v>
      </c>
      <c r="H1985" t="s">
        <v>279</v>
      </c>
      <c r="I1985">
        <v>50321</v>
      </c>
      <c r="J1985" s="25">
        <v>271839.84000000003</v>
      </c>
      <c r="K1985" s="26">
        <v>0.84337501605528353</v>
      </c>
      <c r="L1985" s="28">
        <v>322323.80000000005</v>
      </c>
      <c r="M1985" s="30">
        <v>8.9246050888385983E-3</v>
      </c>
      <c r="N1985" s="25">
        <v>26.16</v>
      </c>
      <c r="O1985">
        <v>449</v>
      </c>
      <c r="P1985" s="25">
        <v>9336.5400000000009</v>
      </c>
      <c r="Q1985" s="25">
        <v>103.98</v>
      </c>
      <c r="R1985" s="21">
        <f t="shared" si="30"/>
        <v>9440.52</v>
      </c>
    </row>
    <row r="1986" spans="1:18" x14ac:dyDescent="0.25">
      <c r="A1986" t="s">
        <v>74</v>
      </c>
      <c r="B1986" t="s">
        <v>226</v>
      </c>
      <c r="C1986" t="s">
        <v>160</v>
      </c>
      <c r="D1986" t="s">
        <v>150</v>
      </c>
      <c r="E1986" t="s">
        <v>142</v>
      </c>
      <c r="F1986" t="s">
        <v>159</v>
      </c>
      <c r="G1986" t="s">
        <v>144</v>
      </c>
      <c r="H1986" t="s">
        <v>279</v>
      </c>
      <c r="I1986">
        <v>48505</v>
      </c>
      <c r="J1986" s="25">
        <v>271839.84000000003</v>
      </c>
      <c r="K1986" s="26">
        <v>0.84337501605528353</v>
      </c>
      <c r="L1986" s="28">
        <v>322323.80000000005</v>
      </c>
      <c r="M1986" s="27">
        <v>9.5797998864443918E-3</v>
      </c>
      <c r="N1986" s="28">
        <v>24.2</v>
      </c>
      <c r="O1986">
        <v>464</v>
      </c>
      <c r="P1986" s="25">
        <v>8925.56</v>
      </c>
      <c r="Q1986" s="25">
        <v>76.95</v>
      </c>
      <c r="R1986" s="21">
        <f t="shared" ref="R1986:R2049" si="31">SUM(P1986:Q1986)</f>
        <v>9002.51</v>
      </c>
    </row>
    <row r="1987" spans="1:18" x14ac:dyDescent="0.25">
      <c r="A1987" t="s">
        <v>74</v>
      </c>
      <c r="B1987" t="s">
        <v>226</v>
      </c>
      <c r="C1987" t="s">
        <v>161</v>
      </c>
      <c r="D1987" t="s">
        <v>148</v>
      </c>
      <c r="E1987" t="s">
        <v>142</v>
      </c>
      <c r="F1987" t="s">
        <v>162</v>
      </c>
      <c r="G1987" t="s">
        <v>144</v>
      </c>
      <c r="H1987" t="s">
        <v>279</v>
      </c>
      <c r="I1987">
        <v>13542</v>
      </c>
      <c r="J1987" s="25">
        <v>271839.84000000003</v>
      </c>
      <c r="K1987" s="26">
        <v>0.84337501605528353</v>
      </c>
      <c r="L1987" s="28">
        <v>322323.80000000005</v>
      </c>
      <c r="M1987" s="30">
        <v>8.9246050888385966E-3</v>
      </c>
      <c r="N1987" s="25">
        <v>26.16</v>
      </c>
      <c r="O1987">
        <v>120</v>
      </c>
      <c r="P1987" s="25">
        <v>2495.29</v>
      </c>
      <c r="Q1987" s="25">
        <v>41.58</v>
      </c>
      <c r="R1987" s="21">
        <f t="shared" si="31"/>
        <v>2536.87</v>
      </c>
    </row>
    <row r="1988" spans="1:18" x14ac:dyDescent="0.25">
      <c r="A1988" t="s">
        <v>74</v>
      </c>
      <c r="B1988" t="s">
        <v>226</v>
      </c>
      <c r="C1988" t="s">
        <v>163</v>
      </c>
      <c r="D1988" t="s">
        <v>148</v>
      </c>
      <c r="E1988" t="s">
        <v>146</v>
      </c>
      <c r="F1988" t="s">
        <v>162</v>
      </c>
      <c r="G1988" t="s">
        <v>144</v>
      </c>
      <c r="H1988" t="s">
        <v>279</v>
      </c>
      <c r="I1988">
        <v>2518</v>
      </c>
      <c r="J1988" s="25">
        <v>271839.84000000003</v>
      </c>
      <c r="K1988" s="26">
        <v>0.84337501605528353</v>
      </c>
      <c r="L1988" s="28">
        <v>322323.80000000005</v>
      </c>
      <c r="M1988" s="30">
        <v>8.9246050888385983E-3</v>
      </c>
      <c r="N1988" s="25">
        <v>107.29</v>
      </c>
      <c r="O1988">
        <v>22</v>
      </c>
      <c r="P1988" s="25">
        <v>1871.24</v>
      </c>
      <c r="Q1988">
        <v>0</v>
      </c>
      <c r="R1988" s="21">
        <f t="shared" si="31"/>
        <v>1871.24</v>
      </c>
    </row>
    <row r="1989" spans="1:18" x14ac:dyDescent="0.25">
      <c r="A1989" t="s">
        <v>74</v>
      </c>
      <c r="B1989" t="s">
        <v>226</v>
      </c>
      <c r="C1989" t="s">
        <v>164</v>
      </c>
      <c r="D1989" t="s">
        <v>150</v>
      </c>
      <c r="E1989" t="s">
        <v>146</v>
      </c>
      <c r="F1989" t="s">
        <v>162</v>
      </c>
      <c r="G1989" t="s">
        <v>144</v>
      </c>
      <c r="H1989" t="s">
        <v>279</v>
      </c>
      <c r="I1989">
        <v>3595</v>
      </c>
      <c r="J1989" s="25">
        <v>271839.84000000003</v>
      </c>
      <c r="K1989" s="26">
        <v>0.84337501605528353</v>
      </c>
      <c r="L1989" s="28">
        <v>322323.80000000005</v>
      </c>
      <c r="M1989" s="27">
        <v>9.5797998864443918E-3</v>
      </c>
      <c r="N1989" s="25">
        <v>67.69</v>
      </c>
      <c r="O1989">
        <v>34</v>
      </c>
      <c r="P1989" s="25">
        <v>1824.53</v>
      </c>
      <c r="Q1989">
        <v>0</v>
      </c>
      <c r="R1989" s="21">
        <f t="shared" si="31"/>
        <v>1824.53</v>
      </c>
    </row>
    <row r="1990" spans="1:18" x14ac:dyDescent="0.25">
      <c r="A1990" t="s">
        <v>74</v>
      </c>
      <c r="B1990" t="s">
        <v>226</v>
      </c>
      <c r="C1990" t="s">
        <v>165</v>
      </c>
      <c r="D1990" t="s">
        <v>148</v>
      </c>
      <c r="E1990" t="s">
        <v>155</v>
      </c>
      <c r="F1990" t="s">
        <v>159</v>
      </c>
      <c r="G1990" t="s">
        <v>144</v>
      </c>
      <c r="H1990" t="s">
        <v>279</v>
      </c>
      <c r="I1990">
        <v>1481</v>
      </c>
      <c r="J1990" s="25">
        <v>271839.84000000003</v>
      </c>
      <c r="K1990" s="26">
        <v>0.84337501605528353</v>
      </c>
      <c r="L1990" s="28">
        <v>322323.80000000005</v>
      </c>
      <c r="M1990" s="30">
        <v>8.9246050888385983E-3</v>
      </c>
      <c r="N1990" s="25">
        <v>58.75</v>
      </c>
      <c r="O1990">
        <v>13</v>
      </c>
      <c r="P1990" s="25">
        <v>605.48</v>
      </c>
      <c r="Q1990">
        <v>0</v>
      </c>
      <c r="R1990" s="21">
        <f t="shared" si="31"/>
        <v>605.48</v>
      </c>
    </row>
    <row r="1991" spans="1:18" x14ac:dyDescent="0.25">
      <c r="A1991" t="s">
        <v>74</v>
      </c>
      <c r="B1991" t="s">
        <v>226</v>
      </c>
      <c r="C1991" t="s">
        <v>166</v>
      </c>
      <c r="D1991" t="s">
        <v>150</v>
      </c>
      <c r="E1991" t="s">
        <v>155</v>
      </c>
      <c r="F1991" t="s">
        <v>159</v>
      </c>
      <c r="G1991" t="s">
        <v>144</v>
      </c>
      <c r="H1991" t="s">
        <v>279</v>
      </c>
      <c r="I1991">
        <v>2055</v>
      </c>
      <c r="J1991" s="25">
        <v>271839.84000000003</v>
      </c>
      <c r="K1991" s="26">
        <v>0.84337501605528353</v>
      </c>
      <c r="L1991" s="28">
        <v>322323.80000000005</v>
      </c>
      <c r="M1991" s="27">
        <v>8.9605080303073702E-3</v>
      </c>
      <c r="N1991" s="25">
        <v>58.69</v>
      </c>
      <c r="O1991">
        <v>18</v>
      </c>
      <c r="P1991" s="28">
        <v>837.5</v>
      </c>
      <c r="Q1991">
        <v>0</v>
      </c>
      <c r="R1991" s="21">
        <f t="shared" si="31"/>
        <v>837.5</v>
      </c>
    </row>
    <row r="1992" spans="1:18" x14ac:dyDescent="0.25">
      <c r="A1992" t="s">
        <v>75</v>
      </c>
      <c r="B1992" t="s">
        <v>196</v>
      </c>
      <c r="C1992" t="s">
        <v>197</v>
      </c>
      <c r="D1992" t="s">
        <v>148</v>
      </c>
      <c r="E1992" t="s">
        <v>142</v>
      </c>
      <c r="F1992" t="s">
        <v>198</v>
      </c>
      <c r="G1992" t="s">
        <v>144</v>
      </c>
      <c r="H1992" t="s">
        <v>279</v>
      </c>
      <c r="I1992">
        <v>312757</v>
      </c>
      <c r="J1992" s="25">
        <v>280478.81</v>
      </c>
      <c r="K1992" s="26">
        <v>0.8682132286008506</v>
      </c>
      <c r="L1992" s="25">
        <v>323052.90999999997</v>
      </c>
      <c r="M1992" s="27">
        <v>1.6630008504689912E-3</v>
      </c>
      <c r="N1992" s="25">
        <v>33.78</v>
      </c>
      <c r="O1992">
        <v>520</v>
      </c>
      <c r="P1992" s="25">
        <v>14373.77</v>
      </c>
      <c r="Q1992" s="25">
        <v>165.85</v>
      </c>
      <c r="R1992" s="21">
        <f t="shared" si="31"/>
        <v>14539.62</v>
      </c>
    </row>
    <row r="1993" spans="1:18" x14ac:dyDescent="0.25">
      <c r="A1993" t="s">
        <v>75</v>
      </c>
      <c r="B1993" t="s">
        <v>196</v>
      </c>
      <c r="C1993" t="s">
        <v>199</v>
      </c>
      <c r="D1993" t="s">
        <v>200</v>
      </c>
      <c r="E1993" t="s">
        <v>142</v>
      </c>
      <c r="F1993" t="s">
        <v>198</v>
      </c>
      <c r="G1993" t="s">
        <v>183</v>
      </c>
      <c r="H1993" t="s">
        <v>279</v>
      </c>
      <c r="I1993">
        <v>224694</v>
      </c>
      <c r="J1993" s="25">
        <v>280478.81</v>
      </c>
      <c r="K1993" s="26">
        <v>0.8682132286008506</v>
      </c>
      <c r="L1993" s="25">
        <v>323052.90999999997</v>
      </c>
      <c r="N1993" s="25">
        <v>10.98</v>
      </c>
      <c r="P1993">
        <v>0</v>
      </c>
      <c r="Q1993">
        <v>0</v>
      </c>
      <c r="R1993" s="21">
        <f t="shared" si="31"/>
        <v>0</v>
      </c>
    </row>
    <row r="1994" spans="1:18" x14ac:dyDescent="0.25">
      <c r="A1994" t="s">
        <v>75</v>
      </c>
      <c r="B1994" t="s">
        <v>196</v>
      </c>
      <c r="C1994" t="s">
        <v>201</v>
      </c>
      <c r="D1994" t="s">
        <v>141</v>
      </c>
      <c r="E1994" t="s">
        <v>142</v>
      </c>
      <c r="F1994" t="s">
        <v>202</v>
      </c>
      <c r="G1994" t="s">
        <v>144</v>
      </c>
      <c r="H1994" t="s">
        <v>279</v>
      </c>
      <c r="I1994">
        <v>45141</v>
      </c>
      <c r="J1994" s="25">
        <v>280478.81</v>
      </c>
      <c r="K1994" s="26">
        <v>0.8682132286008506</v>
      </c>
      <c r="L1994" s="25">
        <v>323052.90999999997</v>
      </c>
      <c r="M1994" s="27">
        <v>1.6627743968428621E-3</v>
      </c>
      <c r="N1994" s="25">
        <v>33.78</v>
      </c>
      <c r="O1994">
        <v>75</v>
      </c>
      <c r="P1994" s="25">
        <v>2073.14</v>
      </c>
      <c r="Q1994">
        <v>0</v>
      </c>
      <c r="R1994" s="21">
        <f t="shared" si="31"/>
        <v>2073.14</v>
      </c>
    </row>
    <row r="1995" spans="1:18" x14ac:dyDescent="0.25">
      <c r="A1995" t="s">
        <v>75</v>
      </c>
      <c r="B1995" t="s">
        <v>196</v>
      </c>
      <c r="C1995" t="s">
        <v>203</v>
      </c>
      <c r="D1995" t="s">
        <v>141</v>
      </c>
      <c r="E1995" t="s">
        <v>146</v>
      </c>
      <c r="F1995" t="s">
        <v>202</v>
      </c>
      <c r="G1995" t="s">
        <v>144</v>
      </c>
      <c r="H1995" t="s">
        <v>279</v>
      </c>
      <c r="I1995">
        <v>17989</v>
      </c>
      <c r="J1995" s="25">
        <v>280478.81</v>
      </c>
      <c r="K1995" s="26">
        <v>0.8682132286008506</v>
      </c>
      <c r="L1995" s="25">
        <v>323052.90999999997</v>
      </c>
      <c r="M1995" s="27">
        <v>1.6627743968428625E-3</v>
      </c>
      <c r="N1995" s="28">
        <v>135.6</v>
      </c>
      <c r="O1995">
        <v>29</v>
      </c>
      <c r="P1995" s="25">
        <v>3209.31</v>
      </c>
      <c r="Q1995">
        <v>0</v>
      </c>
      <c r="R1995" s="21">
        <f t="shared" si="31"/>
        <v>3209.31</v>
      </c>
    </row>
    <row r="1996" spans="1:18" x14ac:dyDescent="0.25">
      <c r="A1996" t="s">
        <v>75</v>
      </c>
      <c r="B1996" t="s">
        <v>196</v>
      </c>
      <c r="C1996" t="s">
        <v>204</v>
      </c>
      <c r="D1996" t="s">
        <v>150</v>
      </c>
      <c r="E1996" t="s">
        <v>146</v>
      </c>
      <c r="F1996" t="s">
        <v>202</v>
      </c>
      <c r="G1996" t="s">
        <v>183</v>
      </c>
      <c r="H1996" t="s">
        <v>279</v>
      </c>
      <c r="I1996">
        <v>15914</v>
      </c>
      <c r="J1996" s="25">
        <v>280478.81</v>
      </c>
      <c r="K1996" s="26">
        <v>0.8682132286008506</v>
      </c>
      <c r="L1996" s="25">
        <v>323052.90999999997</v>
      </c>
      <c r="N1996" s="25">
        <v>30.27</v>
      </c>
      <c r="P1996">
        <v>0</v>
      </c>
      <c r="Q1996">
        <v>0</v>
      </c>
      <c r="R1996" s="21">
        <f t="shared" si="31"/>
        <v>0</v>
      </c>
    </row>
    <row r="1997" spans="1:18" x14ac:dyDescent="0.25">
      <c r="A1997" t="s">
        <v>75</v>
      </c>
      <c r="B1997" t="s">
        <v>196</v>
      </c>
      <c r="C1997" t="s">
        <v>205</v>
      </c>
      <c r="D1997" t="s">
        <v>148</v>
      </c>
      <c r="E1997" t="s">
        <v>155</v>
      </c>
      <c r="F1997" t="s">
        <v>198</v>
      </c>
      <c r="G1997" t="s">
        <v>144</v>
      </c>
      <c r="H1997" t="s">
        <v>279</v>
      </c>
      <c r="I1997">
        <v>15486</v>
      </c>
      <c r="J1997" s="25">
        <v>280478.81</v>
      </c>
      <c r="K1997" s="26">
        <v>0.8682132286008506</v>
      </c>
      <c r="L1997" s="25">
        <v>323052.90999999997</v>
      </c>
      <c r="M1997" s="27">
        <v>1.6630008504689912E-3</v>
      </c>
      <c r="N1997" s="25">
        <v>90.79</v>
      </c>
      <c r="O1997">
        <v>25</v>
      </c>
      <c r="P1997" s="25">
        <v>1852.39</v>
      </c>
      <c r="Q1997">
        <v>0</v>
      </c>
      <c r="R1997" s="21">
        <f t="shared" si="31"/>
        <v>1852.39</v>
      </c>
    </row>
    <row r="1998" spans="1:18" x14ac:dyDescent="0.25">
      <c r="A1998" t="s">
        <v>75</v>
      </c>
      <c r="B1998" t="s">
        <v>196</v>
      </c>
      <c r="C1998" t="s">
        <v>206</v>
      </c>
      <c r="D1998" t="s">
        <v>189</v>
      </c>
      <c r="E1998" t="s">
        <v>155</v>
      </c>
      <c r="F1998" t="s">
        <v>198</v>
      </c>
      <c r="G1998" t="s">
        <v>144</v>
      </c>
      <c r="H1998" t="s">
        <v>279</v>
      </c>
      <c r="I1998">
        <v>7102</v>
      </c>
      <c r="J1998" s="25">
        <v>280478.81</v>
      </c>
      <c r="K1998" s="26">
        <v>0.8682132286008506</v>
      </c>
      <c r="L1998" s="25">
        <v>323052.90999999997</v>
      </c>
      <c r="M1998" s="27">
        <v>1.7506745492850749E-3</v>
      </c>
      <c r="N1998" s="25">
        <v>90.77</v>
      </c>
      <c r="O1998">
        <v>12</v>
      </c>
      <c r="P1998" s="25">
        <v>888.95</v>
      </c>
      <c r="Q1998">
        <v>0</v>
      </c>
      <c r="R1998" s="21">
        <f t="shared" si="31"/>
        <v>888.95</v>
      </c>
    </row>
    <row r="1999" spans="1:18" x14ac:dyDescent="0.25">
      <c r="A1999" t="s">
        <v>76</v>
      </c>
      <c r="B1999" t="s">
        <v>226</v>
      </c>
      <c r="C1999" t="s">
        <v>157</v>
      </c>
      <c r="D1999" t="s">
        <v>158</v>
      </c>
      <c r="E1999" t="s">
        <v>142</v>
      </c>
      <c r="F1999" t="s">
        <v>159</v>
      </c>
      <c r="G1999" t="s">
        <v>144</v>
      </c>
      <c r="H1999" t="s">
        <v>279</v>
      </c>
      <c r="I1999">
        <v>50321</v>
      </c>
      <c r="J1999" s="25">
        <v>433676.69</v>
      </c>
      <c r="K1999" s="26">
        <v>0.80957472790377361</v>
      </c>
      <c r="L1999" s="25">
        <v>535684.57000000007</v>
      </c>
      <c r="M1999" s="30">
        <v>1.4832206741898415E-2</v>
      </c>
      <c r="N1999" s="25">
        <v>26.16</v>
      </c>
      <c r="O1999">
        <v>746</v>
      </c>
      <c r="P1999" s="25">
        <v>14890.69</v>
      </c>
      <c r="Q1999" s="25">
        <v>179.64</v>
      </c>
      <c r="R1999" s="21">
        <f t="shared" si="31"/>
        <v>15070.33</v>
      </c>
    </row>
    <row r="2000" spans="1:18" x14ac:dyDescent="0.25">
      <c r="A2000" t="s">
        <v>76</v>
      </c>
      <c r="B2000" t="s">
        <v>226</v>
      </c>
      <c r="C2000" t="s">
        <v>160</v>
      </c>
      <c r="D2000" t="s">
        <v>150</v>
      </c>
      <c r="E2000" t="s">
        <v>142</v>
      </c>
      <c r="F2000" t="s">
        <v>159</v>
      </c>
      <c r="G2000" t="s">
        <v>144</v>
      </c>
      <c r="H2000" t="s">
        <v>279</v>
      </c>
      <c r="I2000">
        <v>48505</v>
      </c>
      <c r="J2000" s="25">
        <v>433676.69</v>
      </c>
      <c r="K2000" s="26">
        <v>0.80957472790377361</v>
      </c>
      <c r="L2000" s="25">
        <v>535684.57000000007</v>
      </c>
      <c r="M2000" s="30">
        <v>1.5921104748876789E-2</v>
      </c>
      <c r="N2000" s="28">
        <v>24.2</v>
      </c>
      <c r="O2000">
        <v>772</v>
      </c>
      <c r="P2000" s="25">
        <v>14255.12</v>
      </c>
      <c r="Q2000" s="25">
        <v>129.25</v>
      </c>
      <c r="R2000" s="21">
        <f t="shared" si="31"/>
        <v>14384.37</v>
      </c>
    </row>
    <row r="2001" spans="1:18" x14ac:dyDescent="0.25">
      <c r="A2001" t="s">
        <v>76</v>
      </c>
      <c r="B2001" t="s">
        <v>226</v>
      </c>
      <c r="C2001" t="s">
        <v>161</v>
      </c>
      <c r="D2001" t="s">
        <v>148</v>
      </c>
      <c r="E2001" t="s">
        <v>142</v>
      </c>
      <c r="F2001" t="s">
        <v>162</v>
      </c>
      <c r="G2001" t="s">
        <v>144</v>
      </c>
      <c r="H2001" t="s">
        <v>279</v>
      </c>
      <c r="I2001">
        <v>13542</v>
      </c>
      <c r="J2001" s="25">
        <v>433676.69</v>
      </c>
      <c r="K2001" s="26">
        <v>0.80957472790377361</v>
      </c>
      <c r="L2001" s="25">
        <v>535684.57000000007</v>
      </c>
      <c r="M2001" s="30">
        <v>1.4832206741898411E-2</v>
      </c>
      <c r="N2001" s="25">
        <v>26.16</v>
      </c>
      <c r="O2001">
        <v>200</v>
      </c>
      <c r="P2001" s="25">
        <v>3992.14</v>
      </c>
      <c r="Q2001" s="25">
        <v>39.92</v>
      </c>
      <c r="R2001" s="21">
        <f t="shared" si="31"/>
        <v>4032.06</v>
      </c>
    </row>
    <row r="2002" spans="1:18" x14ac:dyDescent="0.25">
      <c r="A2002" t="s">
        <v>76</v>
      </c>
      <c r="B2002" t="s">
        <v>226</v>
      </c>
      <c r="C2002" t="s">
        <v>163</v>
      </c>
      <c r="D2002" t="s">
        <v>148</v>
      </c>
      <c r="E2002" t="s">
        <v>146</v>
      </c>
      <c r="F2002" t="s">
        <v>162</v>
      </c>
      <c r="G2002" t="s">
        <v>144</v>
      </c>
      <c r="H2002" t="s">
        <v>279</v>
      </c>
      <c r="I2002">
        <v>2518</v>
      </c>
      <c r="J2002" s="25">
        <v>433676.69</v>
      </c>
      <c r="K2002" s="26">
        <v>0.80957472790377361</v>
      </c>
      <c r="L2002" s="25">
        <v>535684.57000000007</v>
      </c>
      <c r="M2002" s="30">
        <v>1.4832206741898415E-2</v>
      </c>
      <c r="N2002" s="25">
        <v>107.29</v>
      </c>
      <c r="O2002">
        <v>37</v>
      </c>
      <c r="P2002" s="25">
        <v>3020.97</v>
      </c>
      <c r="Q2002">
        <v>0</v>
      </c>
      <c r="R2002" s="21">
        <f t="shared" si="31"/>
        <v>3020.97</v>
      </c>
    </row>
    <row r="2003" spans="1:18" x14ac:dyDescent="0.25">
      <c r="A2003" t="s">
        <v>76</v>
      </c>
      <c r="B2003" t="s">
        <v>226</v>
      </c>
      <c r="C2003" t="s">
        <v>164</v>
      </c>
      <c r="D2003" t="s">
        <v>150</v>
      </c>
      <c r="E2003" t="s">
        <v>146</v>
      </c>
      <c r="F2003" t="s">
        <v>162</v>
      </c>
      <c r="G2003" t="s">
        <v>144</v>
      </c>
      <c r="H2003" t="s">
        <v>279</v>
      </c>
      <c r="I2003">
        <v>3595</v>
      </c>
      <c r="J2003" s="25">
        <v>433676.69</v>
      </c>
      <c r="K2003" s="26">
        <v>0.80957472790377361</v>
      </c>
      <c r="L2003" s="25">
        <v>535684.57000000007</v>
      </c>
      <c r="M2003" s="30">
        <v>1.5921104748876789E-2</v>
      </c>
      <c r="N2003" s="25">
        <v>67.69</v>
      </c>
      <c r="O2003">
        <v>57</v>
      </c>
      <c r="P2003" s="25">
        <v>2936.19</v>
      </c>
      <c r="Q2003">
        <v>0</v>
      </c>
      <c r="R2003" s="21">
        <f t="shared" si="31"/>
        <v>2936.19</v>
      </c>
    </row>
    <row r="2004" spans="1:18" x14ac:dyDescent="0.25">
      <c r="A2004" t="s">
        <v>3</v>
      </c>
      <c r="B2004" t="s">
        <v>2</v>
      </c>
      <c r="C2004" t="s">
        <v>233</v>
      </c>
      <c r="D2004" t="s">
        <v>189</v>
      </c>
      <c r="E2004" t="s">
        <v>142</v>
      </c>
      <c r="F2004" t="s">
        <v>230</v>
      </c>
      <c r="G2004" t="s">
        <v>144</v>
      </c>
      <c r="H2004" t="s">
        <v>279</v>
      </c>
      <c r="I2004">
        <v>36252</v>
      </c>
      <c r="J2004" s="25">
        <v>19964101.82</v>
      </c>
      <c r="K2004" s="26">
        <v>0.63770109788701435</v>
      </c>
      <c r="L2004" s="25">
        <v>31306362.630000003</v>
      </c>
      <c r="M2004" s="26">
        <v>0.46031021769182229</v>
      </c>
      <c r="N2004" s="25">
        <v>12.15</v>
      </c>
      <c r="O2004">
        <v>16687</v>
      </c>
      <c r="P2004" s="25">
        <v>121857.73</v>
      </c>
      <c r="Q2004" s="25">
        <v>1884.06</v>
      </c>
      <c r="R2004" s="21">
        <f t="shared" si="31"/>
        <v>123741.79</v>
      </c>
    </row>
    <row r="2005" spans="1:18" x14ac:dyDescent="0.25">
      <c r="A2005" t="s">
        <v>3</v>
      </c>
      <c r="B2005" t="s">
        <v>2</v>
      </c>
      <c r="C2005" t="s">
        <v>234</v>
      </c>
      <c r="D2005" t="s">
        <v>148</v>
      </c>
      <c r="E2005" t="s">
        <v>142</v>
      </c>
      <c r="F2005" t="s">
        <v>235</v>
      </c>
      <c r="G2005" t="s">
        <v>144</v>
      </c>
      <c r="H2005" t="s">
        <v>279</v>
      </c>
      <c r="I2005">
        <v>15591</v>
      </c>
      <c r="J2005" s="25">
        <v>19964101.82</v>
      </c>
      <c r="K2005" s="26">
        <v>0.63770109788701435</v>
      </c>
      <c r="L2005" s="25">
        <v>31306362.630000003</v>
      </c>
      <c r="M2005" s="26">
        <v>0.4842928272309624</v>
      </c>
      <c r="N2005" s="28">
        <v>11.3</v>
      </c>
      <c r="O2005">
        <v>7550</v>
      </c>
      <c r="P2005" s="25">
        <v>51277.15</v>
      </c>
      <c r="Q2005" s="25">
        <v>482.23</v>
      </c>
      <c r="R2005" s="21">
        <f t="shared" si="31"/>
        <v>51759.380000000005</v>
      </c>
    </row>
    <row r="2006" spans="1:18" x14ac:dyDescent="0.25">
      <c r="A2006" t="s">
        <v>3</v>
      </c>
      <c r="B2006" t="s">
        <v>2</v>
      </c>
      <c r="C2006" t="s">
        <v>236</v>
      </c>
      <c r="D2006" t="s">
        <v>148</v>
      </c>
      <c r="E2006" t="s">
        <v>146</v>
      </c>
      <c r="F2006" t="s">
        <v>230</v>
      </c>
      <c r="G2006" t="s">
        <v>144</v>
      </c>
      <c r="H2006" t="s">
        <v>279</v>
      </c>
      <c r="I2006">
        <v>4941</v>
      </c>
      <c r="J2006" s="25">
        <v>19964101.82</v>
      </c>
      <c r="K2006" s="26">
        <v>0.63770109788701435</v>
      </c>
      <c r="L2006" s="25">
        <v>31306362.630000003</v>
      </c>
      <c r="M2006" s="26">
        <v>0.4842928272309624</v>
      </c>
      <c r="N2006" s="25">
        <v>49.27</v>
      </c>
      <c r="O2006">
        <v>2392</v>
      </c>
      <c r="P2006" s="25">
        <v>70646.19</v>
      </c>
      <c r="Q2006">
        <v>0</v>
      </c>
      <c r="R2006" s="21">
        <f t="shared" si="31"/>
        <v>70646.19</v>
      </c>
    </row>
    <row r="2007" spans="1:18" x14ac:dyDescent="0.25">
      <c r="A2007" t="s">
        <v>3</v>
      </c>
      <c r="B2007" t="s">
        <v>2</v>
      </c>
      <c r="C2007" t="s">
        <v>237</v>
      </c>
      <c r="D2007" t="s">
        <v>141</v>
      </c>
      <c r="E2007" t="s">
        <v>146</v>
      </c>
      <c r="F2007" t="s">
        <v>235</v>
      </c>
      <c r="G2007" t="s">
        <v>144</v>
      </c>
      <c r="H2007" t="s">
        <v>279</v>
      </c>
      <c r="I2007">
        <v>3109</v>
      </c>
      <c r="J2007" s="25">
        <v>19964101.82</v>
      </c>
      <c r="K2007" s="26">
        <v>0.63770109788701435</v>
      </c>
      <c r="L2007" s="25">
        <v>31306362.630000003</v>
      </c>
      <c r="M2007" s="26">
        <v>0.46031021769182234</v>
      </c>
      <c r="N2007">
        <v>50</v>
      </c>
      <c r="O2007">
        <v>1431</v>
      </c>
      <c r="P2007" s="25">
        <v>42889.86</v>
      </c>
      <c r="Q2007" s="25">
        <v>359.65</v>
      </c>
      <c r="R2007" s="21">
        <f t="shared" si="31"/>
        <v>43249.51</v>
      </c>
    </row>
    <row r="2008" spans="1:18" x14ac:dyDescent="0.25">
      <c r="A2008" t="s">
        <v>3</v>
      </c>
      <c r="B2008" t="s">
        <v>2</v>
      </c>
      <c r="C2008" t="s">
        <v>238</v>
      </c>
      <c r="D2008" t="s">
        <v>150</v>
      </c>
      <c r="E2008" t="s">
        <v>146</v>
      </c>
      <c r="F2008" t="s">
        <v>235</v>
      </c>
      <c r="G2008" t="s">
        <v>144</v>
      </c>
      <c r="H2008" t="s">
        <v>279</v>
      </c>
      <c r="I2008">
        <v>16699</v>
      </c>
      <c r="J2008" s="25">
        <v>19964101.82</v>
      </c>
      <c r="K2008" s="26">
        <v>0.63770109788701435</v>
      </c>
      <c r="L2008" s="25">
        <v>31306362.630000003</v>
      </c>
      <c r="M2008" s="26">
        <v>0.46031021769182229</v>
      </c>
      <c r="N2008">
        <v>50</v>
      </c>
      <c r="O2008">
        <v>7686</v>
      </c>
      <c r="P2008" s="25">
        <v>230364.42</v>
      </c>
      <c r="Q2008" s="25">
        <v>59.92</v>
      </c>
      <c r="R2008" s="21">
        <f t="shared" si="31"/>
        <v>230424.34000000003</v>
      </c>
    </row>
    <row r="2009" spans="1:18" x14ac:dyDescent="0.25">
      <c r="A2009" t="s">
        <v>3</v>
      </c>
      <c r="B2009" t="s">
        <v>2</v>
      </c>
      <c r="C2009" t="s">
        <v>239</v>
      </c>
      <c r="D2009" t="s">
        <v>232</v>
      </c>
      <c r="E2009" t="s">
        <v>155</v>
      </c>
      <c r="F2009" t="s">
        <v>230</v>
      </c>
      <c r="G2009" t="s">
        <v>144</v>
      </c>
      <c r="H2009" t="s">
        <v>279</v>
      </c>
      <c r="I2009">
        <v>7796</v>
      </c>
      <c r="J2009" s="25">
        <v>19964101.82</v>
      </c>
      <c r="K2009" s="26">
        <v>0.63770109788701435</v>
      </c>
      <c r="L2009" s="25">
        <v>31306362.630000003</v>
      </c>
      <c r="M2009" s="26">
        <v>0.46031021769182234</v>
      </c>
      <c r="N2009" s="25">
        <v>51.02</v>
      </c>
      <c r="O2009">
        <v>3588</v>
      </c>
      <c r="P2009" s="25">
        <v>109733.17</v>
      </c>
      <c r="Q2009" s="28">
        <v>183.5</v>
      </c>
      <c r="R2009" s="21">
        <f t="shared" si="31"/>
        <v>109916.67</v>
      </c>
    </row>
    <row r="2010" spans="1:18" x14ac:dyDescent="0.25">
      <c r="A2010" t="s">
        <v>3</v>
      </c>
      <c r="B2010" t="s">
        <v>2</v>
      </c>
      <c r="C2010" t="s">
        <v>240</v>
      </c>
      <c r="D2010" t="s">
        <v>150</v>
      </c>
      <c r="E2010" t="s">
        <v>155</v>
      </c>
      <c r="F2010" t="s">
        <v>230</v>
      </c>
      <c r="G2010" t="s">
        <v>144</v>
      </c>
      <c r="H2010" t="s">
        <v>279</v>
      </c>
      <c r="I2010">
        <v>7071</v>
      </c>
      <c r="J2010" s="25">
        <v>19964101.82</v>
      </c>
      <c r="K2010" s="26">
        <v>0.63770109788701435</v>
      </c>
      <c r="L2010" s="25">
        <v>31306362.630000003</v>
      </c>
      <c r="M2010" s="26">
        <v>0.46031021769182234</v>
      </c>
      <c r="N2010" s="25">
        <v>51.02</v>
      </c>
      <c r="O2010">
        <v>3254</v>
      </c>
      <c r="P2010" s="25">
        <v>99518.32</v>
      </c>
      <c r="Q2010" s="25">
        <v>122.34</v>
      </c>
      <c r="R2010" s="21">
        <f t="shared" si="31"/>
        <v>99640.66</v>
      </c>
    </row>
    <row r="2011" spans="1:18" x14ac:dyDescent="0.25">
      <c r="A2011" t="s">
        <v>96</v>
      </c>
      <c r="B2011" t="s">
        <v>196</v>
      </c>
      <c r="C2011" t="s">
        <v>197</v>
      </c>
      <c r="D2011" t="s">
        <v>148</v>
      </c>
      <c r="E2011" t="s">
        <v>142</v>
      </c>
      <c r="F2011" t="s">
        <v>198</v>
      </c>
      <c r="G2011" t="s">
        <v>144</v>
      </c>
      <c r="H2011" t="s">
        <v>279</v>
      </c>
      <c r="I2011">
        <v>312757</v>
      </c>
      <c r="J2011" s="25">
        <v>666353.16</v>
      </c>
      <c r="K2011" s="26">
        <v>0.56161044721451103</v>
      </c>
      <c r="L2011" s="25">
        <v>1186504.21</v>
      </c>
      <c r="M2011" s="27">
        <v>6.1078462667772861E-3</v>
      </c>
      <c r="N2011" s="25">
        <v>33.78</v>
      </c>
      <c r="O2011">
        <v>1910</v>
      </c>
      <c r="P2011" s="25">
        <v>34151.480000000003</v>
      </c>
      <c r="Q2011" s="25">
        <v>375.48</v>
      </c>
      <c r="R2011" s="21">
        <f t="shared" si="31"/>
        <v>34526.960000000006</v>
      </c>
    </row>
    <row r="2012" spans="1:18" x14ac:dyDescent="0.25">
      <c r="A2012" t="s">
        <v>96</v>
      </c>
      <c r="B2012" t="s">
        <v>196</v>
      </c>
      <c r="C2012" t="s">
        <v>199</v>
      </c>
      <c r="D2012" t="s">
        <v>200</v>
      </c>
      <c r="E2012" t="s">
        <v>142</v>
      </c>
      <c r="F2012" t="s">
        <v>198</v>
      </c>
      <c r="G2012" t="s">
        <v>183</v>
      </c>
      <c r="H2012" t="s">
        <v>279</v>
      </c>
      <c r="I2012">
        <v>224694</v>
      </c>
      <c r="J2012" s="25">
        <v>666353.16</v>
      </c>
      <c r="K2012" s="26">
        <v>0.56161044721451103</v>
      </c>
      <c r="L2012" s="25">
        <v>1186504.21</v>
      </c>
      <c r="N2012" s="25">
        <v>10.98</v>
      </c>
      <c r="P2012">
        <v>0</v>
      </c>
      <c r="Q2012">
        <v>0</v>
      </c>
      <c r="R2012" s="21">
        <f t="shared" si="31"/>
        <v>0</v>
      </c>
    </row>
    <row r="2013" spans="1:18" x14ac:dyDescent="0.25">
      <c r="A2013" t="s">
        <v>96</v>
      </c>
      <c r="B2013" t="s">
        <v>196</v>
      </c>
      <c r="C2013" t="s">
        <v>201</v>
      </c>
      <c r="D2013" t="s">
        <v>141</v>
      </c>
      <c r="E2013" t="s">
        <v>142</v>
      </c>
      <c r="F2013" t="s">
        <v>202</v>
      </c>
      <c r="G2013" t="s">
        <v>144</v>
      </c>
      <c r="H2013" t="s">
        <v>279</v>
      </c>
      <c r="I2013">
        <v>45141</v>
      </c>
      <c r="J2013" s="25">
        <v>666353.16</v>
      </c>
      <c r="K2013" s="26">
        <v>0.56161044721451103</v>
      </c>
      <c r="L2013" s="25">
        <v>1186504.21</v>
      </c>
      <c r="M2013" s="27">
        <v>6.1070145510661606E-3</v>
      </c>
      <c r="N2013" s="25">
        <v>33.78</v>
      </c>
      <c r="O2013">
        <v>275</v>
      </c>
      <c r="P2013" s="28">
        <v>4917.1000000000004</v>
      </c>
      <c r="Q2013" s="25">
        <v>53.64</v>
      </c>
      <c r="R2013" s="21">
        <f t="shared" si="31"/>
        <v>4970.7400000000007</v>
      </c>
    </row>
    <row r="2014" spans="1:18" x14ac:dyDescent="0.25">
      <c r="A2014" t="s">
        <v>96</v>
      </c>
      <c r="B2014" t="s">
        <v>196</v>
      </c>
      <c r="C2014" t="s">
        <v>203</v>
      </c>
      <c r="D2014" t="s">
        <v>141</v>
      </c>
      <c r="E2014" t="s">
        <v>146</v>
      </c>
      <c r="F2014" t="s">
        <v>202</v>
      </c>
      <c r="G2014" t="s">
        <v>144</v>
      </c>
      <c r="H2014" t="s">
        <v>279</v>
      </c>
      <c r="I2014">
        <v>17989</v>
      </c>
      <c r="J2014" s="25">
        <v>666353.16</v>
      </c>
      <c r="K2014" s="26">
        <v>0.56161044721451103</v>
      </c>
      <c r="L2014" s="25">
        <v>1186504.21</v>
      </c>
      <c r="M2014" s="27">
        <v>6.1070145510661615E-3</v>
      </c>
      <c r="N2014" s="28">
        <v>135.6</v>
      </c>
      <c r="O2014">
        <v>109</v>
      </c>
      <c r="P2014" s="25">
        <v>7802.78</v>
      </c>
      <c r="Q2014">
        <v>0</v>
      </c>
      <c r="R2014" s="21">
        <f t="shared" si="31"/>
        <v>7802.78</v>
      </c>
    </row>
    <row r="2015" spans="1:18" x14ac:dyDescent="0.25">
      <c r="A2015" t="s">
        <v>96</v>
      </c>
      <c r="B2015" t="s">
        <v>196</v>
      </c>
      <c r="C2015" t="s">
        <v>204</v>
      </c>
      <c r="D2015" t="s">
        <v>150</v>
      </c>
      <c r="E2015" t="s">
        <v>146</v>
      </c>
      <c r="F2015" t="s">
        <v>202</v>
      </c>
      <c r="G2015" t="s">
        <v>183</v>
      </c>
      <c r="H2015" t="s">
        <v>279</v>
      </c>
      <c r="I2015">
        <v>15914</v>
      </c>
      <c r="J2015" s="25">
        <v>666353.16</v>
      </c>
      <c r="K2015" s="26">
        <v>0.56161044721451103</v>
      </c>
      <c r="L2015" s="25">
        <v>1186504.21</v>
      </c>
      <c r="N2015" s="25">
        <v>30.27</v>
      </c>
      <c r="P2015">
        <v>0</v>
      </c>
      <c r="Q2015">
        <v>0</v>
      </c>
      <c r="R2015" s="21">
        <f t="shared" si="31"/>
        <v>0</v>
      </c>
    </row>
    <row r="2016" spans="1:18" x14ac:dyDescent="0.25">
      <c r="A2016" t="s">
        <v>96</v>
      </c>
      <c r="B2016" t="s">
        <v>196</v>
      </c>
      <c r="C2016" t="s">
        <v>205</v>
      </c>
      <c r="D2016" t="s">
        <v>148</v>
      </c>
      <c r="E2016" t="s">
        <v>155</v>
      </c>
      <c r="F2016" t="s">
        <v>198</v>
      </c>
      <c r="G2016" t="s">
        <v>144</v>
      </c>
      <c r="H2016" t="s">
        <v>279</v>
      </c>
      <c r="I2016">
        <v>15486</v>
      </c>
      <c r="J2016" s="25">
        <v>666353.16</v>
      </c>
      <c r="K2016" s="26">
        <v>0.56161044721451103</v>
      </c>
      <c r="L2016" s="25">
        <v>1186504.21</v>
      </c>
      <c r="M2016" s="27">
        <v>6.1078462667772861E-3</v>
      </c>
      <c r="N2016" s="25">
        <v>90.79</v>
      </c>
      <c r="O2016">
        <v>94</v>
      </c>
      <c r="P2016" s="25">
        <v>4505.3500000000004</v>
      </c>
      <c r="Q2016">
        <v>0</v>
      </c>
      <c r="R2016" s="21">
        <f t="shared" si="31"/>
        <v>4505.3500000000004</v>
      </c>
    </row>
    <row r="2017" spans="1:18" x14ac:dyDescent="0.25">
      <c r="A2017" t="s">
        <v>96</v>
      </c>
      <c r="B2017" t="s">
        <v>196</v>
      </c>
      <c r="C2017" t="s">
        <v>206</v>
      </c>
      <c r="D2017" t="s">
        <v>189</v>
      </c>
      <c r="E2017" t="s">
        <v>155</v>
      </c>
      <c r="F2017" t="s">
        <v>198</v>
      </c>
      <c r="G2017" t="s">
        <v>144</v>
      </c>
      <c r="H2017" t="s">
        <v>279</v>
      </c>
      <c r="I2017">
        <v>7102</v>
      </c>
      <c r="J2017" s="25">
        <v>666353.16</v>
      </c>
      <c r="K2017" s="26">
        <v>0.56161044721451103</v>
      </c>
      <c r="L2017" s="25">
        <v>1186504.21</v>
      </c>
      <c r="M2017" s="27">
        <v>6.4298530016850611E-3</v>
      </c>
      <c r="N2017" s="25">
        <v>90.77</v>
      </c>
      <c r="O2017">
        <v>45</v>
      </c>
      <c r="P2017" s="25">
        <v>2156.34</v>
      </c>
      <c r="Q2017">
        <v>0</v>
      </c>
      <c r="R2017" s="21">
        <f t="shared" si="31"/>
        <v>2156.34</v>
      </c>
    </row>
    <row r="2018" spans="1:18" x14ac:dyDescent="0.25">
      <c r="A2018" t="s">
        <v>97</v>
      </c>
      <c r="B2018" t="s">
        <v>196</v>
      </c>
      <c r="C2018" t="s">
        <v>197</v>
      </c>
      <c r="D2018" t="s">
        <v>148</v>
      </c>
      <c r="E2018" t="s">
        <v>142</v>
      </c>
      <c r="F2018" t="s">
        <v>198</v>
      </c>
      <c r="G2018" t="s">
        <v>144</v>
      </c>
      <c r="H2018" t="s">
        <v>279</v>
      </c>
      <c r="I2018">
        <v>312757</v>
      </c>
      <c r="J2018" s="25">
        <v>32942477.73</v>
      </c>
      <c r="K2018" s="26">
        <v>0.64171785770406553</v>
      </c>
      <c r="L2018" s="25">
        <v>51334830.93</v>
      </c>
      <c r="M2018" s="26">
        <v>0.26425970747414679</v>
      </c>
      <c r="N2018" s="25">
        <v>33.78</v>
      </c>
      <c r="O2018">
        <v>82649</v>
      </c>
      <c r="P2018" s="25">
        <v>1688584.24</v>
      </c>
      <c r="Q2018" s="25">
        <v>17509.18</v>
      </c>
      <c r="R2018" s="21">
        <f t="shared" si="31"/>
        <v>1706093.42</v>
      </c>
    </row>
    <row r="2019" spans="1:18" x14ac:dyDescent="0.25">
      <c r="A2019" t="s">
        <v>97</v>
      </c>
      <c r="B2019" t="s">
        <v>196</v>
      </c>
      <c r="C2019" t="s">
        <v>199</v>
      </c>
      <c r="D2019" t="s">
        <v>200</v>
      </c>
      <c r="E2019" t="s">
        <v>142</v>
      </c>
      <c r="F2019" t="s">
        <v>198</v>
      </c>
      <c r="G2019" t="s">
        <v>183</v>
      </c>
      <c r="H2019" t="s">
        <v>279</v>
      </c>
      <c r="I2019">
        <v>224694</v>
      </c>
      <c r="J2019" s="25">
        <v>32942477.73</v>
      </c>
      <c r="K2019" s="26">
        <v>0.64171785770406553</v>
      </c>
      <c r="L2019" s="25">
        <v>51334830.93</v>
      </c>
      <c r="N2019" s="25">
        <v>10.98</v>
      </c>
      <c r="P2019">
        <v>0</v>
      </c>
      <c r="Q2019">
        <v>0</v>
      </c>
      <c r="R2019" s="21">
        <f t="shared" si="31"/>
        <v>0</v>
      </c>
    </row>
    <row r="2020" spans="1:18" x14ac:dyDescent="0.25">
      <c r="A2020" t="s">
        <v>97</v>
      </c>
      <c r="B2020" t="s">
        <v>196</v>
      </c>
      <c r="C2020" t="s">
        <v>201</v>
      </c>
      <c r="D2020" t="s">
        <v>141</v>
      </c>
      <c r="E2020" t="s">
        <v>142</v>
      </c>
      <c r="F2020" t="s">
        <v>202</v>
      </c>
      <c r="G2020" t="s">
        <v>144</v>
      </c>
      <c r="H2020" t="s">
        <v>279</v>
      </c>
      <c r="I2020">
        <v>45141</v>
      </c>
      <c r="J2020" s="25">
        <v>32942477.73</v>
      </c>
      <c r="K2020" s="26">
        <v>0.64171785770406553</v>
      </c>
      <c r="L2020" s="25">
        <v>51334830.93</v>
      </c>
      <c r="M2020" s="26">
        <v>0.26422372278479417</v>
      </c>
      <c r="N2020" s="25">
        <v>33.78</v>
      </c>
      <c r="O2020">
        <v>11927</v>
      </c>
      <c r="P2020" s="25">
        <v>243678.02</v>
      </c>
      <c r="Q2020" s="25">
        <v>3391.51</v>
      </c>
      <c r="R2020" s="21">
        <f t="shared" si="31"/>
        <v>247069.53</v>
      </c>
    </row>
    <row r="2021" spans="1:18" x14ac:dyDescent="0.25">
      <c r="A2021" t="s">
        <v>97</v>
      </c>
      <c r="B2021" t="s">
        <v>196</v>
      </c>
      <c r="C2021" t="s">
        <v>203</v>
      </c>
      <c r="D2021" t="s">
        <v>141</v>
      </c>
      <c r="E2021" t="s">
        <v>146</v>
      </c>
      <c r="F2021" t="s">
        <v>202</v>
      </c>
      <c r="G2021" t="s">
        <v>144</v>
      </c>
      <c r="H2021" t="s">
        <v>279</v>
      </c>
      <c r="I2021">
        <v>17989</v>
      </c>
      <c r="J2021" s="25">
        <v>32942477.73</v>
      </c>
      <c r="K2021" s="26">
        <v>0.64171785770406553</v>
      </c>
      <c r="L2021" s="25">
        <v>51334830.93</v>
      </c>
      <c r="M2021" s="26">
        <v>0.26422372278479422</v>
      </c>
      <c r="N2021" s="28">
        <v>135.6</v>
      </c>
      <c r="O2021">
        <v>4753</v>
      </c>
      <c r="P2021" s="25">
        <v>388776.03</v>
      </c>
      <c r="Q2021" s="25">
        <v>245.39</v>
      </c>
      <c r="R2021" s="21">
        <f t="shared" si="31"/>
        <v>389021.42000000004</v>
      </c>
    </row>
    <row r="2022" spans="1:18" x14ac:dyDescent="0.25">
      <c r="A2022" t="s">
        <v>97</v>
      </c>
      <c r="B2022" t="s">
        <v>196</v>
      </c>
      <c r="C2022" t="s">
        <v>204</v>
      </c>
      <c r="D2022" t="s">
        <v>150</v>
      </c>
      <c r="E2022" t="s">
        <v>146</v>
      </c>
      <c r="F2022" t="s">
        <v>202</v>
      </c>
      <c r="G2022" t="s">
        <v>183</v>
      </c>
      <c r="H2022" t="s">
        <v>279</v>
      </c>
      <c r="I2022">
        <v>15914</v>
      </c>
      <c r="J2022" s="25">
        <v>32942477.73</v>
      </c>
      <c r="K2022" s="26">
        <v>0.64171785770406553</v>
      </c>
      <c r="L2022" s="25">
        <v>51334830.93</v>
      </c>
      <c r="N2022" s="25">
        <v>30.27</v>
      </c>
      <c r="P2022">
        <v>0</v>
      </c>
      <c r="Q2022">
        <v>0</v>
      </c>
      <c r="R2022" s="21">
        <f t="shared" si="31"/>
        <v>0</v>
      </c>
    </row>
    <row r="2023" spans="1:18" x14ac:dyDescent="0.25">
      <c r="A2023" t="s">
        <v>97</v>
      </c>
      <c r="B2023" t="s">
        <v>196</v>
      </c>
      <c r="C2023" t="s">
        <v>205</v>
      </c>
      <c r="D2023" t="s">
        <v>148</v>
      </c>
      <c r="E2023" t="s">
        <v>155</v>
      </c>
      <c r="F2023" t="s">
        <v>198</v>
      </c>
      <c r="G2023" t="s">
        <v>144</v>
      </c>
      <c r="H2023" t="s">
        <v>279</v>
      </c>
      <c r="I2023">
        <v>15486</v>
      </c>
      <c r="J2023" s="25">
        <v>32942477.73</v>
      </c>
      <c r="K2023" s="26">
        <v>0.64171785770406553</v>
      </c>
      <c r="L2023" s="25">
        <v>51334830.93</v>
      </c>
      <c r="M2023" s="26">
        <v>0.26425970747414679</v>
      </c>
      <c r="N2023" s="25">
        <v>90.79</v>
      </c>
      <c r="O2023">
        <v>4092</v>
      </c>
      <c r="P2023" s="25">
        <v>224101.94</v>
      </c>
      <c r="Q2023" s="25">
        <v>602.41999999999996</v>
      </c>
      <c r="R2023" s="21">
        <f t="shared" si="31"/>
        <v>224704.36000000002</v>
      </c>
    </row>
    <row r="2024" spans="1:18" x14ac:dyDescent="0.25">
      <c r="A2024" t="s">
        <v>97</v>
      </c>
      <c r="B2024" t="s">
        <v>196</v>
      </c>
      <c r="C2024" t="s">
        <v>206</v>
      </c>
      <c r="D2024" t="s">
        <v>189</v>
      </c>
      <c r="E2024" t="s">
        <v>155</v>
      </c>
      <c r="F2024" t="s">
        <v>198</v>
      </c>
      <c r="G2024" t="s">
        <v>144</v>
      </c>
      <c r="H2024" t="s">
        <v>279</v>
      </c>
      <c r="I2024">
        <v>7102</v>
      </c>
      <c r="J2024" s="25">
        <v>32942477.73</v>
      </c>
      <c r="K2024" s="26">
        <v>0.64171785770406553</v>
      </c>
      <c r="L2024" s="25">
        <v>51334830.93</v>
      </c>
      <c r="M2024" s="26">
        <v>0.27819152596707231</v>
      </c>
      <c r="N2024" s="25">
        <v>90.77</v>
      </c>
      <c r="O2024">
        <v>1975</v>
      </c>
      <c r="P2024" s="25">
        <v>108138.77</v>
      </c>
      <c r="Q2024" s="25">
        <v>54.76</v>
      </c>
      <c r="R2024" s="21">
        <f t="shared" si="31"/>
        <v>108193.53</v>
      </c>
    </row>
    <row r="2025" spans="1:18" x14ac:dyDescent="0.25">
      <c r="A2025" t="s">
        <v>121</v>
      </c>
      <c r="B2025" t="s">
        <v>196</v>
      </c>
      <c r="C2025" t="s">
        <v>197</v>
      </c>
      <c r="D2025" t="s">
        <v>148</v>
      </c>
      <c r="E2025" t="s">
        <v>142</v>
      </c>
      <c r="F2025" t="s">
        <v>198</v>
      </c>
      <c r="G2025" t="s">
        <v>144</v>
      </c>
      <c r="H2025" t="s">
        <v>279</v>
      </c>
      <c r="I2025">
        <v>312757</v>
      </c>
      <c r="J2025" s="28">
        <v>817247.3</v>
      </c>
      <c r="K2025" s="26">
        <v>0.60804510653837363</v>
      </c>
      <c r="L2025" s="25">
        <v>1344057.03</v>
      </c>
      <c r="M2025" s="27">
        <v>6.9188913480730651E-3</v>
      </c>
      <c r="N2025" s="25">
        <v>33.78</v>
      </c>
      <c r="O2025">
        <v>2163</v>
      </c>
      <c r="P2025" s="25">
        <v>41872.93</v>
      </c>
      <c r="Q2025" s="25">
        <v>425.89</v>
      </c>
      <c r="R2025" s="21">
        <f t="shared" si="31"/>
        <v>42298.82</v>
      </c>
    </row>
    <row r="2026" spans="1:18" x14ac:dyDescent="0.25">
      <c r="A2026" t="s">
        <v>121</v>
      </c>
      <c r="B2026" t="s">
        <v>196</v>
      </c>
      <c r="C2026" t="s">
        <v>199</v>
      </c>
      <c r="D2026" t="s">
        <v>200</v>
      </c>
      <c r="E2026" t="s">
        <v>142</v>
      </c>
      <c r="F2026" t="s">
        <v>198</v>
      </c>
      <c r="G2026" t="s">
        <v>183</v>
      </c>
      <c r="H2026" t="s">
        <v>279</v>
      </c>
      <c r="I2026">
        <v>224694</v>
      </c>
      <c r="J2026" s="28">
        <v>817247.3</v>
      </c>
      <c r="K2026" s="26">
        <v>0.60804510653837363</v>
      </c>
      <c r="L2026" s="25">
        <v>1344057.03</v>
      </c>
      <c r="N2026" s="25">
        <v>10.98</v>
      </c>
      <c r="P2026">
        <v>0</v>
      </c>
      <c r="Q2026">
        <v>0</v>
      </c>
      <c r="R2026" s="21">
        <f t="shared" si="31"/>
        <v>0</v>
      </c>
    </row>
    <row r="2027" spans="1:18" x14ac:dyDescent="0.25">
      <c r="A2027" t="s">
        <v>121</v>
      </c>
      <c r="B2027" t="s">
        <v>196</v>
      </c>
      <c r="C2027" t="s">
        <v>201</v>
      </c>
      <c r="D2027" t="s">
        <v>141</v>
      </c>
      <c r="E2027" t="s">
        <v>142</v>
      </c>
      <c r="F2027" t="s">
        <v>202</v>
      </c>
      <c r="G2027" t="s">
        <v>144</v>
      </c>
      <c r="H2027" t="s">
        <v>279</v>
      </c>
      <c r="I2027">
        <v>45141</v>
      </c>
      <c r="J2027" s="28">
        <v>817247.3</v>
      </c>
      <c r="K2027" s="26">
        <v>0.60804510653837363</v>
      </c>
      <c r="L2027" s="25">
        <v>1344057.03</v>
      </c>
      <c r="M2027" s="30">
        <v>6.9179491909875041E-3</v>
      </c>
      <c r="N2027" s="25">
        <v>33.78</v>
      </c>
      <c r="O2027">
        <v>312</v>
      </c>
      <c r="P2027" s="25">
        <v>6039.92</v>
      </c>
      <c r="Q2027" s="25">
        <v>77.44</v>
      </c>
      <c r="R2027" s="21">
        <f t="shared" si="31"/>
        <v>6117.36</v>
      </c>
    </row>
    <row r="2028" spans="1:18" x14ac:dyDescent="0.25">
      <c r="A2028" t="s">
        <v>121</v>
      </c>
      <c r="B2028" t="s">
        <v>196</v>
      </c>
      <c r="C2028" t="s">
        <v>203</v>
      </c>
      <c r="D2028" t="s">
        <v>141</v>
      </c>
      <c r="E2028" t="s">
        <v>146</v>
      </c>
      <c r="F2028" t="s">
        <v>202</v>
      </c>
      <c r="G2028" t="s">
        <v>144</v>
      </c>
      <c r="H2028" t="s">
        <v>279</v>
      </c>
      <c r="I2028">
        <v>17989</v>
      </c>
      <c r="J2028" s="28">
        <v>817247.3</v>
      </c>
      <c r="K2028" s="26">
        <v>0.60804510653837363</v>
      </c>
      <c r="L2028" s="25">
        <v>1344057.03</v>
      </c>
      <c r="M2028" s="30">
        <v>6.917949190987505E-3</v>
      </c>
      <c r="N2028" s="28">
        <v>135.6</v>
      </c>
      <c r="O2028">
        <v>124</v>
      </c>
      <c r="P2028" s="25">
        <v>9610.48</v>
      </c>
      <c r="Q2028">
        <v>0</v>
      </c>
      <c r="R2028" s="21">
        <f t="shared" si="31"/>
        <v>9610.48</v>
      </c>
    </row>
    <row r="2029" spans="1:18" x14ac:dyDescent="0.25">
      <c r="A2029" t="s">
        <v>121</v>
      </c>
      <c r="B2029" t="s">
        <v>196</v>
      </c>
      <c r="C2029" t="s">
        <v>204</v>
      </c>
      <c r="D2029" t="s">
        <v>150</v>
      </c>
      <c r="E2029" t="s">
        <v>146</v>
      </c>
      <c r="F2029" t="s">
        <v>202</v>
      </c>
      <c r="G2029" t="s">
        <v>144</v>
      </c>
      <c r="H2029" t="s">
        <v>279</v>
      </c>
      <c r="I2029">
        <v>15914</v>
      </c>
      <c r="J2029" s="28">
        <v>817247.3</v>
      </c>
      <c r="K2029" s="26">
        <v>0.60804510653837363</v>
      </c>
      <c r="L2029" s="25">
        <v>1344057.03</v>
      </c>
      <c r="M2029" s="30">
        <v>3.4343641012371272E-2</v>
      </c>
      <c r="N2029" s="25">
        <v>30.27</v>
      </c>
      <c r="O2029">
        <v>546</v>
      </c>
      <c r="P2029" s="25">
        <v>9446.4500000000007</v>
      </c>
      <c r="Q2029" s="28">
        <v>-34.6</v>
      </c>
      <c r="R2029" s="21">
        <f t="shared" si="31"/>
        <v>9411.85</v>
      </c>
    </row>
    <row r="2030" spans="1:18" x14ac:dyDescent="0.25">
      <c r="A2030" t="s">
        <v>121</v>
      </c>
      <c r="B2030" t="s">
        <v>196</v>
      </c>
      <c r="C2030" t="s">
        <v>205</v>
      </c>
      <c r="D2030" t="s">
        <v>148</v>
      </c>
      <c r="E2030" t="s">
        <v>155</v>
      </c>
      <c r="F2030" t="s">
        <v>198</v>
      </c>
      <c r="G2030" t="s">
        <v>144</v>
      </c>
      <c r="H2030" t="s">
        <v>279</v>
      </c>
      <c r="I2030">
        <v>15486</v>
      </c>
      <c r="J2030" s="28">
        <v>817247.3</v>
      </c>
      <c r="K2030" s="26">
        <v>0.60804510653837363</v>
      </c>
      <c r="L2030" s="25">
        <v>1344057.03</v>
      </c>
      <c r="M2030" s="27">
        <v>6.9188913480730651E-3</v>
      </c>
      <c r="N2030" s="25">
        <v>90.79</v>
      </c>
      <c r="O2030">
        <v>107</v>
      </c>
      <c r="P2030" s="25">
        <v>5552.46</v>
      </c>
      <c r="Q2030">
        <v>0</v>
      </c>
      <c r="R2030" s="21">
        <f t="shared" si="31"/>
        <v>5552.46</v>
      </c>
    </row>
    <row r="2031" spans="1:18" x14ac:dyDescent="0.25">
      <c r="A2031" t="s">
        <v>121</v>
      </c>
      <c r="B2031" t="s">
        <v>196</v>
      </c>
      <c r="C2031" t="s">
        <v>206</v>
      </c>
      <c r="D2031" t="s">
        <v>189</v>
      </c>
      <c r="E2031" t="s">
        <v>155</v>
      </c>
      <c r="F2031" t="s">
        <v>198</v>
      </c>
      <c r="G2031" t="s">
        <v>144</v>
      </c>
      <c r="H2031" t="s">
        <v>279</v>
      </c>
      <c r="I2031">
        <v>7102</v>
      </c>
      <c r="J2031" s="28">
        <v>817247.3</v>
      </c>
      <c r="K2031" s="26">
        <v>0.60804510653837363</v>
      </c>
      <c r="L2031" s="25">
        <v>1344057.03</v>
      </c>
      <c r="M2031" s="27">
        <v>7.2836565230404099E-3</v>
      </c>
      <c r="N2031" s="25">
        <v>90.77</v>
      </c>
      <c r="O2031">
        <v>51</v>
      </c>
      <c r="P2031" s="25">
        <v>2645.92</v>
      </c>
      <c r="Q2031">
        <v>0</v>
      </c>
      <c r="R2031" s="21">
        <f t="shared" si="31"/>
        <v>2645.92</v>
      </c>
    </row>
    <row r="2032" spans="1:18" x14ac:dyDescent="0.25">
      <c r="A2032" t="s">
        <v>12</v>
      </c>
      <c r="B2032" t="s">
        <v>207</v>
      </c>
      <c r="C2032" t="s">
        <v>273</v>
      </c>
      <c r="D2032" t="s">
        <v>141</v>
      </c>
      <c r="E2032" t="s">
        <v>146</v>
      </c>
      <c r="F2032" t="s">
        <v>209</v>
      </c>
      <c r="G2032" t="s">
        <v>144</v>
      </c>
      <c r="H2032" t="s">
        <v>279</v>
      </c>
      <c r="I2032">
        <v>7665</v>
      </c>
      <c r="J2032" s="25">
        <v>3536221.59</v>
      </c>
      <c r="K2032" s="26">
        <v>0.80970739821185267</v>
      </c>
      <c r="L2032" s="25">
        <v>4367283.29</v>
      </c>
      <c r="M2032" s="26">
        <v>0.24421750494259664</v>
      </c>
      <c r="N2032" s="25">
        <v>30.45</v>
      </c>
      <c r="O2032">
        <v>1871</v>
      </c>
      <c r="P2032" s="25">
        <v>43362.77</v>
      </c>
      <c r="Q2032" s="25">
        <v>-162.25</v>
      </c>
      <c r="R2032" s="21">
        <f t="shared" si="31"/>
        <v>43200.52</v>
      </c>
    </row>
    <row r="2033" spans="1:18" x14ac:dyDescent="0.25">
      <c r="A2033" t="s">
        <v>48</v>
      </c>
      <c r="B2033" t="s">
        <v>20</v>
      </c>
      <c r="C2033" t="s">
        <v>273</v>
      </c>
      <c r="D2033" t="s">
        <v>141</v>
      </c>
      <c r="E2033" t="s">
        <v>146</v>
      </c>
      <c r="F2033" t="s">
        <v>209</v>
      </c>
      <c r="G2033" t="s">
        <v>144</v>
      </c>
      <c r="H2033" t="s">
        <v>279</v>
      </c>
      <c r="I2033">
        <v>7665</v>
      </c>
      <c r="J2033" s="25">
        <v>29728.12</v>
      </c>
      <c r="K2033" s="26">
        <v>0.73835074350139474</v>
      </c>
      <c r="L2033" s="25">
        <v>40262.869999999995</v>
      </c>
      <c r="M2033" s="27">
        <v>2.2514906866112926E-3</v>
      </c>
      <c r="N2033" s="25">
        <v>30.45</v>
      </c>
      <c r="O2033">
        <v>17</v>
      </c>
      <c r="P2033" s="25">
        <v>359.27</v>
      </c>
      <c r="Q2033">
        <v>0</v>
      </c>
      <c r="R2033" s="21">
        <f t="shared" si="31"/>
        <v>359.27</v>
      </c>
    </row>
    <row r="2034" spans="1:18" x14ac:dyDescent="0.25">
      <c r="A2034" t="s">
        <v>61</v>
      </c>
      <c r="B2034" t="s">
        <v>20</v>
      </c>
      <c r="C2034" t="s">
        <v>273</v>
      </c>
      <c r="D2034" t="s">
        <v>141</v>
      </c>
      <c r="E2034" t="s">
        <v>146</v>
      </c>
      <c r="F2034" t="s">
        <v>209</v>
      </c>
      <c r="G2034" t="s">
        <v>144</v>
      </c>
      <c r="H2034" t="s">
        <v>279</v>
      </c>
      <c r="I2034">
        <v>7665</v>
      </c>
      <c r="J2034" s="25">
        <v>349.74</v>
      </c>
      <c r="K2034" s="26">
        <v>0.85840512480671527</v>
      </c>
      <c r="L2034" s="25">
        <v>407.43</v>
      </c>
      <c r="M2034" s="31">
        <v>2.2783394488421691E-5</v>
      </c>
      <c r="N2034" s="25">
        <v>30.45</v>
      </c>
      <c r="O2034">
        <v>0</v>
      </c>
      <c r="P2034">
        <v>0</v>
      </c>
      <c r="Q2034">
        <v>0</v>
      </c>
      <c r="R2034" s="21">
        <f t="shared" si="31"/>
        <v>0</v>
      </c>
    </row>
    <row r="2035" spans="1:18" x14ac:dyDescent="0.25">
      <c r="A2035" t="s">
        <v>11</v>
      </c>
      <c r="B2035" t="s">
        <v>10</v>
      </c>
      <c r="C2035" t="s">
        <v>273</v>
      </c>
      <c r="D2035" t="s">
        <v>141</v>
      </c>
      <c r="E2035" t="s">
        <v>146</v>
      </c>
      <c r="F2035" t="s">
        <v>209</v>
      </c>
      <c r="G2035" t="s">
        <v>144</v>
      </c>
      <c r="H2035" t="s">
        <v>279</v>
      </c>
      <c r="I2035">
        <v>7665</v>
      </c>
      <c r="J2035" s="25">
        <v>6613425.4900000002</v>
      </c>
      <c r="K2035" s="26">
        <v>0.77347366240813098</v>
      </c>
      <c r="L2035" s="25">
        <v>8550291.7699999996</v>
      </c>
      <c r="M2035" s="26">
        <v>0.47813040371846782</v>
      </c>
      <c r="N2035" s="25">
        <v>30.45</v>
      </c>
      <c r="O2035">
        <v>3664</v>
      </c>
      <c r="P2035" s="28">
        <v>81117.8</v>
      </c>
      <c r="Q2035" s="25">
        <v>-221.38</v>
      </c>
      <c r="R2035" s="21">
        <f t="shared" si="31"/>
        <v>80896.42</v>
      </c>
    </row>
    <row r="2036" spans="1:18" x14ac:dyDescent="0.25">
      <c r="A2036" t="s">
        <v>90</v>
      </c>
      <c r="B2036" t="s">
        <v>20</v>
      </c>
      <c r="C2036" t="s">
        <v>273</v>
      </c>
      <c r="D2036" t="s">
        <v>141</v>
      </c>
      <c r="E2036" t="s">
        <v>146</v>
      </c>
      <c r="F2036" t="s">
        <v>209</v>
      </c>
      <c r="G2036" t="s">
        <v>144</v>
      </c>
      <c r="H2036" t="s">
        <v>279</v>
      </c>
      <c r="I2036">
        <v>7665</v>
      </c>
      <c r="J2036" s="25">
        <v>4477754.67</v>
      </c>
      <c r="K2036" s="26">
        <v>0.90927817752864881</v>
      </c>
      <c r="L2036" s="25">
        <v>4924515.71</v>
      </c>
      <c r="M2036" s="26">
        <v>0.27537781725783578</v>
      </c>
      <c r="N2036" s="25">
        <v>30.45</v>
      </c>
      <c r="O2036">
        <v>2110</v>
      </c>
      <c r="P2036" s="25">
        <v>54915.43</v>
      </c>
      <c r="Q2036" s="25">
        <v>-156.16</v>
      </c>
      <c r="R2036" s="21">
        <f t="shared" si="31"/>
        <v>54759.27</v>
      </c>
    </row>
    <row r="2037" spans="1:18" x14ac:dyDescent="0.25">
      <c r="A2037" t="s">
        <v>39</v>
      </c>
      <c r="B2037" t="s">
        <v>1</v>
      </c>
      <c r="C2037" t="s">
        <v>274</v>
      </c>
      <c r="D2037" t="s">
        <v>141</v>
      </c>
      <c r="E2037" t="s">
        <v>146</v>
      </c>
      <c r="F2037" t="s">
        <v>185</v>
      </c>
      <c r="G2037" t="s">
        <v>183</v>
      </c>
      <c r="H2037" t="s">
        <v>279</v>
      </c>
      <c r="I2037">
        <v>5407</v>
      </c>
      <c r="J2037" s="25">
        <v>733161.25</v>
      </c>
      <c r="K2037" s="26">
        <v>0.74452287001764417</v>
      </c>
      <c r="L2037" s="25">
        <v>984739.73</v>
      </c>
      <c r="N2037" s="25">
        <v>5.93</v>
      </c>
      <c r="P2037">
        <v>0</v>
      </c>
      <c r="Q2037">
        <v>0</v>
      </c>
      <c r="R2037" s="21">
        <f t="shared" si="31"/>
        <v>0</v>
      </c>
    </row>
    <row r="2038" spans="1:18" x14ac:dyDescent="0.25">
      <c r="A2038" t="s">
        <v>51</v>
      </c>
      <c r="B2038" t="s">
        <v>1</v>
      </c>
      <c r="C2038" t="s">
        <v>274</v>
      </c>
      <c r="D2038" t="s">
        <v>141</v>
      </c>
      <c r="E2038" t="s">
        <v>146</v>
      </c>
      <c r="F2038" t="s">
        <v>185</v>
      </c>
      <c r="G2038" t="s">
        <v>183</v>
      </c>
      <c r="H2038" t="s">
        <v>279</v>
      </c>
      <c r="I2038">
        <v>5407</v>
      </c>
      <c r="J2038" s="28">
        <v>12670.5</v>
      </c>
      <c r="K2038" s="26">
        <v>0.84708879038889662</v>
      </c>
      <c r="L2038" s="28">
        <v>14957.7</v>
      </c>
      <c r="N2038" s="25">
        <v>5.93</v>
      </c>
      <c r="P2038">
        <v>0</v>
      </c>
      <c r="Q2038">
        <v>0</v>
      </c>
      <c r="R2038" s="21">
        <f t="shared" si="31"/>
        <v>0</v>
      </c>
    </row>
    <row r="2039" spans="1:18" x14ac:dyDescent="0.25">
      <c r="A2039" t="s">
        <v>56</v>
      </c>
      <c r="B2039" t="s">
        <v>196</v>
      </c>
      <c r="C2039" t="s">
        <v>274</v>
      </c>
      <c r="D2039" t="s">
        <v>141</v>
      </c>
      <c r="E2039" t="s">
        <v>146</v>
      </c>
      <c r="F2039" t="s">
        <v>185</v>
      </c>
      <c r="G2039" t="s">
        <v>183</v>
      </c>
      <c r="H2039" t="s">
        <v>279</v>
      </c>
      <c r="I2039">
        <v>5407</v>
      </c>
      <c r="J2039" s="28">
        <v>311003.2</v>
      </c>
      <c r="K2039" s="26">
        <v>0.77271632809575364</v>
      </c>
      <c r="L2039" s="25">
        <v>402480.43</v>
      </c>
      <c r="N2039" s="25">
        <v>5.93</v>
      </c>
      <c r="P2039">
        <v>0</v>
      </c>
      <c r="Q2039">
        <v>0</v>
      </c>
      <c r="R2039" s="21">
        <f t="shared" si="31"/>
        <v>0</v>
      </c>
    </row>
    <row r="2040" spans="1:18" x14ac:dyDescent="0.25">
      <c r="A2040" t="s">
        <v>60</v>
      </c>
      <c r="B2040" t="s">
        <v>196</v>
      </c>
      <c r="C2040" t="s">
        <v>274</v>
      </c>
      <c r="D2040" t="s">
        <v>141</v>
      </c>
      <c r="E2040" t="s">
        <v>146</v>
      </c>
      <c r="F2040" t="s">
        <v>185</v>
      </c>
      <c r="G2040" t="s">
        <v>183</v>
      </c>
      <c r="H2040" t="s">
        <v>279</v>
      </c>
      <c r="I2040">
        <v>5407</v>
      </c>
      <c r="J2040" s="25">
        <v>92725.03</v>
      </c>
      <c r="K2040" s="26">
        <v>0.73499063992001779</v>
      </c>
      <c r="L2040" s="25">
        <v>126158.11</v>
      </c>
      <c r="N2040" s="25">
        <v>5.93</v>
      </c>
      <c r="P2040">
        <v>0</v>
      </c>
      <c r="Q2040">
        <v>0</v>
      </c>
      <c r="R2040" s="21">
        <f t="shared" si="31"/>
        <v>0</v>
      </c>
    </row>
    <row r="2041" spans="1:18" x14ac:dyDescent="0.25">
      <c r="A2041" t="s">
        <v>65</v>
      </c>
      <c r="B2041" t="s">
        <v>1</v>
      </c>
      <c r="C2041" t="s">
        <v>274</v>
      </c>
      <c r="D2041" t="s">
        <v>141</v>
      </c>
      <c r="E2041" t="s">
        <v>146</v>
      </c>
      <c r="F2041" t="s">
        <v>185</v>
      </c>
      <c r="G2041" t="s">
        <v>183</v>
      </c>
      <c r="H2041" t="s">
        <v>279</v>
      </c>
      <c r="I2041">
        <v>5407</v>
      </c>
      <c r="J2041" s="25">
        <v>26492.87</v>
      </c>
      <c r="K2041" s="26">
        <v>0.82691066992484319</v>
      </c>
      <c r="L2041" s="25">
        <v>32038.37</v>
      </c>
      <c r="N2041" s="25">
        <v>5.93</v>
      </c>
      <c r="P2041">
        <v>0</v>
      </c>
      <c r="Q2041">
        <v>0</v>
      </c>
      <c r="R2041" s="21">
        <f t="shared" si="31"/>
        <v>0</v>
      </c>
    </row>
    <row r="2042" spans="1:18" x14ac:dyDescent="0.25">
      <c r="A2042" t="s">
        <v>66</v>
      </c>
      <c r="B2042" t="s">
        <v>1</v>
      </c>
      <c r="C2042" t="s">
        <v>274</v>
      </c>
      <c r="D2042" t="s">
        <v>141</v>
      </c>
      <c r="E2042" t="s">
        <v>146</v>
      </c>
      <c r="F2042" t="s">
        <v>185</v>
      </c>
      <c r="G2042" t="s">
        <v>144</v>
      </c>
      <c r="H2042" t="s">
        <v>279</v>
      </c>
      <c r="I2042">
        <v>5407</v>
      </c>
      <c r="J2042" s="25">
        <v>190057.51</v>
      </c>
      <c r="K2042" s="26">
        <v>0.78308587341712077</v>
      </c>
      <c r="L2042" s="25">
        <v>242703.28</v>
      </c>
      <c r="M2042" s="30">
        <v>5.4688917182478675E-2</v>
      </c>
      <c r="N2042" s="25">
        <v>5.93</v>
      </c>
      <c r="O2042">
        <v>295</v>
      </c>
      <c r="P2042" s="28">
        <v>1287.7</v>
      </c>
      <c r="Q2042" s="25">
        <v>-4.37</v>
      </c>
      <c r="R2042" s="21">
        <f t="shared" si="31"/>
        <v>1283.3300000000002</v>
      </c>
    </row>
    <row r="2043" spans="1:18" x14ac:dyDescent="0.25">
      <c r="A2043" t="s">
        <v>69</v>
      </c>
      <c r="B2043" t="s">
        <v>1</v>
      </c>
      <c r="C2043" t="s">
        <v>274</v>
      </c>
      <c r="D2043" t="s">
        <v>141</v>
      </c>
      <c r="E2043" t="s">
        <v>146</v>
      </c>
      <c r="F2043" t="s">
        <v>185</v>
      </c>
      <c r="G2043" t="s">
        <v>144</v>
      </c>
      <c r="H2043" t="s">
        <v>279</v>
      </c>
      <c r="I2043">
        <v>5407</v>
      </c>
      <c r="J2043" s="25">
        <v>1978901.85</v>
      </c>
      <c r="K2043" s="26">
        <v>0.89426339224042195</v>
      </c>
      <c r="L2043" s="25">
        <v>2212884.7800000003</v>
      </c>
      <c r="M2043" s="26">
        <v>0.49863468045338138</v>
      </c>
      <c r="N2043" s="25">
        <v>5.93</v>
      </c>
      <c r="O2043">
        <v>2696</v>
      </c>
      <c r="P2043" s="25">
        <v>13439.03</v>
      </c>
      <c r="Q2043" s="25">
        <v>-74.77</v>
      </c>
      <c r="R2043" s="21">
        <f t="shared" si="31"/>
        <v>13364.26</v>
      </c>
    </row>
    <row r="2044" spans="1:18" x14ac:dyDescent="0.25">
      <c r="A2044" t="s">
        <v>78</v>
      </c>
      <c r="B2044" t="s">
        <v>1</v>
      </c>
      <c r="C2044" t="s">
        <v>274</v>
      </c>
      <c r="D2044" t="s">
        <v>141</v>
      </c>
      <c r="E2044" t="s">
        <v>146</v>
      </c>
      <c r="F2044" t="s">
        <v>185</v>
      </c>
      <c r="G2044" t="s">
        <v>183</v>
      </c>
      <c r="H2044" t="s">
        <v>279</v>
      </c>
      <c r="I2044">
        <v>5407</v>
      </c>
      <c r="J2044" s="25">
        <v>2132099.73</v>
      </c>
      <c r="K2044" s="26">
        <v>0.87969016830565661</v>
      </c>
      <c r="L2044" s="25">
        <v>2423693.94</v>
      </c>
      <c r="N2044" s="25">
        <v>5.93</v>
      </c>
      <c r="P2044">
        <v>0</v>
      </c>
      <c r="Q2044">
        <v>0</v>
      </c>
      <c r="R2044" s="21">
        <f t="shared" si="31"/>
        <v>0</v>
      </c>
    </row>
    <row r="2045" spans="1:18" x14ac:dyDescent="0.25">
      <c r="A2045" t="s">
        <v>88</v>
      </c>
      <c r="B2045" t="s">
        <v>1</v>
      </c>
      <c r="C2045" t="s">
        <v>274</v>
      </c>
      <c r="D2045" t="s">
        <v>141</v>
      </c>
      <c r="E2045" t="s">
        <v>146</v>
      </c>
      <c r="F2045" t="s">
        <v>185</v>
      </c>
      <c r="G2045" t="s">
        <v>144</v>
      </c>
      <c r="H2045" t="s">
        <v>279</v>
      </c>
      <c r="I2045">
        <v>5407</v>
      </c>
      <c r="J2045" s="25">
        <v>202728.01</v>
      </c>
      <c r="K2045" s="26">
        <v>0.90488217133859683</v>
      </c>
      <c r="L2045" s="25">
        <v>224038.02000000002</v>
      </c>
      <c r="M2045" s="30">
        <v>5.0483028995349802E-2</v>
      </c>
      <c r="N2045" s="25">
        <v>5.93</v>
      </c>
      <c r="O2045">
        <v>272</v>
      </c>
      <c r="P2045" s="25">
        <v>1371.97</v>
      </c>
      <c r="Q2045" s="25">
        <v>-5.04</v>
      </c>
      <c r="R2045" s="21">
        <f t="shared" si="31"/>
        <v>1366.93</v>
      </c>
    </row>
    <row r="2046" spans="1:18" x14ac:dyDescent="0.25">
      <c r="A2046" t="s">
        <v>114</v>
      </c>
      <c r="B2046" t="s">
        <v>196</v>
      </c>
      <c r="C2046" t="s">
        <v>206</v>
      </c>
      <c r="D2046" t="s">
        <v>189</v>
      </c>
      <c r="E2046" t="s">
        <v>155</v>
      </c>
      <c r="F2046" t="s">
        <v>198</v>
      </c>
      <c r="G2046" t="s">
        <v>144</v>
      </c>
      <c r="H2046" t="s">
        <v>279</v>
      </c>
      <c r="I2046">
        <v>7102</v>
      </c>
      <c r="J2046" s="25">
        <v>1439829.64</v>
      </c>
      <c r="K2046" s="26">
        <v>0.78515081881615834</v>
      </c>
      <c r="L2046" s="25">
        <v>1833825.5599999998</v>
      </c>
      <c r="M2046" s="30">
        <v>9.9377892485799004E-3</v>
      </c>
      <c r="N2046" s="25">
        <v>90.77</v>
      </c>
      <c r="O2046">
        <v>70</v>
      </c>
      <c r="P2046" s="25">
        <v>4689.4399999999996</v>
      </c>
      <c r="Q2046">
        <v>0</v>
      </c>
      <c r="R2046" s="21">
        <f t="shared" si="31"/>
        <v>4689.4399999999996</v>
      </c>
    </row>
    <row r="2047" spans="1:18" x14ac:dyDescent="0.25">
      <c r="A2047" t="s">
        <v>18</v>
      </c>
      <c r="B2047" t="s">
        <v>17</v>
      </c>
      <c r="C2047" t="s">
        <v>167</v>
      </c>
      <c r="D2047" t="s">
        <v>148</v>
      </c>
      <c r="E2047" t="s">
        <v>142</v>
      </c>
      <c r="F2047" t="s">
        <v>168</v>
      </c>
      <c r="G2047" t="s">
        <v>183</v>
      </c>
      <c r="H2047" t="s">
        <v>279</v>
      </c>
      <c r="I2047">
        <v>111590</v>
      </c>
      <c r="J2047" s="25">
        <v>4278021.82</v>
      </c>
      <c r="K2047" s="26">
        <v>0.51619904584845677</v>
      </c>
      <c r="L2047" s="25">
        <v>8287543.0600000005</v>
      </c>
      <c r="N2047" s="25">
        <v>10.74</v>
      </c>
      <c r="P2047">
        <v>0</v>
      </c>
      <c r="Q2047">
        <v>0</v>
      </c>
      <c r="R2047" s="21">
        <f t="shared" si="31"/>
        <v>0</v>
      </c>
    </row>
    <row r="2048" spans="1:18" x14ac:dyDescent="0.25">
      <c r="A2048" t="s">
        <v>18</v>
      </c>
      <c r="B2048" t="s">
        <v>17</v>
      </c>
      <c r="C2048" t="s">
        <v>169</v>
      </c>
      <c r="D2048" t="s">
        <v>170</v>
      </c>
      <c r="E2048" t="s">
        <v>142</v>
      </c>
      <c r="F2048" t="s">
        <v>168</v>
      </c>
      <c r="G2048" t="s">
        <v>144</v>
      </c>
      <c r="H2048" t="s">
        <v>279</v>
      </c>
      <c r="I2048">
        <v>475095</v>
      </c>
      <c r="J2048" s="25">
        <v>4278021.82</v>
      </c>
      <c r="K2048" s="26">
        <v>0.51619904584845677</v>
      </c>
      <c r="L2048" s="25">
        <v>8287543.0600000005</v>
      </c>
      <c r="M2048" s="30">
        <v>5.3975916076721871E-2</v>
      </c>
      <c r="N2048" s="25">
        <v>10.86</v>
      </c>
      <c r="O2048">
        <v>25643</v>
      </c>
      <c r="P2048" s="25">
        <v>135486.87</v>
      </c>
      <c r="Q2048" s="25">
        <v>1077.8499999999999</v>
      </c>
      <c r="R2048" s="21">
        <f t="shared" si="31"/>
        <v>136564.72</v>
      </c>
    </row>
    <row r="2049" spans="1:18" x14ac:dyDescent="0.25">
      <c r="A2049" t="s">
        <v>18</v>
      </c>
      <c r="B2049" t="s">
        <v>17</v>
      </c>
      <c r="C2049" t="s">
        <v>171</v>
      </c>
      <c r="D2049" t="s">
        <v>172</v>
      </c>
      <c r="E2049" t="s">
        <v>142</v>
      </c>
      <c r="F2049" t="s">
        <v>168</v>
      </c>
      <c r="G2049" t="s">
        <v>144</v>
      </c>
      <c r="H2049" t="s">
        <v>279</v>
      </c>
      <c r="I2049">
        <v>344789</v>
      </c>
      <c r="J2049" s="25">
        <v>4278021.82</v>
      </c>
      <c r="K2049" s="26">
        <v>0.51619904584845677</v>
      </c>
      <c r="L2049" s="25">
        <v>8287543.0600000005</v>
      </c>
      <c r="M2049" s="30">
        <v>5.874056325997376E-2</v>
      </c>
      <c r="N2049" s="25">
        <v>10.15</v>
      </c>
      <c r="O2049">
        <v>20253</v>
      </c>
      <c r="P2049" s="25">
        <v>100012.43</v>
      </c>
      <c r="Q2049" s="25">
        <v>1061.69</v>
      </c>
      <c r="R2049" s="21">
        <f t="shared" si="31"/>
        <v>101074.12</v>
      </c>
    </row>
    <row r="2050" spans="1:18" x14ac:dyDescent="0.25">
      <c r="A2050" t="s">
        <v>18</v>
      </c>
      <c r="B2050" t="s">
        <v>17</v>
      </c>
      <c r="C2050" t="s">
        <v>173</v>
      </c>
      <c r="D2050" t="s">
        <v>141</v>
      </c>
      <c r="E2050" t="s">
        <v>142</v>
      </c>
      <c r="F2050" t="s">
        <v>168</v>
      </c>
      <c r="G2050" t="s">
        <v>144</v>
      </c>
      <c r="H2050" t="s">
        <v>279</v>
      </c>
      <c r="I2050">
        <v>16709</v>
      </c>
      <c r="J2050" s="25">
        <v>4278021.82</v>
      </c>
      <c r="K2050" s="26">
        <v>0.51619904584845677</v>
      </c>
      <c r="L2050" s="25">
        <v>8287543.0600000005</v>
      </c>
      <c r="M2050" s="30">
        <v>5.382555723517643E-2</v>
      </c>
      <c r="N2050" s="28">
        <v>10.9</v>
      </c>
      <c r="O2050">
        <v>899</v>
      </c>
      <c r="P2050" s="25">
        <v>4767.43</v>
      </c>
      <c r="Q2050" s="25">
        <v>74.23</v>
      </c>
      <c r="R2050" s="21">
        <f t="shared" ref="R2050:R2113" si="32">SUM(P2050:Q2050)</f>
        <v>4841.66</v>
      </c>
    </row>
    <row r="2051" spans="1:18" x14ac:dyDescent="0.25">
      <c r="A2051" t="s">
        <v>18</v>
      </c>
      <c r="B2051" t="s">
        <v>17</v>
      </c>
      <c r="C2051" t="s">
        <v>174</v>
      </c>
      <c r="D2051" t="s">
        <v>175</v>
      </c>
      <c r="E2051" t="s">
        <v>142</v>
      </c>
      <c r="F2051" t="s">
        <v>176</v>
      </c>
      <c r="G2051" t="s">
        <v>144</v>
      </c>
      <c r="H2051" t="s">
        <v>279</v>
      </c>
      <c r="I2051">
        <v>131116</v>
      </c>
      <c r="J2051" s="25">
        <v>4278021.82</v>
      </c>
      <c r="K2051" s="26">
        <v>0.51619904584845677</v>
      </c>
      <c r="L2051" s="25">
        <v>8287543.0600000005</v>
      </c>
      <c r="M2051" s="30">
        <v>5.3825557235176416E-2</v>
      </c>
      <c r="N2051" s="28">
        <v>10.9</v>
      </c>
      <c r="O2051">
        <v>7057</v>
      </c>
      <c r="P2051" s="25">
        <v>37423.57</v>
      </c>
      <c r="Q2051" s="25">
        <v>546.22</v>
      </c>
      <c r="R2051" s="21">
        <f t="shared" si="32"/>
        <v>37969.79</v>
      </c>
    </row>
    <row r="2052" spans="1:18" x14ac:dyDescent="0.25">
      <c r="A2052" t="s">
        <v>18</v>
      </c>
      <c r="B2052" t="s">
        <v>17</v>
      </c>
      <c r="C2052" t="s">
        <v>177</v>
      </c>
      <c r="D2052" t="s">
        <v>148</v>
      </c>
      <c r="E2052" t="s">
        <v>146</v>
      </c>
      <c r="F2052" t="s">
        <v>168</v>
      </c>
      <c r="G2052" t="s">
        <v>183</v>
      </c>
      <c r="H2052" t="s">
        <v>279</v>
      </c>
      <c r="I2052">
        <v>17875</v>
      </c>
      <c r="J2052" s="25">
        <v>4278021.82</v>
      </c>
      <c r="K2052" s="26">
        <v>0.51619904584845677</v>
      </c>
      <c r="L2052" s="25">
        <v>8287543.0600000005</v>
      </c>
      <c r="N2052" s="25">
        <v>48.11</v>
      </c>
      <c r="P2052">
        <v>0</v>
      </c>
      <c r="Q2052">
        <v>0</v>
      </c>
      <c r="R2052" s="21">
        <f t="shared" si="32"/>
        <v>0</v>
      </c>
    </row>
    <row r="2053" spans="1:18" x14ac:dyDescent="0.25">
      <c r="A2053" t="s">
        <v>18</v>
      </c>
      <c r="B2053" t="s">
        <v>17</v>
      </c>
      <c r="C2053" t="s">
        <v>178</v>
      </c>
      <c r="D2053" t="s">
        <v>175</v>
      </c>
      <c r="E2053" t="s">
        <v>146</v>
      </c>
      <c r="F2053" t="s">
        <v>168</v>
      </c>
      <c r="G2053" t="s">
        <v>144</v>
      </c>
      <c r="H2053" t="s">
        <v>279</v>
      </c>
      <c r="I2053">
        <v>30712</v>
      </c>
      <c r="J2053" s="25">
        <v>4278021.82</v>
      </c>
      <c r="K2053" s="26">
        <v>0.51619904584845677</v>
      </c>
      <c r="L2053" s="25">
        <v>8287543.0600000005</v>
      </c>
      <c r="M2053" s="30">
        <v>5.3825557235176416E-2</v>
      </c>
      <c r="N2053" s="25">
        <v>65.03</v>
      </c>
      <c r="O2053">
        <v>1653</v>
      </c>
      <c r="P2053" s="25">
        <v>52159.29</v>
      </c>
      <c r="Q2053" s="25">
        <v>-94.66</v>
      </c>
      <c r="R2053" s="21">
        <f t="shared" si="32"/>
        <v>52064.63</v>
      </c>
    </row>
    <row r="2054" spans="1:18" x14ac:dyDescent="0.25">
      <c r="A2054" t="s">
        <v>18</v>
      </c>
      <c r="B2054" t="s">
        <v>17</v>
      </c>
      <c r="C2054" t="s">
        <v>179</v>
      </c>
      <c r="D2054" t="s">
        <v>141</v>
      </c>
      <c r="E2054" t="s">
        <v>146</v>
      </c>
      <c r="F2054" t="s">
        <v>176</v>
      </c>
      <c r="G2054" t="s">
        <v>144</v>
      </c>
      <c r="H2054" t="s">
        <v>279</v>
      </c>
      <c r="I2054">
        <v>5365</v>
      </c>
      <c r="J2054" s="25">
        <v>4278021.82</v>
      </c>
      <c r="K2054" s="26">
        <v>0.51619904584845677</v>
      </c>
      <c r="L2054" s="25">
        <v>8287543.0600000005</v>
      </c>
      <c r="M2054" s="30">
        <v>5.5293518219102888E-2</v>
      </c>
      <c r="N2054" s="25">
        <v>61.83</v>
      </c>
      <c r="O2054">
        <v>296</v>
      </c>
      <c r="P2054" s="25">
        <v>8880.4699999999993</v>
      </c>
      <c r="Q2054" s="25">
        <v>-90.02</v>
      </c>
      <c r="R2054" s="21">
        <f t="shared" si="32"/>
        <v>8790.4499999999989</v>
      </c>
    </row>
    <row r="2055" spans="1:18" x14ac:dyDescent="0.25">
      <c r="A2055" t="s">
        <v>18</v>
      </c>
      <c r="B2055" t="s">
        <v>17</v>
      </c>
      <c r="C2055" t="s">
        <v>180</v>
      </c>
      <c r="D2055" t="s">
        <v>148</v>
      </c>
      <c r="E2055" t="s">
        <v>155</v>
      </c>
      <c r="F2055" t="s">
        <v>168</v>
      </c>
      <c r="G2055" t="s">
        <v>183</v>
      </c>
      <c r="H2055" t="s">
        <v>279</v>
      </c>
      <c r="I2055">
        <v>7100</v>
      </c>
      <c r="J2055" s="25">
        <v>4278021.82</v>
      </c>
      <c r="K2055" s="26">
        <v>0.51619904584845677</v>
      </c>
      <c r="L2055" s="25">
        <v>8287543.0600000005</v>
      </c>
      <c r="N2055" s="25">
        <v>22.74</v>
      </c>
      <c r="P2055">
        <v>0</v>
      </c>
      <c r="Q2055">
        <v>0</v>
      </c>
      <c r="R2055" s="21">
        <f t="shared" si="32"/>
        <v>0</v>
      </c>
    </row>
    <row r="2056" spans="1:18" x14ac:dyDescent="0.25">
      <c r="A2056" t="s">
        <v>18</v>
      </c>
      <c r="B2056" t="s">
        <v>17</v>
      </c>
      <c r="C2056" t="s">
        <v>181</v>
      </c>
      <c r="D2056" t="s">
        <v>170</v>
      </c>
      <c r="E2056" t="s">
        <v>155</v>
      </c>
      <c r="F2056" t="s">
        <v>168</v>
      </c>
      <c r="G2056" t="s">
        <v>144</v>
      </c>
      <c r="H2056" t="s">
        <v>279</v>
      </c>
      <c r="I2056">
        <v>21901</v>
      </c>
      <c r="J2056" s="25">
        <v>4278021.82</v>
      </c>
      <c r="K2056" s="26">
        <v>0.51619904584845677</v>
      </c>
      <c r="L2056" s="25">
        <v>8287543.0600000005</v>
      </c>
      <c r="M2056" s="30">
        <v>5.3975916076721871E-2</v>
      </c>
      <c r="N2056" s="25">
        <v>23.79</v>
      </c>
      <c r="O2056">
        <v>1182</v>
      </c>
      <c r="P2056" s="25">
        <v>13644.48</v>
      </c>
      <c r="Q2056" s="25">
        <v>11.54</v>
      </c>
      <c r="R2056" s="21">
        <f t="shared" si="32"/>
        <v>13656.02</v>
      </c>
    </row>
    <row r="2057" spans="1:18" x14ac:dyDescent="0.25">
      <c r="A2057" t="s">
        <v>18</v>
      </c>
      <c r="B2057" t="s">
        <v>17</v>
      </c>
      <c r="C2057" t="s">
        <v>182</v>
      </c>
      <c r="D2057" t="s">
        <v>175</v>
      </c>
      <c r="E2057" t="s">
        <v>155</v>
      </c>
      <c r="F2057" t="s">
        <v>168</v>
      </c>
      <c r="G2057" t="s">
        <v>144</v>
      </c>
      <c r="H2057" t="s">
        <v>279</v>
      </c>
      <c r="I2057">
        <v>10078</v>
      </c>
      <c r="J2057" s="25">
        <v>4278021.82</v>
      </c>
      <c r="K2057" s="26">
        <v>0.51619904584845677</v>
      </c>
      <c r="L2057" s="25">
        <v>8287543.0600000005</v>
      </c>
      <c r="M2057" s="30">
        <v>5.3825557235176416E-2</v>
      </c>
      <c r="N2057" s="25">
        <v>23.86</v>
      </c>
      <c r="O2057">
        <v>542</v>
      </c>
      <c r="P2057" s="25">
        <v>6275.02</v>
      </c>
      <c r="Q2057" s="25">
        <v>34.729999999999997</v>
      </c>
      <c r="R2057" s="21">
        <f t="shared" si="32"/>
        <v>6309.75</v>
      </c>
    </row>
    <row r="2058" spans="1:18" x14ac:dyDescent="0.25">
      <c r="A2058" t="s">
        <v>115</v>
      </c>
      <c r="B2058" t="s">
        <v>226</v>
      </c>
      <c r="C2058" t="s">
        <v>157</v>
      </c>
      <c r="D2058" t="s">
        <v>158</v>
      </c>
      <c r="E2058" t="s">
        <v>142</v>
      </c>
      <c r="F2058" t="s">
        <v>159</v>
      </c>
      <c r="G2058" t="s">
        <v>144</v>
      </c>
      <c r="H2058" t="s">
        <v>279</v>
      </c>
      <c r="I2058">
        <v>50321</v>
      </c>
      <c r="J2058" s="28">
        <v>258593.4</v>
      </c>
      <c r="K2058" s="26">
        <v>0.85460571531002105</v>
      </c>
      <c r="L2058" s="25">
        <v>302587.95999999996</v>
      </c>
      <c r="M2058" s="27">
        <v>8.3781528004984104E-3</v>
      </c>
      <c r="N2058" s="25">
        <v>26.16</v>
      </c>
      <c r="O2058">
        <v>421</v>
      </c>
      <c r="P2058" s="25">
        <v>8870.89</v>
      </c>
      <c r="Q2058" s="25">
        <v>84.28</v>
      </c>
      <c r="R2058" s="21">
        <f t="shared" si="32"/>
        <v>8955.17</v>
      </c>
    </row>
    <row r="2059" spans="1:18" x14ac:dyDescent="0.25">
      <c r="A2059" t="s">
        <v>115</v>
      </c>
      <c r="B2059" t="s">
        <v>226</v>
      </c>
      <c r="C2059" t="s">
        <v>160</v>
      </c>
      <c r="D2059" t="s">
        <v>150</v>
      </c>
      <c r="E2059" t="s">
        <v>142</v>
      </c>
      <c r="F2059" t="s">
        <v>159</v>
      </c>
      <c r="G2059" t="s">
        <v>144</v>
      </c>
      <c r="H2059" t="s">
        <v>279</v>
      </c>
      <c r="I2059">
        <v>48505</v>
      </c>
      <c r="J2059" s="28">
        <v>258593.4</v>
      </c>
      <c r="K2059" s="26">
        <v>0.85460571531002105</v>
      </c>
      <c r="L2059" s="25">
        <v>302587.95999999996</v>
      </c>
      <c r="M2059" s="26">
        <v>8.9932301147089954E-3</v>
      </c>
      <c r="N2059" s="28">
        <v>24.2</v>
      </c>
      <c r="O2059">
        <v>436</v>
      </c>
      <c r="P2059" s="25">
        <v>8498.6299999999992</v>
      </c>
      <c r="Q2059" s="25">
        <v>58.48</v>
      </c>
      <c r="R2059" s="21">
        <f t="shared" si="32"/>
        <v>8557.1099999999988</v>
      </c>
    </row>
    <row r="2060" spans="1:18" x14ac:dyDescent="0.25">
      <c r="A2060" t="s">
        <v>115</v>
      </c>
      <c r="B2060" t="s">
        <v>226</v>
      </c>
      <c r="C2060" t="s">
        <v>161</v>
      </c>
      <c r="D2060" t="s">
        <v>148</v>
      </c>
      <c r="E2060" t="s">
        <v>142</v>
      </c>
      <c r="F2060" t="s">
        <v>162</v>
      </c>
      <c r="G2060" t="s">
        <v>144</v>
      </c>
      <c r="H2060" t="s">
        <v>279</v>
      </c>
      <c r="I2060">
        <v>13542</v>
      </c>
      <c r="J2060" s="28">
        <v>258593.4</v>
      </c>
      <c r="K2060" s="26">
        <v>0.85460571531002105</v>
      </c>
      <c r="L2060" s="25">
        <v>302587.95999999996</v>
      </c>
      <c r="M2060" s="27">
        <v>8.3781528004984087E-3</v>
      </c>
      <c r="N2060" s="25">
        <v>26.16</v>
      </c>
      <c r="O2060">
        <v>113</v>
      </c>
      <c r="P2060" s="25">
        <v>2381.02</v>
      </c>
      <c r="Q2060" s="25">
        <v>21.07</v>
      </c>
      <c r="R2060" s="21">
        <f t="shared" si="32"/>
        <v>2402.09</v>
      </c>
    </row>
    <row r="2061" spans="1:18" x14ac:dyDescent="0.25">
      <c r="A2061" t="s">
        <v>115</v>
      </c>
      <c r="B2061" t="s">
        <v>226</v>
      </c>
      <c r="C2061" t="s">
        <v>163</v>
      </c>
      <c r="D2061" t="s">
        <v>148</v>
      </c>
      <c r="E2061" t="s">
        <v>146</v>
      </c>
      <c r="F2061" t="s">
        <v>162</v>
      </c>
      <c r="G2061" t="s">
        <v>144</v>
      </c>
      <c r="H2061" t="s">
        <v>279</v>
      </c>
      <c r="I2061">
        <v>2518</v>
      </c>
      <c r="J2061" s="28">
        <v>258593.4</v>
      </c>
      <c r="K2061" s="26">
        <v>0.85460571531002105</v>
      </c>
      <c r="L2061" s="25">
        <v>302587.95999999996</v>
      </c>
      <c r="M2061" s="27">
        <v>8.3781528004984104E-3</v>
      </c>
      <c r="N2061" s="25">
        <v>107.29</v>
      </c>
      <c r="O2061">
        <v>21</v>
      </c>
      <c r="P2061" s="25">
        <v>1809.97</v>
      </c>
      <c r="Q2061" s="25">
        <v>-86.19</v>
      </c>
      <c r="R2061" s="21">
        <f t="shared" si="32"/>
        <v>1723.78</v>
      </c>
    </row>
    <row r="2062" spans="1:18" x14ac:dyDescent="0.25">
      <c r="A2062" t="s">
        <v>115</v>
      </c>
      <c r="B2062" t="s">
        <v>226</v>
      </c>
      <c r="C2062" t="s">
        <v>164</v>
      </c>
      <c r="D2062" t="s">
        <v>150</v>
      </c>
      <c r="E2062" t="s">
        <v>146</v>
      </c>
      <c r="F2062" t="s">
        <v>162</v>
      </c>
      <c r="G2062" t="s">
        <v>144</v>
      </c>
      <c r="H2062" t="s">
        <v>279</v>
      </c>
      <c r="I2062">
        <v>3595</v>
      </c>
      <c r="J2062" s="28">
        <v>258593.4</v>
      </c>
      <c r="K2062" s="26">
        <v>0.85460571531002105</v>
      </c>
      <c r="L2062" s="25">
        <v>302587.95999999996</v>
      </c>
      <c r="M2062" s="26">
        <v>8.9932301147089954E-3</v>
      </c>
      <c r="N2062" s="25">
        <v>67.69</v>
      </c>
      <c r="O2062">
        <v>32</v>
      </c>
      <c r="P2062" s="25">
        <v>1740.08</v>
      </c>
      <c r="Q2062">
        <v>0</v>
      </c>
      <c r="R2062" s="21">
        <f t="shared" si="32"/>
        <v>1740.08</v>
      </c>
    </row>
    <row r="2063" spans="1:18" x14ac:dyDescent="0.25">
      <c r="A2063" t="s">
        <v>115</v>
      </c>
      <c r="B2063" t="s">
        <v>226</v>
      </c>
      <c r="C2063" t="s">
        <v>165</v>
      </c>
      <c r="D2063" t="s">
        <v>148</v>
      </c>
      <c r="E2063" t="s">
        <v>155</v>
      </c>
      <c r="F2063" t="s">
        <v>159</v>
      </c>
      <c r="G2063" t="s">
        <v>144</v>
      </c>
      <c r="H2063" t="s">
        <v>279</v>
      </c>
      <c r="I2063">
        <v>1481</v>
      </c>
      <c r="J2063" s="28">
        <v>258593.4</v>
      </c>
      <c r="K2063" s="26">
        <v>0.85460571531002105</v>
      </c>
      <c r="L2063" s="25">
        <v>302587.95999999996</v>
      </c>
      <c r="M2063" s="27">
        <v>8.3781528004984104E-3</v>
      </c>
      <c r="N2063" s="25">
        <v>58.75</v>
      </c>
      <c r="O2063">
        <v>12</v>
      </c>
      <c r="P2063" s="25">
        <v>566.35</v>
      </c>
      <c r="Q2063">
        <v>0</v>
      </c>
      <c r="R2063" s="21">
        <f t="shared" si="32"/>
        <v>566.35</v>
      </c>
    </row>
    <row r="2064" spans="1:18" x14ac:dyDescent="0.25">
      <c r="A2064" t="s">
        <v>115</v>
      </c>
      <c r="B2064" t="s">
        <v>226</v>
      </c>
      <c r="C2064" t="s">
        <v>166</v>
      </c>
      <c r="D2064" t="s">
        <v>150</v>
      </c>
      <c r="E2064" t="s">
        <v>155</v>
      </c>
      <c r="F2064" t="s">
        <v>159</v>
      </c>
      <c r="G2064" t="s">
        <v>144</v>
      </c>
      <c r="H2064" t="s">
        <v>279</v>
      </c>
      <c r="I2064">
        <v>2055</v>
      </c>
      <c r="J2064" s="28">
        <v>258593.4</v>
      </c>
      <c r="K2064" s="26">
        <v>0.85460571531002105</v>
      </c>
      <c r="L2064" s="25">
        <v>302587.95999999996</v>
      </c>
      <c r="M2064" s="27">
        <v>8.4118574100154088E-3</v>
      </c>
      <c r="N2064" s="25">
        <v>58.69</v>
      </c>
      <c r="O2064">
        <v>17</v>
      </c>
      <c r="P2064" s="25">
        <v>801.51</v>
      </c>
      <c r="Q2064">
        <v>0</v>
      </c>
      <c r="R2064" s="21">
        <f t="shared" si="32"/>
        <v>801.51</v>
      </c>
    </row>
    <row r="2065" spans="1:18" x14ac:dyDescent="0.25">
      <c r="A2065" t="s">
        <v>116</v>
      </c>
      <c r="B2065" t="s">
        <v>7</v>
      </c>
      <c r="C2065" t="s">
        <v>197</v>
      </c>
      <c r="D2065" t="s">
        <v>148</v>
      </c>
      <c r="E2065" t="s">
        <v>142</v>
      </c>
      <c r="F2065" t="s">
        <v>198</v>
      </c>
      <c r="G2065" t="s">
        <v>144</v>
      </c>
      <c r="H2065" t="s">
        <v>279</v>
      </c>
      <c r="I2065">
        <v>312757</v>
      </c>
      <c r="J2065" s="25">
        <v>5456684.2400000002</v>
      </c>
      <c r="K2065" s="26">
        <v>0.55787568512685648</v>
      </c>
      <c r="L2065" s="25">
        <v>9781183.129999999</v>
      </c>
      <c r="M2065" s="30">
        <v>5.0351243899282465E-2</v>
      </c>
      <c r="N2065" s="25">
        <v>33.78</v>
      </c>
      <c r="O2065">
        <v>15747</v>
      </c>
      <c r="P2065" s="25">
        <v>279689.57</v>
      </c>
      <c r="Q2065" s="25">
        <v>2948.39</v>
      </c>
      <c r="R2065" s="21">
        <f t="shared" si="32"/>
        <v>282637.96000000002</v>
      </c>
    </row>
    <row r="2066" spans="1:18" x14ac:dyDescent="0.25">
      <c r="A2066" t="s">
        <v>116</v>
      </c>
      <c r="B2066" t="s">
        <v>7</v>
      </c>
      <c r="C2066" t="s">
        <v>199</v>
      </c>
      <c r="D2066" t="s">
        <v>200</v>
      </c>
      <c r="E2066" t="s">
        <v>142</v>
      </c>
      <c r="F2066" t="s">
        <v>198</v>
      </c>
      <c r="G2066" t="s">
        <v>144</v>
      </c>
      <c r="H2066" t="s">
        <v>279</v>
      </c>
      <c r="I2066">
        <v>224694</v>
      </c>
      <c r="J2066" s="25">
        <v>5456684.2400000002</v>
      </c>
      <c r="K2066" s="26">
        <v>0.55787568512685648</v>
      </c>
      <c r="L2066" s="25">
        <v>9781183.129999999</v>
      </c>
      <c r="M2066" s="29">
        <v>0.11717654457238964</v>
      </c>
      <c r="N2066" s="25">
        <v>10.98</v>
      </c>
      <c r="O2066">
        <v>26328</v>
      </c>
      <c r="P2066" s="25">
        <v>151998.39000000001</v>
      </c>
      <c r="Q2066" s="25">
        <v>1864.76</v>
      </c>
      <c r="R2066" s="21">
        <f t="shared" si="32"/>
        <v>153863.15000000002</v>
      </c>
    </row>
    <row r="2067" spans="1:18" x14ac:dyDescent="0.25">
      <c r="A2067" t="s">
        <v>6</v>
      </c>
      <c r="B2067" t="s">
        <v>5</v>
      </c>
      <c r="C2067" t="s">
        <v>249</v>
      </c>
      <c r="D2067" t="s">
        <v>150</v>
      </c>
      <c r="E2067" t="s">
        <v>146</v>
      </c>
      <c r="F2067" t="s">
        <v>243</v>
      </c>
      <c r="G2067" t="s">
        <v>144</v>
      </c>
      <c r="H2067" t="s">
        <v>279</v>
      </c>
      <c r="I2067">
        <v>9146</v>
      </c>
      <c r="J2067" s="25">
        <v>3634705.94</v>
      </c>
      <c r="K2067" s="26">
        <v>0.71227419588324381</v>
      </c>
      <c r="L2067" s="25">
        <v>5102958.8899999997</v>
      </c>
      <c r="M2067">
        <v>1</v>
      </c>
      <c r="N2067" s="25">
        <v>3.21</v>
      </c>
      <c r="O2067">
        <v>9146</v>
      </c>
      <c r="P2067" s="25">
        <v>19656.73</v>
      </c>
      <c r="Q2067" s="25">
        <v>-51.59</v>
      </c>
      <c r="R2067" s="21">
        <f t="shared" si="32"/>
        <v>19605.14</v>
      </c>
    </row>
    <row r="2068" spans="1:18" x14ac:dyDescent="0.25">
      <c r="A2068" t="s">
        <v>69</v>
      </c>
      <c r="B2068" t="s">
        <v>1</v>
      </c>
      <c r="C2068" t="s">
        <v>184</v>
      </c>
      <c r="D2068" t="s">
        <v>148</v>
      </c>
      <c r="E2068" t="s">
        <v>142</v>
      </c>
      <c r="F2068" t="s">
        <v>185</v>
      </c>
      <c r="G2068" t="s">
        <v>144</v>
      </c>
      <c r="H2068" t="s">
        <v>279</v>
      </c>
      <c r="I2068">
        <v>176872</v>
      </c>
      <c r="J2068" s="25">
        <v>1978901.85</v>
      </c>
      <c r="K2068" s="26">
        <v>0.89426339224042195</v>
      </c>
      <c r="L2068" s="25">
        <v>2212884.7800000003</v>
      </c>
      <c r="M2068" s="26">
        <v>0.26527951145173462</v>
      </c>
      <c r="N2068" s="25">
        <v>0.97</v>
      </c>
      <c r="O2068">
        <v>46920</v>
      </c>
      <c r="P2068" s="25">
        <v>38359.82</v>
      </c>
      <c r="Q2068" s="25">
        <v>407.15</v>
      </c>
      <c r="R2068" s="21">
        <f t="shared" si="32"/>
        <v>38766.97</v>
      </c>
    </row>
    <row r="2069" spans="1:18" x14ac:dyDescent="0.25">
      <c r="A2069" t="s">
        <v>69</v>
      </c>
      <c r="B2069" t="s">
        <v>1</v>
      </c>
      <c r="C2069" t="s">
        <v>186</v>
      </c>
      <c r="D2069" t="s">
        <v>187</v>
      </c>
      <c r="E2069" t="s">
        <v>142</v>
      </c>
      <c r="F2069" t="s">
        <v>185</v>
      </c>
      <c r="G2069" t="s">
        <v>144</v>
      </c>
      <c r="H2069" t="s">
        <v>279</v>
      </c>
      <c r="I2069">
        <v>157204</v>
      </c>
      <c r="J2069" s="25">
        <v>1978901.85</v>
      </c>
      <c r="K2069" s="26">
        <v>0.89426339224042195</v>
      </c>
      <c r="L2069" s="25">
        <v>2212884.7800000003</v>
      </c>
      <c r="M2069" s="26">
        <v>0.21059449802468116</v>
      </c>
      <c r="N2069" s="25">
        <v>2.06</v>
      </c>
      <c r="O2069">
        <v>33106</v>
      </c>
      <c r="P2069" s="25">
        <v>57480.53</v>
      </c>
      <c r="Q2069" s="25">
        <v>531.32000000000005</v>
      </c>
      <c r="R2069" s="21">
        <f t="shared" si="32"/>
        <v>58011.85</v>
      </c>
    </row>
    <row r="2070" spans="1:18" x14ac:dyDescent="0.25">
      <c r="A2070" t="s">
        <v>69</v>
      </c>
      <c r="B2070" t="s">
        <v>1</v>
      </c>
      <c r="C2070" t="s">
        <v>188</v>
      </c>
      <c r="D2070" t="s">
        <v>189</v>
      </c>
      <c r="E2070" t="s">
        <v>142</v>
      </c>
      <c r="F2070" t="s">
        <v>185</v>
      </c>
      <c r="G2070" t="s">
        <v>144</v>
      </c>
      <c r="H2070" t="s">
        <v>279</v>
      </c>
      <c r="I2070">
        <v>89594</v>
      </c>
      <c r="J2070" s="25">
        <v>1978901.85</v>
      </c>
      <c r="K2070" s="26">
        <v>0.89426339224042195</v>
      </c>
      <c r="L2070" s="25">
        <v>2212884.7800000003</v>
      </c>
      <c r="M2070" s="26">
        <v>0.20109091165913806</v>
      </c>
      <c r="N2070" s="25">
        <v>2.09</v>
      </c>
      <c r="O2070">
        <v>18016</v>
      </c>
      <c r="P2070" s="25">
        <v>31735.95</v>
      </c>
      <c r="Q2070" s="25">
        <v>590.12</v>
      </c>
      <c r="R2070" s="21">
        <f t="shared" si="32"/>
        <v>32326.07</v>
      </c>
    </row>
    <row r="2071" spans="1:18" x14ac:dyDescent="0.25">
      <c r="A2071" t="s">
        <v>69</v>
      </c>
      <c r="B2071" t="s">
        <v>1</v>
      </c>
      <c r="C2071" t="s">
        <v>190</v>
      </c>
      <c r="D2071" t="s">
        <v>148</v>
      </c>
      <c r="E2071" t="s">
        <v>146</v>
      </c>
      <c r="F2071" t="s">
        <v>191</v>
      </c>
      <c r="G2071" t="s">
        <v>144</v>
      </c>
      <c r="H2071" t="s">
        <v>279</v>
      </c>
      <c r="I2071">
        <v>16907</v>
      </c>
      <c r="J2071" s="25">
        <v>1978901.85</v>
      </c>
      <c r="K2071" s="26">
        <v>0.89426339224042195</v>
      </c>
      <c r="L2071" s="25">
        <v>2212884.7800000003</v>
      </c>
      <c r="M2071" s="26">
        <v>0.26527951145173456</v>
      </c>
      <c r="N2071" s="25">
        <v>22.13</v>
      </c>
      <c r="O2071">
        <v>4485</v>
      </c>
      <c r="P2071" s="25">
        <v>83432.87</v>
      </c>
      <c r="Q2071" s="25">
        <v>148.83000000000001</v>
      </c>
      <c r="R2071" s="21">
        <f t="shared" si="32"/>
        <v>83581.7</v>
      </c>
    </row>
    <row r="2072" spans="1:18" x14ac:dyDescent="0.25">
      <c r="A2072" t="s">
        <v>69</v>
      </c>
      <c r="B2072" t="s">
        <v>1</v>
      </c>
      <c r="C2072" t="s">
        <v>192</v>
      </c>
      <c r="D2072" t="s">
        <v>193</v>
      </c>
      <c r="E2072" t="s">
        <v>146</v>
      </c>
      <c r="F2072" t="s">
        <v>185</v>
      </c>
      <c r="G2072" t="s">
        <v>144</v>
      </c>
      <c r="H2072" t="s">
        <v>279</v>
      </c>
      <c r="I2072">
        <v>0</v>
      </c>
      <c r="J2072" s="25">
        <v>1978901.85</v>
      </c>
      <c r="K2072" s="26">
        <v>0.89426339224042195</v>
      </c>
      <c r="L2072" s="25">
        <v>2212884.7800000003</v>
      </c>
      <c r="M2072" s="26">
        <v>0.49863468045338138</v>
      </c>
      <c r="N2072" s="25">
        <v>5.93</v>
      </c>
      <c r="O2072">
        <v>0</v>
      </c>
      <c r="P2072">
        <v>0</v>
      </c>
      <c r="Q2072" s="25">
        <v>-4.99</v>
      </c>
      <c r="R2072" s="21">
        <f t="shared" si="32"/>
        <v>-4.99</v>
      </c>
    </row>
    <row r="2073" spans="1:18" x14ac:dyDescent="0.25">
      <c r="A2073" t="s">
        <v>69</v>
      </c>
      <c r="B2073" t="s">
        <v>1</v>
      </c>
      <c r="C2073" t="s">
        <v>194</v>
      </c>
      <c r="D2073" t="s">
        <v>189</v>
      </c>
      <c r="E2073" t="s">
        <v>155</v>
      </c>
      <c r="F2073" t="s">
        <v>185</v>
      </c>
      <c r="G2073" t="s">
        <v>144</v>
      </c>
      <c r="H2073" t="s">
        <v>279</v>
      </c>
      <c r="I2073">
        <v>5720</v>
      </c>
      <c r="J2073" s="25">
        <v>1978901.85</v>
      </c>
      <c r="K2073" s="26">
        <v>0.89426339224042195</v>
      </c>
      <c r="L2073" s="25">
        <v>2212884.7800000003</v>
      </c>
      <c r="M2073" s="26">
        <v>0.20109091165913812</v>
      </c>
      <c r="N2073" s="25">
        <v>2.58</v>
      </c>
      <c r="O2073">
        <v>1150</v>
      </c>
      <c r="P2073" s="25">
        <v>2494.08</v>
      </c>
      <c r="Q2073" s="25">
        <v>4.34</v>
      </c>
      <c r="R2073" s="21">
        <f t="shared" si="32"/>
        <v>2498.42</v>
      </c>
    </row>
    <row r="2074" spans="1:18" x14ac:dyDescent="0.25">
      <c r="A2074" t="s">
        <v>69</v>
      </c>
      <c r="B2074" t="s">
        <v>1</v>
      </c>
      <c r="C2074" t="s">
        <v>195</v>
      </c>
      <c r="D2074" t="s">
        <v>187</v>
      </c>
      <c r="E2074" t="s">
        <v>155</v>
      </c>
      <c r="F2074" t="s">
        <v>185</v>
      </c>
      <c r="G2074" t="s">
        <v>144</v>
      </c>
      <c r="H2074" t="s">
        <v>279</v>
      </c>
      <c r="I2074">
        <v>9773</v>
      </c>
      <c r="J2074" s="25">
        <v>1978901.85</v>
      </c>
      <c r="K2074" s="26">
        <v>0.89426339224042195</v>
      </c>
      <c r="L2074" s="25">
        <v>2212884.7800000003</v>
      </c>
      <c r="M2074" s="26">
        <v>0.21059449802468116</v>
      </c>
      <c r="N2074" s="25">
        <v>2.54</v>
      </c>
      <c r="O2074">
        <v>2058</v>
      </c>
      <c r="P2074" s="25">
        <v>4394.12</v>
      </c>
      <c r="Q2074" s="25">
        <v>8.5500000000000007</v>
      </c>
      <c r="R2074" s="21">
        <f t="shared" si="32"/>
        <v>4402.67</v>
      </c>
    </row>
    <row r="2075" spans="1:18" x14ac:dyDescent="0.25">
      <c r="A2075" t="s">
        <v>70</v>
      </c>
      <c r="B2075" t="s">
        <v>226</v>
      </c>
      <c r="C2075" t="s">
        <v>157</v>
      </c>
      <c r="D2075" t="s">
        <v>158</v>
      </c>
      <c r="E2075" t="s">
        <v>142</v>
      </c>
      <c r="F2075" t="s">
        <v>159</v>
      </c>
      <c r="G2075" t="s">
        <v>144</v>
      </c>
      <c r="H2075" t="s">
        <v>279</v>
      </c>
      <c r="I2075">
        <v>50321</v>
      </c>
      <c r="J2075" s="25">
        <v>1728947.43</v>
      </c>
      <c r="K2075" s="26">
        <v>0.67230450473307235</v>
      </c>
      <c r="L2075" s="25">
        <v>2571673.13</v>
      </c>
      <c r="M2075" s="30">
        <v>7.1205313113172158E-2</v>
      </c>
      <c r="N2075" s="25">
        <v>26.16</v>
      </c>
      <c r="O2075">
        <v>3583</v>
      </c>
      <c r="P2075" s="25">
        <v>59392.54</v>
      </c>
      <c r="Q2075" s="25">
        <v>729.35</v>
      </c>
      <c r="R2075" s="21">
        <f t="shared" si="32"/>
        <v>60121.89</v>
      </c>
    </row>
    <row r="2076" spans="1:18" x14ac:dyDescent="0.25">
      <c r="A2076" t="s">
        <v>70</v>
      </c>
      <c r="B2076" t="s">
        <v>226</v>
      </c>
      <c r="C2076" t="s">
        <v>160</v>
      </c>
      <c r="D2076" t="s">
        <v>150</v>
      </c>
      <c r="E2076" t="s">
        <v>142</v>
      </c>
      <c r="F2076" t="s">
        <v>159</v>
      </c>
      <c r="G2076" t="s">
        <v>144</v>
      </c>
      <c r="H2076" t="s">
        <v>279</v>
      </c>
      <c r="I2076">
        <v>48505</v>
      </c>
      <c r="J2076" s="25">
        <v>1728947.43</v>
      </c>
      <c r="K2076" s="26">
        <v>0.67230450473307235</v>
      </c>
      <c r="L2076" s="25">
        <v>2571673.13</v>
      </c>
      <c r="M2076" s="30">
        <v>7.6432810604572451E-2</v>
      </c>
      <c r="N2076" s="28">
        <v>24.2</v>
      </c>
      <c r="O2076">
        <v>3707</v>
      </c>
      <c r="P2076" s="25">
        <v>56844.09</v>
      </c>
      <c r="Q2076" s="25">
        <v>536.67999999999995</v>
      </c>
      <c r="R2076" s="21">
        <f t="shared" si="32"/>
        <v>57380.77</v>
      </c>
    </row>
    <row r="2077" spans="1:18" x14ac:dyDescent="0.25">
      <c r="A2077" t="s">
        <v>70</v>
      </c>
      <c r="B2077" t="s">
        <v>226</v>
      </c>
      <c r="C2077" t="s">
        <v>161</v>
      </c>
      <c r="D2077" t="s">
        <v>148</v>
      </c>
      <c r="E2077" t="s">
        <v>142</v>
      </c>
      <c r="F2077" t="s">
        <v>162</v>
      </c>
      <c r="G2077" t="s">
        <v>144</v>
      </c>
      <c r="H2077" t="s">
        <v>279</v>
      </c>
      <c r="I2077">
        <v>13542</v>
      </c>
      <c r="J2077" s="25">
        <v>1728947.43</v>
      </c>
      <c r="K2077" s="26">
        <v>0.67230450473307235</v>
      </c>
      <c r="L2077" s="25">
        <v>2571673.13</v>
      </c>
      <c r="M2077" s="30">
        <v>7.1205313113172145E-2</v>
      </c>
      <c r="N2077" s="25">
        <v>26.16</v>
      </c>
      <c r="O2077">
        <v>964</v>
      </c>
      <c r="P2077" s="25">
        <v>15979.46</v>
      </c>
      <c r="Q2077" s="25">
        <v>165.77</v>
      </c>
      <c r="R2077" s="21">
        <f t="shared" si="32"/>
        <v>16145.23</v>
      </c>
    </row>
    <row r="2078" spans="1:18" x14ac:dyDescent="0.25">
      <c r="A2078" t="s">
        <v>70</v>
      </c>
      <c r="B2078" t="s">
        <v>226</v>
      </c>
      <c r="C2078" t="s">
        <v>163</v>
      </c>
      <c r="D2078" t="s">
        <v>148</v>
      </c>
      <c r="E2078" t="s">
        <v>146</v>
      </c>
      <c r="F2078" t="s">
        <v>162</v>
      </c>
      <c r="G2078" t="s">
        <v>144</v>
      </c>
      <c r="H2078" t="s">
        <v>279</v>
      </c>
      <c r="I2078">
        <v>2518</v>
      </c>
      <c r="J2078" s="25">
        <v>1728947.43</v>
      </c>
      <c r="K2078" s="26">
        <v>0.67230450473307235</v>
      </c>
      <c r="L2078" s="25">
        <v>2571673.13</v>
      </c>
      <c r="M2078" s="30">
        <v>7.1205313113172158E-2</v>
      </c>
      <c r="N2078" s="25">
        <v>107.29</v>
      </c>
      <c r="O2078">
        <v>179</v>
      </c>
      <c r="P2078" s="25">
        <v>12136.85</v>
      </c>
      <c r="Q2078">
        <v>0</v>
      </c>
      <c r="R2078" s="21">
        <f t="shared" si="32"/>
        <v>12136.85</v>
      </c>
    </row>
    <row r="2079" spans="1:18" x14ac:dyDescent="0.25">
      <c r="A2079" t="s">
        <v>70</v>
      </c>
      <c r="B2079" t="s">
        <v>226</v>
      </c>
      <c r="C2079" t="s">
        <v>164</v>
      </c>
      <c r="D2079" t="s">
        <v>150</v>
      </c>
      <c r="E2079" t="s">
        <v>146</v>
      </c>
      <c r="F2079" t="s">
        <v>162</v>
      </c>
      <c r="G2079" t="s">
        <v>144</v>
      </c>
      <c r="H2079" t="s">
        <v>279</v>
      </c>
      <c r="I2079">
        <v>3595</v>
      </c>
      <c r="J2079" s="25">
        <v>1728947.43</v>
      </c>
      <c r="K2079" s="26">
        <v>0.67230450473307235</v>
      </c>
      <c r="L2079" s="25">
        <v>2571673.13</v>
      </c>
      <c r="M2079" s="30">
        <v>7.6432810604572451E-2</v>
      </c>
      <c r="N2079" s="25">
        <v>67.69</v>
      </c>
      <c r="O2079">
        <v>274</v>
      </c>
      <c r="P2079" s="25">
        <v>11721.12</v>
      </c>
      <c r="Q2079">
        <v>0</v>
      </c>
      <c r="R2079" s="21">
        <f t="shared" si="32"/>
        <v>11721.12</v>
      </c>
    </row>
    <row r="2080" spans="1:18" x14ac:dyDescent="0.25">
      <c r="A2080" t="s">
        <v>70</v>
      </c>
      <c r="B2080" t="s">
        <v>226</v>
      </c>
      <c r="C2080" t="s">
        <v>165</v>
      </c>
      <c r="D2080" t="s">
        <v>148</v>
      </c>
      <c r="E2080" t="s">
        <v>155</v>
      </c>
      <c r="F2080" t="s">
        <v>159</v>
      </c>
      <c r="G2080" t="s">
        <v>144</v>
      </c>
      <c r="H2080" t="s">
        <v>279</v>
      </c>
      <c r="I2080">
        <v>1481</v>
      </c>
      <c r="J2080" s="25">
        <v>1728947.43</v>
      </c>
      <c r="K2080" s="26">
        <v>0.67230450473307235</v>
      </c>
      <c r="L2080" s="25">
        <v>2571673.13</v>
      </c>
      <c r="M2080" s="30">
        <v>7.1205313113172158E-2</v>
      </c>
      <c r="N2080" s="25">
        <v>58.75</v>
      </c>
      <c r="O2080">
        <v>105</v>
      </c>
      <c r="P2080" s="25">
        <v>3898.44</v>
      </c>
      <c r="Q2080">
        <v>0</v>
      </c>
      <c r="R2080" s="21">
        <f t="shared" si="32"/>
        <v>3898.44</v>
      </c>
    </row>
    <row r="2081" spans="1:18" x14ac:dyDescent="0.25">
      <c r="A2081" t="s">
        <v>70</v>
      </c>
      <c r="B2081" t="s">
        <v>226</v>
      </c>
      <c r="C2081" t="s">
        <v>166</v>
      </c>
      <c r="D2081" t="s">
        <v>150</v>
      </c>
      <c r="E2081" t="s">
        <v>155</v>
      </c>
      <c r="F2081" t="s">
        <v>159</v>
      </c>
      <c r="G2081" t="s">
        <v>144</v>
      </c>
      <c r="H2081" t="s">
        <v>279</v>
      </c>
      <c r="I2081">
        <v>2055</v>
      </c>
      <c r="J2081" s="25">
        <v>1728947.43</v>
      </c>
      <c r="K2081" s="26">
        <v>0.67230450473307235</v>
      </c>
      <c r="L2081" s="25">
        <v>2571673.13</v>
      </c>
      <c r="M2081" s="30">
        <v>7.14917661453814E-2</v>
      </c>
      <c r="N2081" s="25">
        <v>58.69</v>
      </c>
      <c r="O2081">
        <v>146</v>
      </c>
      <c r="P2081" s="25">
        <v>5415.15</v>
      </c>
      <c r="Q2081" s="25">
        <v>-37.090000000000003</v>
      </c>
      <c r="R2081" s="21">
        <f t="shared" si="32"/>
        <v>5378.0599999999995</v>
      </c>
    </row>
    <row r="2082" spans="1:18" x14ac:dyDescent="0.25">
      <c r="A2082" t="s">
        <v>16</v>
      </c>
      <c r="B2082" t="s">
        <v>15</v>
      </c>
      <c r="C2082" t="s">
        <v>250</v>
      </c>
      <c r="D2082" t="s">
        <v>175</v>
      </c>
      <c r="E2082" t="s">
        <v>142</v>
      </c>
      <c r="F2082" t="s">
        <v>251</v>
      </c>
      <c r="G2082" t="s">
        <v>144</v>
      </c>
      <c r="H2082" t="s">
        <v>279</v>
      </c>
      <c r="I2082">
        <v>69444</v>
      </c>
      <c r="J2082" s="25">
        <v>2691329.56</v>
      </c>
      <c r="K2082" s="26">
        <v>0.84553191604601508</v>
      </c>
      <c r="L2082" s="25">
        <v>3183001.74</v>
      </c>
      <c r="M2082">
        <v>1</v>
      </c>
      <c r="N2082" s="25">
        <v>0.44</v>
      </c>
      <c r="O2082">
        <v>69444</v>
      </c>
      <c r="P2082" s="25">
        <v>24349.99</v>
      </c>
      <c r="Q2082" s="25">
        <v>171.81</v>
      </c>
      <c r="R2082" s="21">
        <f t="shared" si="32"/>
        <v>24521.800000000003</v>
      </c>
    </row>
    <row r="2083" spans="1:18" x14ac:dyDescent="0.25">
      <c r="A2083" t="s">
        <v>16</v>
      </c>
      <c r="B2083" t="s">
        <v>15</v>
      </c>
      <c r="C2083" t="s">
        <v>252</v>
      </c>
      <c r="D2083" t="s">
        <v>150</v>
      </c>
      <c r="E2083" t="s">
        <v>142</v>
      </c>
      <c r="F2083" t="s">
        <v>251</v>
      </c>
      <c r="G2083" t="s">
        <v>144</v>
      </c>
      <c r="H2083" t="s">
        <v>279</v>
      </c>
      <c r="I2083">
        <v>194363</v>
      </c>
      <c r="J2083" s="25">
        <v>2691329.56</v>
      </c>
      <c r="K2083" s="26">
        <v>0.84553191604601508</v>
      </c>
      <c r="L2083" s="25">
        <v>3183001.74</v>
      </c>
      <c r="M2083">
        <v>1</v>
      </c>
      <c r="N2083" s="25">
        <v>0.44</v>
      </c>
      <c r="O2083">
        <v>194363</v>
      </c>
      <c r="P2083" s="25">
        <v>68151.850000000006</v>
      </c>
      <c r="Q2083" s="25">
        <v>681.31</v>
      </c>
      <c r="R2083" s="21">
        <f t="shared" si="32"/>
        <v>68833.16</v>
      </c>
    </row>
    <row r="2084" spans="1:18" x14ac:dyDescent="0.25">
      <c r="A2084" t="s">
        <v>16</v>
      </c>
      <c r="B2084" t="s">
        <v>15</v>
      </c>
      <c r="C2084" t="s">
        <v>253</v>
      </c>
      <c r="D2084" t="s">
        <v>141</v>
      </c>
      <c r="E2084" t="s">
        <v>142</v>
      </c>
      <c r="F2084" t="s">
        <v>251</v>
      </c>
      <c r="G2084" t="s">
        <v>144</v>
      </c>
      <c r="H2084" t="s">
        <v>279</v>
      </c>
      <c r="I2084">
        <v>56141</v>
      </c>
      <c r="J2084" s="25">
        <v>2691329.56</v>
      </c>
      <c r="K2084" s="26">
        <v>0.84553191604601508</v>
      </c>
      <c r="L2084" s="25">
        <v>3183001.74</v>
      </c>
      <c r="M2084">
        <v>1</v>
      </c>
      <c r="N2084" s="25">
        <v>0.44</v>
      </c>
      <c r="O2084">
        <v>56141</v>
      </c>
      <c r="P2084" s="28">
        <v>19685.400000000001</v>
      </c>
      <c r="Q2084">
        <v>162</v>
      </c>
      <c r="R2084" s="21">
        <f t="shared" si="32"/>
        <v>19847.400000000001</v>
      </c>
    </row>
    <row r="2085" spans="1:18" x14ac:dyDescent="0.25">
      <c r="A2085" t="s">
        <v>16</v>
      </c>
      <c r="B2085" t="s">
        <v>15</v>
      </c>
      <c r="C2085" t="s">
        <v>254</v>
      </c>
      <c r="D2085" t="s">
        <v>255</v>
      </c>
      <c r="E2085" t="s">
        <v>142</v>
      </c>
      <c r="F2085" t="s">
        <v>251</v>
      </c>
      <c r="G2085" t="s">
        <v>144</v>
      </c>
      <c r="H2085" t="s">
        <v>279</v>
      </c>
      <c r="I2085">
        <v>142883</v>
      </c>
      <c r="J2085" s="25">
        <v>2691329.56</v>
      </c>
      <c r="K2085" s="26">
        <v>0.84553191604601508</v>
      </c>
      <c r="L2085" s="25">
        <v>3183001.74</v>
      </c>
      <c r="M2085">
        <v>1</v>
      </c>
      <c r="N2085" s="25">
        <v>0.44</v>
      </c>
      <c r="O2085">
        <v>142883</v>
      </c>
      <c r="P2085" s="25">
        <v>50100.79</v>
      </c>
      <c r="Q2085" s="25">
        <v>589.42999999999995</v>
      </c>
      <c r="R2085" s="21">
        <f t="shared" si="32"/>
        <v>50690.22</v>
      </c>
    </row>
    <row r="2086" spans="1:18" x14ac:dyDescent="0.25">
      <c r="A2086" t="s">
        <v>16</v>
      </c>
      <c r="B2086" t="s">
        <v>15</v>
      </c>
      <c r="C2086" t="s">
        <v>256</v>
      </c>
      <c r="D2086" t="s">
        <v>150</v>
      </c>
      <c r="E2086" t="s">
        <v>146</v>
      </c>
      <c r="F2086" t="s">
        <v>251</v>
      </c>
      <c r="G2086" t="s">
        <v>144</v>
      </c>
      <c r="H2086" t="s">
        <v>279</v>
      </c>
      <c r="I2086">
        <v>11440</v>
      </c>
      <c r="J2086" s="25">
        <v>2691329.56</v>
      </c>
      <c r="K2086" s="26">
        <v>0.84553191604601508</v>
      </c>
      <c r="L2086" s="25">
        <v>3183001.74</v>
      </c>
      <c r="M2086">
        <v>1</v>
      </c>
      <c r="N2086">
        <v>3</v>
      </c>
      <c r="O2086">
        <v>11440</v>
      </c>
      <c r="P2086" s="25">
        <v>27277.54</v>
      </c>
      <c r="Q2086" s="25">
        <v>152.63</v>
      </c>
      <c r="R2086" s="21">
        <f t="shared" si="32"/>
        <v>27430.170000000002</v>
      </c>
    </row>
    <row r="2087" spans="1:18" x14ac:dyDescent="0.25">
      <c r="A2087" t="s">
        <v>16</v>
      </c>
      <c r="B2087" t="s">
        <v>15</v>
      </c>
      <c r="C2087" t="s">
        <v>257</v>
      </c>
      <c r="D2087" t="s">
        <v>141</v>
      </c>
      <c r="E2087" t="s">
        <v>146</v>
      </c>
      <c r="F2087" t="s">
        <v>251</v>
      </c>
      <c r="G2087" t="s">
        <v>144</v>
      </c>
      <c r="H2087" t="s">
        <v>279</v>
      </c>
      <c r="I2087">
        <v>7847</v>
      </c>
      <c r="J2087" s="25">
        <v>2691329.56</v>
      </c>
      <c r="K2087" s="26">
        <v>0.84553191604601508</v>
      </c>
      <c r="L2087" s="25">
        <v>3183001.74</v>
      </c>
      <c r="M2087">
        <v>1</v>
      </c>
      <c r="N2087">
        <v>3</v>
      </c>
      <c r="O2087">
        <v>7847</v>
      </c>
      <c r="P2087" s="25">
        <v>18710.39</v>
      </c>
      <c r="Q2087" s="25">
        <v>996.68</v>
      </c>
      <c r="R2087" s="21">
        <f t="shared" si="32"/>
        <v>19707.07</v>
      </c>
    </row>
    <row r="2088" spans="1:18" x14ac:dyDescent="0.25">
      <c r="A2088" t="s">
        <v>82</v>
      </c>
      <c r="B2088" t="s">
        <v>13</v>
      </c>
      <c r="C2088" t="s">
        <v>152</v>
      </c>
      <c r="D2088" t="s">
        <v>153</v>
      </c>
      <c r="E2088" t="s">
        <v>142</v>
      </c>
      <c r="F2088" t="s">
        <v>151</v>
      </c>
      <c r="G2088" t="s">
        <v>144</v>
      </c>
      <c r="H2088" t="s">
        <v>279</v>
      </c>
      <c r="I2088">
        <v>93362</v>
      </c>
      <c r="J2088" s="28">
        <v>649075.19999999995</v>
      </c>
      <c r="K2088" s="26">
        <v>0.65647607493745797</v>
      </c>
      <c r="L2088" s="25">
        <v>988726.35999999987</v>
      </c>
      <c r="M2088" s="30">
        <v>6.5468774623076181E-2</v>
      </c>
      <c r="N2088" s="25">
        <v>4.97</v>
      </c>
      <c r="O2088">
        <v>6112</v>
      </c>
      <c r="P2088" s="28">
        <v>18794.900000000001</v>
      </c>
      <c r="Q2088" s="25">
        <v>199.86</v>
      </c>
      <c r="R2088" s="21">
        <f t="shared" si="32"/>
        <v>18994.760000000002</v>
      </c>
    </row>
    <row r="2089" spans="1:18" x14ac:dyDescent="0.25">
      <c r="A2089" t="s">
        <v>82</v>
      </c>
      <c r="B2089" t="s">
        <v>13</v>
      </c>
      <c r="C2089" t="s">
        <v>154</v>
      </c>
      <c r="D2089" t="s">
        <v>148</v>
      </c>
      <c r="E2089" t="s">
        <v>155</v>
      </c>
      <c r="F2089" t="s">
        <v>151</v>
      </c>
      <c r="G2089" t="s">
        <v>144</v>
      </c>
      <c r="H2089" t="s">
        <v>279</v>
      </c>
      <c r="I2089">
        <v>1422</v>
      </c>
      <c r="J2089" s="28">
        <v>649075.19999999995</v>
      </c>
      <c r="K2089" s="26">
        <v>0.65647607493745797</v>
      </c>
      <c r="L2089" s="25">
        <v>988726.35999999987</v>
      </c>
      <c r="M2089" s="30">
        <v>6.5468774623076195E-2</v>
      </c>
      <c r="N2089" s="25">
        <v>27.46</v>
      </c>
      <c r="O2089">
        <v>93</v>
      </c>
      <c r="P2089" s="25">
        <v>1575.91</v>
      </c>
      <c r="Q2089">
        <v>0</v>
      </c>
      <c r="R2089" s="21">
        <f t="shared" si="32"/>
        <v>1575.91</v>
      </c>
    </row>
    <row r="2090" spans="1:18" x14ac:dyDescent="0.25">
      <c r="A2090" t="s">
        <v>82</v>
      </c>
      <c r="B2090" t="s">
        <v>13</v>
      </c>
      <c r="C2090" t="s">
        <v>156</v>
      </c>
      <c r="D2090" t="s">
        <v>150</v>
      </c>
      <c r="E2090" t="s">
        <v>155</v>
      </c>
      <c r="F2090" t="s">
        <v>151</v>
      </c>
      <c r="G2090" t="s">
        <v>144</v>
      </c>
      <c r="H2090" t="s">
        <v>279</v>
      </c>
      <c r="I2090">
        <v>3599</v>
      </c>
      <c r="J2090" s="28">
        <v>649075.19999999995</v>
      </c>
      <c r="K2090" s="26">
        <v>0.65647607493745797</v>
      </c>
      <c r="L2090" s="25">
        <v>988726.35999999987</v>
      </c>
      <c r="M2090" s="30">
        <v>6.5468774623076195E-2</v>
      </c>
      <c r="N2090" s="25">
        <v>27.46</v>
      </c>
      <c r="O2090">
        <v>235</v>
      </c>
      <c r="P2090" s="25">
        <v>3982.13</v>
      </c>
      <c r="Q2090" s="25">
        <v>16.940000000000001</v>
      </c>
      <c r="R2090" s="21">
        <f t="shared" si="32"/>
        <v>3999.07</v>
      </c>
    </row>
    <row r="2091" spans="1:18" x14ac:dyDescent="0.25">
      <c r="A2091" t="s">
        <v>83</v>
      </c>
      <c r="B2091" t="s">
        <v>196</v>
      </c>
      <c r="C2091" t="s">
        <v>197</v>
      </c>
      <c r="D2091" t="s">
        <v>148</v>
      </c>
      <c r="E2091" t="s">
        <v>142</v>
      </c>
      <c r="F2091" t="s">
        <v>198</v>
      </c>
      <c r="G2091" t="s">
        <v>144</v>
      </c>
      <c r="H2091" t="s">
        <v>279</v>
      </c>
      <c r="I2091">
        <v>312757</v>
      </c>
      <c r="J2091" s="25">
        <v>2420065.65</v>
      </c>
      <c r="K2091" s="29">
        <v>0.65596396257773992</v>
      </c>
      <c r="L2091" s="25">
        <v>3689327.1399999997</v>
      </c>
      <c r="M2091" s="30">
        <v>1.899179354700235E-2</v>
      </c>
      <c r="N2091" s="25">
        <v>33.78</v>
      </c>
      <c r="O2091">
        <v>5939</v>
      </c>
      <c r="P2091" s="25">
        <v>124032.16</v>
      </c>
      <c r="Q2091" s="25">
        <v>1273.93</v>
      </c>
      <c r="R2091" s="21">
        <f t="shared" si="32"/>
        <v>125306.09</v>
      </c>
    </row>
    <row r="2092" spans="1:18" x14ac:dyDescent="0.25">
      <c r="A2092" t="s">
        <v>83</v>
      </c>
      <c r="B2092" t="s">
        <v>196</v>
      </c>
      <c r="C2092" t="s">
        <v>199</v>
      </c>
      <c r="D2092" t="s">
        <v>200</v>
      </c>
      <c r="E2092" t="s">
        <v>142</v>
      </c>
      <c r="F2092" t="s">
        <v>198</v>
      </c>
      <c r="G2092" t="s">
        <v>183</v>
      </c>
      <c r="H2092" t="s">
        <v>279</v>
      </c>
      <c r="I2092">
        <v>224694</v>
      </c>
      <c r="J2092" s="25">
        <v>2420065.65</v>
      </c>
      <c r="K2092" s="29">
        <v>0.65596396257773992</v>
      </c>
      <c r="L2092" s="25">
        <v>3689327.1399999997</v>
      </c>
      <c r="N2092" s="25">
        <v>10.98</v>
      </c>
      <c r="P2092">
        <v>0</v>
      </c>
      <c r="Q2092">
        <v>0</v>
      </c>
      <c r="R2092" s="21">
        <f t="shared" si="32"/>
        <v>0</v>
      </c>
    </row>
    <row r="2093" spans="1:18" x14ac:dyDescent="0.25">
      <c r="A2093" t="s">
        <v>83</v>
      </c>
      <c r="B2093" t="s">
        <v>196</v>
      </c>
      <c r="C2093" t="s">
        <v>201</v>
      </c>
      <c r="D2093" t="s">
        <v>141</v>
      </c>
      <c r="E2093" t="s">
        <v>142</v>
      </c>
      <c r="F2093" t="s">
        <v>202</v>
      </c>
      <c r="G2093" t="s">
        <v>144</v>
      </c>
      <c r="H2093" t="s">
        <v>279</v>
      </c>
      <c r="I2093">
        <v>45141</v>
      </c>
      <c r="J2093" s="25">
        <v>2420065.65</v>
      </c>
      <c r="K2093" s="29">
        <v>0.65596396257773992</v>
      </c>
      <c r="L2093" s="25">
        <v>3689327.1399999997</v>
      </c>
      <c r="M2093" s="30">
        <v>1.8989207402494847E-2</v>
      </c>
      <c r="N2093" s="25">
        <v>33.78</v>
      </c>
      <c r="O2093">
        <v>857</v>
      </c>
      <c r="P2093" s="25">
        <v>17897.89</v>
      </c>
      <c r="Q2093" s="25">
        <v>250.61</v>
      </c>
      <c r="R2093" s="21">
        <f t="shared" si="32"/>
        <v>18148.5</v>
      </c>
    </row>
    <row r="2094" spans="1:18" x14ac:dyDescent="0.25">
      <c r="A2094" t="s">
        <v>83</v>
      </c>
      <c r="B2094" t="s">
        <v>196</v>
      </c>
      <c r="C2094" t="s">
        <v>203</v>
      </c>
      <c r="D2094" t="s">
        <v>141</v>
      </c>
      <c r="E2094" t="s">
        <v>146</v>
      </c>
      <c r="F2094" t="s">
        <v>202</v>
      </c>
      <c r="G2094" t="s">
        <v>144</v>
      </c>
      <c r="H2094" t="s">
        <v>279</v>
      </c>
      <c r="I2094">
        <v>17989</v>
      </c>
      <c r="J2094" s="25">
        <v>2420065.65</v>
      </c>
      <c r="K2094" s="29">
        <v>0.65596396257773992</v>
      </c>
      <c r="L2094" s="25">
        <v>3689327.1399999997</v>
      </c>
      <c r="M2094" s="30">
        <v>1.8989207402494851E-2</v>
      </c>
      <c r="N2094" s="28">
        <v>135.6</v>
      </c>
      <c r="O2094">
        <v>341</v>
      </c>
      <c r="P2094" s="25">
        <v>28511.62</v>
      </c>
      <c r="Q2094">
        <v>0</v>
      </c>
      <c r="R2094" s="21">
        <f t="shared" si="32"/>
        <v>28511.62</v>
      </c>
    </row>
    <row r="2095" spans="1:18" x14ac:dyDescent="0.25">
      <c r="A2095" t="s">
        <v>83</v>
      </c>
      <c r="B2095" t="s">
        <v>196</v>
      </c>
      <c r="C2095" t="s">
        <v>204</v>
      </c>
      <c r="D2095" t="s">
        <v>150</v>
      </c>
      <c r="E2095" t="s">
        <v>146</v>
      </c>
      <c r="F2095" t="s">
        <v>202</v>
      </c>
      <c r="G2095" t="s">
        <v>183</v>
      </c>
      <c r="H2095" t="s">
        <v>279</v>
      </c>
      <c r="I2095">
        <v>15914</v>
      </c>
      <c r="J2095" s="25">
        <v>2420065.65</v>
      </c>
      <c r="K2095" s="29">
        <v>0.65596396257773992</v>
      </c>
      <c r="L2095" s="25">
        <v>3689327.1399999997</v>
      </c>
      <c r="N2095" s="25">
        <v>30.27</v>
      </c>
      <c r="P2095">
        <v>0</v>
      </c>
      <c r="Q2095">
        <v>0</v>
      </c>
      <c r="R2095" s="21">
        <f t="shared" si="32"/>
        <v>0</v>
      </c>
    </row>
    <row r="2096" spans="1:18" x14ac:dyDescent="0.25">
      <c r="A2096" t="s">
        <v>83</v>
      </c>
      <c r="B2096" t="s">
        <v>196</v>
      </c>
      <c r="C2096" t="s">
        <v>205</v>
      </c>
      <c r="D2096" t="s">
        <v>148</v>
      </c>
      <c r="E2096" t="s">
        <v>155</v>
      </c>
      <c r="F2096" t="s">
        <v>198</v>
      </c>
      <c r="G2096" t="s">
        <v>144</v>
      </c>
      <c r="H2096" t="s">
        <v>279</v>
      </c>
      <c r="I2096">
        <v>15486</v>
      </c>
      <c r="J2096" s="25">
        <v>2420065.65</v>
      </c>
      <c r="K2096" s="29">
        <v>0.65596396257773992</v>
      </c>
      <c r="L2096" s="25">
        <v>3689327.1399999997</v>
      </c>
      <c r="M2096" s="30">
        <v>1.899179354700235E-2</v>
      </c>
      <c r="N2096" s="25">
        <v>90.79</v>
      </c>
      <c r="O2096">
        <v>294</v>
      </c>
      <c r="P2096" s="25">
        <v>16458.61</v>
      </c>
      <c r="Q2096" s="25">
        <v>55.98</v>
      </c>
      <c r="R2096" s="21">
        <f t="shared" si="32"/>
        <v>16514.59</v>
      </c>
    </row>
    <row r="2097" spans="1:18" x14ac:dyDescent="0.25">
      <c r="A2097" t="s">
        <v>83</v>
      </c>
      <c r="B2097" t="s">
        <v>196</v>
      </c>
      <c r="C2097" t="s">
        <v>206</v>
      </c>
      <c r="D2097" t="s">
        <v>189</v>
      </c>
      <c r="E2097" t="s">
        <v>155</v>
      </c>
      <c r="F2097" t="s">
        <v>198</v>
      </c>
      <c r="G2097" t="s">
        <v>144</v>
      </c>
      <c r="H2097" t="s">
        <v>279</v>
      </c>
      <c r="I2097">
        <v>7102</v>
      </c>
      <c r="J2097" s="25">
        <v>2420065.65</v>
      </c>
      <c r="K2097" s="29">
        <v>0.65596396257773992</v>
      </c>
      <c r="L2097" s="25">
        <v>3689327.1399999997</v>
      </c>
      <c r="M2097" s="30">
        <v>1.9993044260101834E-2</v>
      </c>
      <c r="N2097" s="25">
        <v>90.77</v>
      </c>
      <c r="O2097">
        <v>141</v>
      </c>
      <c r="P2097" s="25">
        <v>7891.68</v>
      </c>
      <c r="Q2097">
        <v>0</v>
      </c>
      <c r="R2097" s="21">
        <f t="shared" si="32"/>
        <v>7891.68</v>
      </c>
    </row>
    <row r="2098" spans="1:18" x14ac:dyDescent="0.25">
      <c r="A2098" t="s">
        <v>84</v>
      </c>
      <c r="B2098" t="s">
        <v>4</v>
      </c>
      <c r="C2098" t="s">
        <v>167</v>
      </c>
      <c r="D2098" t="s">
        <v>148</v>
      </c>
      <c r="E2098" t="s">
        <v>142</v>
      </c>
      <c r="F2098" t="s">
        <v>168</v>
      </c>
      <c r="G2098" t="s">
        <v>144</v>
      </c>
      <c r="H2098" t="s">
        <v>279</v>
      </c>
      <c r="I2098">
        <v>111590</v>
      </c>
      <c r="J2098" s="25">
        <v>311579.13</v>
      </c>
      <c r="K2098" s="29">
        <v>0.72644401142952952</v>
      </c>
      <c r="L2098" s="25">
        <v>428910.04000000004</v>
      </c>
      <c r="M2098" s="27">
        <v>2.9441351071059622E-3</v>
      </c>
      <c r="N2098" s="25">
        <v>10.74</v>
      </c>
      <c r="O2098">
        <v>328</v>
      </c>
      <c r="P2098" s="25">
        <v>2411.91</v>
      </c>
      <c r="Q2098" s="25">
        <v>22.06</v>
      </c>
      <c r="R2098" s="21">
        <f t="shared" si="32"/>
        <v>2433.9699999999998</v>
      </c>
    </row>
    <row r="2099" spans="1:18" x14ac:dyDescent="0.25">
      <c r="A2099" t="s">
        <v>84</v>
      </c>
      <c r="B2099" t="s">
        <v>4</v>
      </c>
      <c r="C2099" t="s">
        <v>169</v>
      </c>
      <c r="D2099" t="s">
        <v>170</v>
      </c>
      <c r="E2099" t="s">
        <v>142</v>
      </c>
      <c r="F2099" t="s">
        <v>168</v>
      </c>
      <c r="G2099" t="s">
        <v>183</v>
      </c>
      <c r="H2099" t="s">
        <v>279</v>
      </c>
      <c r="I2099">
        <v>475095</v>
      </c>
      <c r="J2099" s="25">
        <v>311579.13</v>
      </c>
      <c r="K2099" s="29">
        <v>0.72644401142952952</v>
      </c>
      <c r="L2099" s="25">
        <v>428910.04000000004</v>
      </c>
      <c r="N2099" s="25">
        <v>10.86</v>
      </c>
      <c r="P2099">
        <v>0</v>
      </c>
      <c r="Q2099">
        <v>0</v>
      </c>
      <c r="R2099" s="21">
        <f t="shared" si="32"/>
        <v>0</v>
      </c>
    </row>
    <row r="2100" spans="1:18" x14ac:dyDescent="0.25">
      <c r="A2100" t="s">
        <v>84</v>
      </c>
      <c r="B2100" t="s">
        <v>4</v>
      </c>
      <c r="C2100" t="s">
        <v>171</v>
      </c>
      <c r="D2100" t="s">
        <v>172</v>
      </c>
      <c r="E2100" t="s">
        <v>142</v>
      </c>
      <c r="F2100" t="s">
        <v>168</v>
      </c>
      <c r="G2100" t="s">
        <v>144</v>
      </c>
      <c r="H2100" t="s">
        <v>279</v>
      </c>
      <c r="I2100">
        <v>344789</v>
      </c>
      <c r="J2100" s="25">
        <v>311579.13</v>
      </c>
      <c r="K2100" s="29">
        <v>0.72644401142952952</v>
      </c>
      <c r="L2100" s="25">
        <v>428910.04000000004</v>
      </c>
      <c r="M2100" s="27">
        <v>3.040034562120016E-3</v>
      </c>
      <c r="N2100" s="25">
        <v>10.15</v>
      </c>
      <c r="O2100">
        <v>1048</v>
      </c>
      <c r="P2100" s="25">
        <v>7283.01</v>
      </c>
      <c r="Q2100" s="25">
        <v>90.35</v>
      </c>
      <c r="R2100" s="21">
        <f t="shared" si="32"/>
        <v>7373.3600000000006</v>
      </c>
    </row>
    <row r="2101" spans="1:18" x14ac:dyDescent="0.25">
      <c r="A2101" t="s">
        <v>84</v>
      </c>
      <c r="B2101" t="s">
        <v>4</v>
      </c>
      <c r="C2101" t="s">
        <v>173</v>
      </c>
      <c r="D2101" t="s">
        <v>141</v>
      </c>
      <c r="E2101" t="s">
        <v>142</v>
      </c>
      <c r="F2101" t="s">
        <v>168</v>
      </c>
      <c r="G2101" t="s">
        <v>144</v>
      </c>
      <c r="H2101" t="s">
        <v>279</v>
      </c>
      <c r="I2101">
        <v>16709</v>
      </c>
      <c r="J2101" s="25">
        <v>311579.13</v>
      </c>
      <c r="K2101" s="29">
        <v>0.72644401142952952</v>
      </c>
      <c r="L2101" s="25">
        <v>428910.04000000004</v>
      </c>
      <c r="M2101" s="27">
        <v>2.7856653943903386E-3</v>
      </c>
      <c r="N2101" s="28">
        <v>10.9</v>
      </c>
      <c r="O2101">
        <v>46</v>
      </c>
      <c r="P2101" s="28">
        <v>343.3</v>
      </c>
      <c r="Q2101" s="25">
        <v>7.47</v>
      </c>
      <c r="R2101" s="21">
        <f t="shared" si="32"/>
        <v>350.77000000000004</v>
      </c>
    </row>
    <row r="2102" spans="1:18" x14ac:dyDescent="0.25">
      <c r="A2102" t="s">
        <v>84</v>
      </c>
      <c r="B2102" t="s">
        <v>4</v>
      </c>
      <c r="C2102" t="s">
        <v>174</v>
      </c>
      <c r="D2102" t="s">
        <v>175</v>
      </c>
      <c r="E2102" t="s">
        <v>142</v>
      </c>
      <c r="F2102" t="s">
        <v>176</v>
      </c>
      <c r="G2102" t="s">
        <v>144</v>
      </c>
      <c r="H2102" t="s">
        <v>279</v>
      </c>
      <c r="I2102">
        <v>131116</v>
      </c>
      <c r="J2102" s="25">
        <v>311579.13</v>
      </c>
      <c r="K2102" s="29">
        <v>0.72644401142952952</v>
      </c>
      <c r="L2102" s="25">
        <v>428910.04000000004</v>
      </c>
      <c r="M2102" s="27">
        <v>2.7856653943903378E-3</v>
      </c>
      <c r="N2102" s="28">
        <v>10.9</v>
      </c>
      <c r="O2102">
        <v>365</v>
      </c>
      <c r="P2102" s="25">
        <v>2723.97</v>
      </c>
      <c r="Q2102" s="25">
        <v>44.77</v>
      </c>
      <c r="R2102" s="21">
        <f t="shared" si="32"/>
        <v>2768.74</v>
      </c>
    </row>
    <row r="2103" spans="1:18" x14ac:dyDescent="0.25">
      <c r="A2103" t="s">
        <v>84</v>
      </c>
      <c r="B2103" t="s">
        <v>4</v>
      </c>
      <c r="C2103" t="s">
        <v>177</v>
      </c>
      <c r="D2103" t="s">
        <v>148</v>
      </c>
      <c r="E2103" t="s">
        <v>146</v>
      </c>
      <c r="F2103" t="s">
        <v>168</v>
      </c>
      <c r="G2103" t="s">
        <v>144</v>
      </c>
      <c r="H2103" t="s">
        <v>279</v>
      </c>
      <c r="I2103">
        <v>17875</v>
      </c>
      <c r="J2103" s="25">
        <v>311579.13</v>
      </c>
      <c r="K2103" s="29">
        <v>0.72644401142952952</v>
      </c>
      <c r="L2103" s="25">
        <v>428910.04000000004</v>
      </c>
      <c r="M2103" s="27">
        <v>2.9441351071059626E-3</v>
      </c>
      <c r="N2103" s="25">
        <v>48.11</v>
      </c>
      <c r="O2103">
        <v>52</v>
      </c>
      <c r="P2103" s="25">
        <v>1708.32</v>
      </c>
      <c r="Q2103">
        <v>0</v>
      </c>
      <c r="R2103" s="21">
        <f t="shared" si="32"/>
        <v>1708.32</v>
      </c>
    </row>
    <row r="2104" spans="1:18" x14ac:dyDescent="0.25">
      <c r="A2104" t="s">
        <v>84</v>
      </c>
      <c r="B2104" t="s">
        <v>4</v>
      </c>
      <c r="C2104" t="s">
        <v>178</v>
      </c>
      <c r="D2104" t="s">
        <v>175</v>
      </c>
      <c r="E2104" t="s">
        <v>146</v>
      </c>
      <c r="F2104" t="s">
        <v>168</v>
      </c>
      <c r="G2104" t="s">
        <v>144</v>
      </c>
      <c r="H2104" t="s">
        <v>279</v>
      </c>
      <c r="I2104">
        <v>30712</v>
      </c>
      <c r="J2104" s="25">
        <v>311579.13</v>
      </c>
      <c r="K2104" s="29">
        <v>0.72644401142952952</v>
      </c>
      <c r="L2104" s="25">
        <v>428910.04000000004</v>
      </c>
      <c r="M2104" s="27">
        <v>2.7856653943903378E-3</v>
      </c>
      <c r="N2104" s="25">
        <v>65.03</v>
      </c>
      <c r="O2104">
        <v>85</v>
      </c>
      <c r="P2104" s="25">
        <v>3774.53</v>
      </c>
      <c r="Q2104">
        <v>0</v>
      </c>
      <c r="R2104" s="21">
        <f t="shared" si="32"/>
        <v>3774.53</v>
      </c>
    </row>
    <row r="2105" spans="1:18" x14ac:dyDescent="0.25">
      <c r="A2105" t="s">
        <v>84</v>
      </c>
      <c r="B2105" t="s">
        <v>4</v>
      </c>
      <c r="C2105" t="s">
        <v>179</v>
      </c>
      <c r="D2105" t="s">
        <v>141</v>
      </c>
      <c r="E2105" t="s">
        <v>146</v>
      </c>
      <c r="F2105" t="s">
        <v>176</v>
      </c>
      <c r="G2105" t="s">
        <v>144</v>
      </c>
      <c r="H2105" t="s">
        <v>279</v>
      </c>
      <c r="I2105">
        <v>5365</v>
      </c>
      <c r="J2105" s="25">
        <v>311579.13</v>
      </c>
      <c r="K2105" s="29">
        <v>0.72644401142952952</v>
      </c>
      <c r="L2105" s="25">
        <v>428910.04000000004</v>
      </c>
      <c r="M2105" s="30">
        <v>2.8616376336627019E-3</v>
      </c>
      <c r="N2105" s="25">
        <v>61.83</v>
      </c>
      <c r="O2105">
        <v>15</v>
      </c>
      <c r="P2105" s="25">
        <v>633.32000000000005</v>
      </c>
      <c r="Q2105">
        <v>0</v>
      </c>
      <c r="R2105" s="21">
        <f t="shared" si="32"/>
        <v>633.32000000000005</v>
      </c>
    </row>
    <row r="2106" spans="1:18" x14ac:dyDescent="0.25">
      <c r="A2106" t="s">
        <v>84</v>
      </c>
      <c r="B2106" t="s">
        <v>4</v>
      </c>
      <c r="C2106" t="s">
        <v>180</v>
      </c>
      <c r="D2106" t="s">
        <v>148</v>
      </c>
      <c r="E2106" t="s">
        <v>155</v>
      </c>
      <c r="F2106" t="s">
        <v>168</v>
      </c>
      <c r="G2106" t="s">
        <v>144</v>
      </c>
      <c r="H2106" t="s">
        <v>279</v>
      </c>
      <c r="I2106">
        <v>7100</v>
      </c>
      <c r="J2106" s="25">
        <v>311579.13</v>
      </c>
      <c r="K2106" s="29">
        <v>0.72644401142952952</v>
      </c>
      <c r="L2106" s="25">
        <v>428910.04000000004</v>
      </c>
      <c r="M2106" s="27">
        <v>2.9441351071059626E-3</v>
      </c>
      <c r="N2106" s="25">
        <v>22.74</v>
      </c>
      <c r="O2106">
        <v>20</v>
      </c>
      <c r="P2106" s="25">
        <v>310.56</v>
      </c>
      <c r="Q2106">
        <v>0</v>
      </c>
      <c r="R2106" s="21">
        <f t="shared" si="32"/>
        <v>310.56</v>
      </c>
    </row>
    <row r="2107" spans="1:18" x14ac:dyDescent="0.25">
      <c r="A2107" t="s">
        <v>84</v>
      </c>
      <c r="B2107" t="s">
        <v>4</v>
      </c>
      <c r="C2107" t="s">
        <v>181</v>
      </c>
      <c r="D2107" t="s">
        <v>170</v>
      </c>
      <c r="E2107" t="s">
        <v>155</v>
      </c>
      <c r="F2107" t="s">
        <v>168</v>
      </c>
      <c r="G2107" t="s">
        <v>183</v>
      </c>
      <c r="H2107" t="s">
        <v>279</v>
      </c>
      <c r="I2107">
        <v>21901</v>
      </c>
      <c r="J2107" s="25">
        <v>311579.13</v>
      </c>
      <c r="K2107" s="29">
        <v>0.72644401142952952</v>
      </c>
      <c r="L2107" s="25">
        <v>428910.04000000004</v>
      </c>
      <c r="N2107" s="25">
        <v>23.79</v>
      </c>
      <c r="P2107">
        <v>0</v>
      </c>
      <c r="Q2107">
        <v>0</v>
      </c>
      <c r="R2107" s="21">
        <f t="shared" si="32"/>
        <v>0</v>
      </c>
    </row>
    <row r="2108" spans="1:18" x14ac:dyDescent="0.25">
      <c r="A2108" t="s">
        <v>84</v>
      </c>
      <c r="B2108" t="s">
        <v>4</v>
      </c>
      <c r="C2108" t="s">
        <v>182</v>
      </c>
      <c r="D2108" t="s">
        <v>175</v>
      </c>
      <c r="E2108" t="s">
        <v>155</v>
      </c>
      <c r="F2108" t="s">
        <v>168</v>
      </c>
      <c r="G2108" t="s">
        <v>144</v>
      </c>
      <c r="H2108" t="s">
        <v>279</v>
      </c>
      <c r="I2108">
        <v>10078</v>
      </c>
      <c r="J2108" s="25">
        <v>311579.13</v>
      </c>
      <c r="K2108" s="29">
        <v>0.72644401142952952</v>
      </c>
      <c r="L2108" s="25">
        <v>428910.04000000004</v>
      </c>
      <c r="M2108" s="27">
        <v>2.7856653943903378E-3</v>
      </c>
      <c r="N2108" s="25">
        <v>23.86</v>
      </c>
      <c r="O2108">
        <v>28</v>
      </c>
      <c r="P2108" s="28">
        <v>456.2</v>
      </c>
      <c r="Q2108" s="25">
        <v>16.29</v>
      </c>
      <c r="R2108" s="21">
        <f t="shared" si="32"/>
        <v>472.49</v>
      </c>
    </row>
    <row r="2109" spans="1:18" x14ac:dyDescent="0.25">
      <c r="A2109" t="s">
        <v>85</v>
      </c>
      <c r="B2109" t="s">
        <v>13</v>
      </c>
      <c r="C2109" t="s">
        <v>140</v>
      </c>
      <c r="D2109" t="s">
        <v>141</v>
      </c>
      <c r="E2109" t="s">
        <v>142</v>
      </c>
      <c r="F2109" t="s">
        <v>143</v>
      </c>
      <c r="G2109" t="s">
        <v>144</v>
      </c>
      <c r="H2109" t="s">
        <v>279</v>
      </c>
      <c r="I2109">
        <v>5607</v>
      </c>
      <c r="J2109" s="25">
        <v>893270.31</v>
      </c>
      <c r="K2109" s="29">
        <v>0.80177313808791961</v>
      </c>
      <c r="L2109" s="25">
        <v>1114118.53</v>
      </c>
      <c r="M2109" s="30">
        <v>7.3771649967907166E-2</v>
      </c>
      <c r="N2109" s="25">
        <v>4.97</v>
      </c>
      <c r="O2109">
        <v>413</v>
      </c>
      <c r="P2109" s="28">
        <v>1551.1</v>
      </c>
      <c r="Q2109" s="25">
        <v>15.03</v>
      </c>
      <c r="R2109" s="21">
        <f t="shared" si="32"/>
        <v>1566.1299999999999</v>
      </c>
    </row>
    <row r="2110" spans="1:18" x14ac:dyDescent="0.25">
      <c r="A2110" t="s">
        <v>90</v>
      </c>
      <c r="B2110" t="s">
        <v>20</v>
      </c>
      <c r="C2110" t="s">
        <v>210</v>
      </c>
      <c r="D2110" t="s">
        <v>175</v>
      </c>
      <c r="E2110" t="s">
        <v>155</v>
      </c>
      <c r="F2110" t="s">
        <v>209</v>
      </c>
      <c r="G2110" t="s">
        <v>144</v>
      </c>
      <c r="H2110" t="s">
        <v>279</v>
      </c>
      <c r="I2110">
        <v>5680</v>
      </c>
      <c r="J2110" s="25">
        <v>4477754.67</v>
      </c>
      <c r="K2110" s="26">
        <v>0.90927817752864881</v>
      </c>
      <c r="L2110" s="25">
        <v>4924515.71</v>
      </c>
      <c r="M2110" s="26">
        <v>0.27537781725783578</v>
      </c>
      <c r="N2110" s="25">
        <v>6.65</v>
      </c>
      <c r="O2110">
        <v>1564</v>
      </c>
      <c r="P2110" s="25">
        <v>8889.6200000000008</v>
      </c>
      <c r="Q2110" s="25">
        <v>28.42</v>
      </c>
      <c r="R2110" s="21">
        <f t="shared" si="32"/>
        <v>8918.0400000000009</v>
      </c>
    </row>
    <row r="2111" spans="1:18" x14ac:dyDescent="0.25">
      <c r="A2111" t="s">
        <v>90</v>
      </c>
      <c r="B2111" t="s">
        <v>20</v>
      </c>
      <c r="C2111" t="s">
        <v>211</v>
      </c>
      <c r="D2111" t="s">
        <v>148</v>
      </c>
      <c r="E2111" t="s">
        <v>142</v>
      </c>
      <c r="F2111" t="s">
        <v>209</v>
      </c>
      <c r="G2111" t="s">
        <v>144</v>
      </c>
      <c r="H2111" t="s">
        <v>279</v>
      </c>
      <c r="I2111">
        <v>96857</v>
      </c>
      <c r="J2111" s="25">
        <v>4477754.67</v>
      </c>
      <c r="K2111" s="26">
        <v>0.90927817752864881</v>
      </c>
      <c r="L2111" s="25">
        <v>4924515.71</v>
      </c>
      <c r="M2111" s="26">
        <v>0.27538409144222692</v>
      </c>
      <c r="N2111" s="25">
        <v>3.92</v>
      </c>
      <c r="O2111">
        <v>26672</v>
      </c>
      <c r="P2111" s="25">
        <v>89602.43</v>
      </c>
      <c r="Q2111" s="25">
        <v>860.03</v>
      </c>
      <c r="R2111" s="21">
        <f t="shared" si="32"/>
        <v>90462.459999999992</v>
      </c>
    </row>
    <row r="2112" spans="1:18" x14ac:dyDescent="0.25">
      <c r="A2112" t="s">
        <v>90</v>
      </c>
      <c r="B2112" t="s">
        <v>20</v>
      </c>
      <c r="C2112" t="s">
        <v>212</v>
      </c>
      <c r="D2112" t="s">
        <v>150</v>
      </c>
      <c r="E2112" t="s">
        <v>142</v>
      </c>
      <c r="F2112" t="s">
        <v>209</v>
      </c>
      <c r="G2112" t="s">
        <v>144</v>
      </c>
      <c r="H2112" t="s">
        <v>279</v>
      </c>
      <c r="I2112">
        <v>158342</v>
      </c>
      <c r="J2112" s="25">
        <v>4477754.67</v>
      </c>
      <c r="K2112" s="26">
        <v>0.90927817752864881</v>
      </c>
      <c r="L2112" s="25">
        <v>4924515.71</v>
      </c>
      <c r="M2112" s="26">
        <v>0.27537781725783578</v>
      </c>
      <c r="N2112" s="25">
        <v>3.92</v>
      </c>
      <c r="O2112">
        <v>43603</v>
      </c>
      <c r="P2112" s="25">
        <v>146480.75</v>
      </c>
      <c r="Q2112" s="25">
        <v>1904.81</v>
      </c>
      <c r="R2112" s="21">
        <f t="shared" si="32"/>
        <v>148385.56</v>
      </c>
    </row>
    <row r="2113" spans="1:18" x14ac:dyDescent="0.25">
      <c r="A2113" t="s">
        <v>90</v>
      </c>
      <c r="B2113" t="s">
        <v>20</v>
      </c>
      <c r="C2113" t="s">
        <v>213</v>
      </c>
      <c r="D2113" t="s">
        <v>193</v>
      </c>
      <c r="E2113" t="s">
        <v>146</v>
      </c>
      <c r="F2113" t="s">
        <v>209</v>
      </c>
      <c r="G2113" t="s">
        <v>144</v>
      </c>
      <c r="H2113" t="s">
        <v>279</v>
      </c>
      <c r="I2113">
        <v>0</v>
      </c>
      <c r="J2113" s="25">
        <v>4477754.67</v>
      </c>
      <c r="K2113" s="26">
        <v>0.90927817752864881</v>
      </c>
      <c r="L2113" s="25">
        <v>4924515.71</v>
      </c>
      <c r="M2113" s="26">
        <v>0.27537781725783578</v>
      </c>
      <c r="N2113" s="25">
        <v>30.45</v>
      </c>
      <c r="O2113">
        <v>0</v>
      </c>
      <c r="P2113">
        <v>0</v>
      </c>
      <c r="Q2113">
        <v>0</v>
      </c>
      <c r="R2113" s="21">
        <f t="shared" si="32"/>
        <v>0</v>
      </c>
    </row>
    <row r="2114" spans="1:18" x14ac:dyDescent="0.25">
      <c r="A2114" t="s">
        <v>90</v>
      </c>
      <c r="B2114" t="s">
        <v>20</v>
      </c>
      <c r="C2114" t="s">
        <v>214</v>
      </c>
      <c r="D2114" t="s">
        <v>175</v>
      </c>
      <c r="E2114" t="s">
        <v>146</v>
      </c>
      <c r="F2114" t="s">
        <v>209</v>
      </c>
      <c r="G2114" t="s">
        <v>144</v>
      </c>
      <c r="H2114" t="s">
        <v>279</v>
      </c>
      <c r="I2114">
        <v>13632</v>
      </c>
      <c r="J2114" s="25">
        <v>4477754.67</v>
      </c>
      <c r="K2114" s="26">
        <v>0.90927817752864881</v>
      </c>
      <c r="L2114" s="25">
        <v>4924515.71</v>
      </c>
      <c r="M2114" s="26">
        <v>0.27537781725783578</v>
      </c>
      <c r="N2114" s="25">
        <v>30.45</v>
      </c>
      <c r="O2114">
        <v>3753</v>
      </c>
      <c r="P2114" s="25">
        <v>97676.59</v>
      </c>
      <c r="Q2114" s="25">
        <v>-286.31</v>
      </c>
      <c r="R2114" s="21">
        <f t="shared" ref="R2114:R2177" si="33">SUM(P2114:Q2114)</f>
        <v>97390.28</v>
      </c>
    </row>
    <row r="2115" spans="1:18" x14ac:dyDescent="0.25">
      <c r="A2115" t="s">
        <v>91</v>
      </c>
      <c r="B2115" t="s">
        <v>228</v>
      </c>
      <c r="C2115" t="s">
        <v>262</v>
      </c>
      <c r="D2115" t="s">
        <v>255</v>
      </c>
      <c r="E2115" t="s">
        <v>142</v>
      </c>
      <c r="F2115" t="s">
        <v>263</v>
      </c>
      <c r="G2115" t="s">
        <v>144</v>
      </c>
      <c r="H2115" t="s">
        <v>279</v>
      </c>
      <c r="I2115">
        <v>92595</v>
      </c>
      <c r="J2115" s="25">
        <v>1748.71</v>
      </c>
      <c r="K2115" s="26">
        <v>0.66846968069449819</v>
      </c>
      <c r="L2115" s="25">
        <v>2615.9899999999998</v>
      </c>
      <c r="M2115">
        <v>1</v>
      </c>
      <c r="N2115">
        <v>0</v>
      </c>
      <c r="O2115">
        <v>92595</v>
      </c>
      <c r="P2115">
        <v>0</v>
      </c>
      <c r="Q2115">
        <v>0</v>
      </c>
      <c r="R2115" s="21">
        <f t="shared" si="33"/>
        <v>0</v>
      </c>
    </row>
    <row r="2116" spans="1:18" x14ac:dyDescent="0.25">
      <c r="A2116" t="s">
        <v>91</v>
      </c>
      <c r="B2116" t="s">
        <v>228</v>
      </c>
      <c r="C2116" t="s">
        <v>264</v>
      </c>
      <c r="D2116" t="s">
        <v>150</v>
      </c>
      <c r="E2116" t="s">
        <v>142</v>
      </c>
      <c r="F2116" t="s">
        <v>263</v>
      </c>
      <c r="G2116" t="s">
        <v>144</v>
      </c>
      <c r="H2116" t="s">
        <v>279</v>
      </c>
      <c r="I2116">
        <v>28636</v>
      </c>
      <c r="J2116" s="25">
        <v>1748.71</v>
      </c>
      <c r="K2116" s="26">
        <v>0.66846968069449819</v>
      </c>
      <c r="L2116" s="25">
        <v>2615.9899999999998</v>
      </c>
      <c r="M2116">
        <v>1</v>
      </c>
      <c r="N2116">
        <v>0</v>
      </c>
      <c r="O2116">
        <v>28636</v>
      </c>
      <c r="P2116">
        <v>0</v>
      </c>
      <c r="Q2116">
        <v>0</v>
      </c>
      <c r="R2116" s="21">
        <f t="shared" si="33"/>
        <v>0</v>
      </c>
    </row>
    <row r="2117" spans="1:18" x14ac:dyDescent="0.25">
      <c r="A2117" t="s">
        <v>91</v>
      </c>
      <c r="B2117" t="s">
        <v>228</v>
      </c>
      <c r="C2117" t="s">
        <v>265</v>
      </c>
      <c r="D2117" t="s">
        <v>175</v>
      </c>
      <c r="E2117" t="s">
        <v>146</v>
      </c>
      <c r="F2117" t="s">
        <v>263</v>
      </c>
      <c r="G2117" t="s">
        <v>144</v>
      </c>
      <c r="H2117" t="s">
        <v>279</v>
      </c>
      <c r="I2117">
        <v>4462</v>
      </c>
      <c r="J2117" s="25">
        <v>1748.71</v>
      </c>
      <c r="K2117" s="26">
        <v>0.66846968069449819</v>
      </c>
      <c r="L2117" s="25">
        <v>2615.9899999999998</v>
      </c>
      <c r="M2117">
        <v>1</v>
      </c>
      <c r="N2117">
        <v>0</v>
      </c>
      <c r="O2117">
        <v>4462</v>
      </c>
      <c r="P2117">
        <v>0</v>
      </c>
      <c r="Q2117">
        <v>0</v>
      </c>
      <c r="R2117" s="21">
        <f t="shared" si="33"/>
        <v>0</v>
      </c>
    </row>
    <row r="2118" spans="1:18" x14ac:dyDescent="0.25">
      <c r="A2118" t="s">
        <v>91</v>
      </c>
      <c r="B2118" t="s">
        <v>228</v>
      </c>
      <c r="C2118" t="s">
        <v>266</v>
      </c>
      <c r="D2118" t="s">
        <v>150</v>
      </c>
      <c r="E2118" t="s">
        <v>146</v>
      </c>
      <c r="F2118" t="s">
        <v>267</v>
      </c>
      <c r="G2118" t="s">
        <v>144</v>
      </c>
      <c r="H2118" t="s">
        <v>279</v>
      </c>
      <c r="I2118">
        <v>4642</v>
      </c>
      <c r="J2118" s="25">
        <v>1748.71</v>
      </c>
      <c r="K2118" s="26">
        <v>0.66846968069449819</v>
      </c>
      <c r="L2118" s="25">
        <v>2615.9899999999998</v>
      </c>
      <c r="M2118">
        <v>1</v>
      </c>
      <c r="N2118">
        <v>0</v>
      </c>
      <c r="O2118">
        <v>4642</v>
      </c>
      <c r="P2118">
        <v>0</v>
      </c>
      <c r="Q2118">
        <v>0</v>
      </c>
      <c r="R2118" s="21">
        <f t="shared" si="33"/>
        <v>0</v>
      </c>
    </row>
    <row r="2119" spans="1:18" x14ac:dyDescent="0.25">
      <c r="A2119" t="s">
        <v>91</v>
      </c>
      <c r="B2119" t="s">
        <v>228</v>
      </c>
      <c r="C2119" t="s">
        <v>268</v>
      </c>
      <c r="D2119" t="s">
        <v>175</v>
      </c>
      <c r="E2119" t="s">
        <v>142</v>
      </c>
      <c r="F2119" t="s">
        <v>263</v>
      </c>
      <c r="G2119" t="s">
        <v>144</v>
      </c>
      <c r="H2119" t="s">
        <v>279</v>
      </c>
      <c r="I2119">
        <v>4388</v>
      </c>
      <c r="J2119" s="25">
        <v>1748.71</v>
      </c>
      <c r="K2119" s="26">
        <v>0.66846968069449819</v>
      </c>
      <c r="L2119" s="25">
        <v>2615.9899999999998</v>
      </c>
      <c r="M2119">
        <v>1</v>
      </c>
      <c r="N2119">
        <v>0</v>
      </c>
      <c r="O2119">
        <v>4388</v>
      </c>
      <c r="P2119">
        <v>0</v>
      </c>
      <c r="Q2119">
        <v>0</v>
      </c>
      <c r="R2119" s="21">
        <f t="shared" si="33"/>
        <v>0</v>
      </c>
    </row>
    <row r="2120" spans="1:18" x14ac:dyDescent="0.25">
      <c r="A2120" t="s">
        <v>91</v>
      </c>
      <c r="B2120" t="s">
        <v>228</v>
      </c>
      <c r="C2120" t="s">
        <v>269</v>
      </c>
      <c r="D2120" t="s">
        <v>255</v>
      </c>
      <c r="E2120" t="s">
        <v>155</v>
      </c>
      <c r="F2120" t="s">
        <v>263</v>
      </c>
      <c r="G2120" t="s">
        <v>144</v>
      </c>
      <c r="H2120" t="s">
        <v>279</v>
      </c>
      <c r="I2120">
        <v>4092</v>
      </c>
      <c r="J2120" s="25">
        <v>1748.71</v>
      </c>
      <c r="K2120" s="26">
        <v>0.66846968069449819</v>
      </c>
      <c r="L2120" s="25">
        <v>2615.9899999999998</v>
      </c>
      <c r="M2120">
        <v>1</v>
      </c>
      <c r="N2120">
        <v>0</v>
      </c>
      <c r="O2120">
        <v>4092</v>
      </c>
      <c r="P2120">
        <v>0</v>
      </c>
      <c r="Q2120">
        <v>0</v>
      </c>
      <c r="R2120" s="21">
        <f t="shared" si="33"/>
        <v>0</v>
      </c>
    </row>
    <row r="2121" spans="1:18" x14ac:dyDescent="0.25">
      <c r="A2121" t="s">
        <v>91</v>
      </c>
      <c r="B2121" t="s">
        <v>228</v>
      </c>
      <c r="C2121" t="s">
        <v>270</v>
      </c>
      <c r="D2121" t="s">
        <v>150</v>
      </c>
      <c r="E2121" t="s">
        <v>155</v>
      </c>
      <c r="F2121" t="s">
        <v>263</v>
      </c>
      <c r="G2121" t="s">
        <v>144</v>
      </c>
      <c r="H2121" t="s">
        <v>279</v>
      </c>
      <c r="I2121">
        <v>1263</v>
      </c>
      <c r="J2121" s="25">
        <v>1748.71</v>
      </c>
      <c r="K2121" s="26">
        <v>0.66846968069449819</v>
      </c>
      <c r="L2121" s="25">
        <v>2615.9899999999998</v>
      </c>
      <c r="M2121">
        <v>1</v>
      </c>
      <c r="N2121">
        <v>0</v>
      </c>
      <c r="O2121">
        <v>1263</v>
      </c>
      <c r="P2121">
        <v>0</v>
      </c>
      <c r="Q2121">
        <v>0</v>
      </c>
      <c r="R2121" s="21">
        <f t="shared" si="33"/>
        <v>0</v>
      </c>
    </row>
    <row r="2122" spans="1:18" x14ac:dyDescent="0.25">
      <c r="A2122" t="s">
        <v>92</v>
      </c>
      <c r="B2122" t="s">
        <v>1</v>
      </c>
      <c r="C2122" t="s">
        <v>184</v>
      </c>
      <c r="D2122" t="s">
        <v>148</v>
      </c>
      <c r="E2122" t="s">
        <v>142</v>
      </c>
      <c r="F2122" t="s">
        <v>185</v>
      </c>
      <c r="G2122" t="s">
        <v>144</v>
      </c>
      <c r="H2122" t="s">
        <v>279</v>
      </c>
      <c r="I2122">
        <v>176872</v>
      </c>
      <c r="J2122" s="25">
        <v>1499726.55</v>
      </c>
      <c r="K2122" s="26">
        <v>0.85295977689328684</v>
      </c>
      <c r="L2122" s="25">
        <v>1758261.75</v>
      </c>
      <c r="M2122" s="26">
        <v>0.2107795318851946</v>
      </c>
      <c r="N2122" s="25">
        <v>0.97</v>
      </c>
      <c r="O2122">
        <v>37280</v>
      </c>
      <c r="P2122" s="25">
        <v>29070.84</v>
      </c>
      <c r="Q2122" s="25">
        <v>306.47000000000003</v>
      </c>
      <c r="R2122" s="21">
        <f t="shared" si="33"/>
        <v>29377.31</v>
      </c>
    </row>
    <row r="2123" spans="1:18" x14ac:dyDescent="0.25">
      <c r="A2123" t="s">
        <v>92</v>
      </c>
      <c r="B2123" t="s">
        <v>1</v>
      </c>
      <c r="C2123" t="s">
        <v>186</v>
      </c>
      <c r="D2123" t="s">
        <v>187</v>
      </c>
      <c r="E2123" t="s">
        <v>142</v>
      </c>
      <c r="F2123" t="s">
        <v>185</v>
      </c>
      <c r="G2123" t="s">
        <v>144</v>
      </c>
      <c r="H2123" t="s">
        <v>279</v>
      </c>
      <c r="I2123">
        <v>157204</v>
      </c>
      <c r="J2123" s="25">
        <v>1499726.55</v>
      </c>
      <c r="K2123" s="26">
        <v>0.85295977689328684</v>
      </c>
      <c r="L2123" s="25">
        <v>1758261.75</v>
      </c>
      <c r="M2123" s="26">
        <v>0.16732920483878397</v>
      </c>
      <c r="N2123" s="25">
        <v>2.06</v>
      </c>
      <c r="O2123">
        <v>26304</v>
      </c>
      <c r="P2123" s="25">
        <v>43561.11</v>
      </c>
      <c r="Q2123" s="25">
        <v>405.73</v>
      </c>
      <c r="R2123" s="21">
        <f t="shared" si="33"/>
        <v>43966.840000000004</v>
      </c>
    </row>
    <row r="2124" spans="1:18" x14ac:dyDescent="0.25">
      <c r="A2124" t="s">
        <v>92</v>
      </c>
      <c r="B2124" t="s">
        <v>1</v>
      </c>
      <c r="C2124" t="s">
        <v>188</v>
      </c>
      <c r="D2124" t="s">
        <v>189</v>
      </c>
      <c r="E2124" t="s">
        <v>142</v>
      </c>
      <c r="F2124" t="s">
        <v>185</v>
      </c>
      <c r="G2124" t="s">
        <v>144</v>
      </c>
      <c r="H2124" t="s">
        <v>279</v>
      </c>
      <c r="I2124">
        <v>89594</v>
      </c>
      <c r="J2124" s="25">
        <v>1499726.55</v>
      </c>
      <c r="K2124" s="26">
        <v>0.85295977689328684</v>
      </c>
      <c r="L2124" s="25">
        <v>1758261.75</v>
      </c>
      <c r="M2124" s="26">
        <v>0.15977806953098184</v>
      </c>
      <c r="N2124" s="25">
        <v>2.09</v>
      </c>
      <c r="O2124">
        <v>14315</v>
      </c>
      <c r="P2124" s="28">
        <v>24051.8</v>
      </c>
      <c r="Q2124" s="25">
        <v>451.97</v>
      </c>
      <c r="R2124" s="21">
        <f t="shared" si="33"/>
        <v>24503.77</v>
      </c>
    </row>
    <row r="2125" spans="1:18" x14ac:dyDescent="0.25">
      <c r="A2125" t="s">
        <v>92</v>
      </c>
      <c r="B2125" t="s">
        <v>1</v>
      </c>
      <c r="C2125" t="s">
        <v>190</v>
      </c>
      <c r="D2125" t="s">
        <v>148</v>
      </c>
      <c r="E2125" t="s">
        <v>146</v>
      </c>
      <c r="F2125" t="s">
        <v>191</v>
      </c>
      <c r="G2125" t="s">
        <v>144</v>
      </c>
      <c r="H2125" t="s">
        <v>279</v>
      </c>
      <c r="I2125">
        <v>16907</v>
      </c>
      <c r="J2125" s="25">
        <v>1499726.55</v>
      </c>
      <c r="K2125" s="26">
        <v>0.85295977689328684</v>
      </c>
      <c r="L2125" s="25">
        <v>1758261.75</v>
      </c>
      <c r="M2125" s="26">
        <v>0.21077953188519458</v>
      </c>
      <c r="N2125" s="25">
        <v>22.13</v>
      </c>
      <c r="O2125">
        <v>3563</v>
      </c>
      <c r="P2125" s="25">
        <v>63219.88</v>
      </c>
      <c r="Q2125" s="25">
        <v>88.72</v>
      </c>
      <c r="R2125" s="21">
        <f t="shared" si="33"/>
        <v>63308.6</v>
      </c>
    </row>
    <row r="2126" spans="1:18" x14ac:dyDescent="0.25">
      <c r="A2126" t="s">
        <v>92</v>
      </c>
      <c r="B2126" t="s">
        <v>1</v>
      </c>
      <c r="C2126" t="s">
        <v>192</v>
      </c>
      <c r="D2126" t="s">
        <v>193</v>
      </c>
      <c r="E2126" t="s">
        <v>146</v>
      </c>
      <c r="F2126" t="s">
        <v>185</v>
      </c>
      <c r="G2126" t="s">
        <v>144</v>
      </c>
      <c r="H2126" t="s">
        <v>279</v>
      </c>
      <c r="I2126">
        <v>0</v>
      </c>
      <c r="J2126" s="25">
        <v>1499726.55</v>
      </c>
      <c r="K2126" s="26">
        <v>0.85295977689328684</v>
      </c>
      <c r="L2126" s="25">
        <v>1758261.75</v>
      </c>
      <c r="M2126" s="29">
        <v>0.39619337336879018</v>
      </c>
      <c r="N2126" s="25">
        <v>5.93</v>
      </c>
      <c r="O2126">
        <v>0</v>
      </c>
      <c r="P2126">
        <v>0</v>
      </c>
      <c r="Q2126">
        <v>0</v>
      </c>
      <c r="R2126" s="21">
        <f t="shared" si="33"/>
        <v>0</v>
      </c>
    </row>
    <row r="2127" spans="1:18" x14ac:dyDescent="0.25">
      <c r="A2127" t="s">
        <v>92</v>
      </c>
      <c r="B2127" t="s">
        <v>1</v>
      </c>
      <c r="C2127" t="s">
        <v>194</v>
      </c>
      <c r="D2127" t="s">
        <v>189</v>
      </c>
      <c r="E2127" t="s">
        <v>155</v>
      </c>
      <c r="F2127" t="s">
        <v>185</v>
      </c>
      <c r="G2127" t="s">
        <v>144</v>
      </c>
      <c r="H2127" t="s">
        <v>279</v>
      </c>
      <c r="I2127">
        <v>5720</v>
      </c>
      <c r="J2127" s="25">
        <v>1499726.55</v>
      </c>
      <c r="K2127" s="26">
        <v>0.85295977689328684</v>
      </c>
      <c r="L2127" s="25">
        <v>1758261.75</v>
      </c>
      <c r="M2127" s="26">
        <v>0.15977806953098189</v>
      </c>
      <c r="N2127" s="25">
        <v>2.58</v>
      </c>
      <c r="O2127">
        <v>913</v>
      </c>
      <c r="P2127" s="25">
        <v>1888.63</v>
      </c>
      <c r="Q2127" s="25">
        <v>2.0699999999999998</v>
      </c>
      <c r="R2127" s="21">
        <f t="shared" si="33"/>
        <v>1890.7</v>
      </c>
    </row>
    <row r="2128" spans="1:18" x14ac:dyDescent="0.25">
      <c r="A2128" t="s">
        <v>92</v>
      </c>
      <c r="B2128" t="s">
        <v>1</v>
      </c>
      <c r="C2128" t="s">
        <v>195</v>
      </c>
      <c r="D2128" t="s">
        <v>187</v>
      </c>
      <c r="E2128" t="s">
        <v>155</v>
      </c>
      <c r="F2128" t="s">
        <v>185</v>
      </c>
      <c r="G2128" t="s">
        <v>144</v>
      </c>
      <c r="H2128" t="s">
        <v>279</v>
      </c>
      <c r="I2128">
        <v>9773</v>
      </c>
      <c r="J2128" s="25">
        <v>1499726.55</v>
      </c>
      <c r="K2128" s="26">
        <v>0.85295977689328684</v>
      </c>
      <c r="L2128" s="25">
        <v>1758261.75</v>
      </c>
      <c r="M2128" s="26">
        <v>0.16732920483878397</v>
      </c>
      <c r="N2128" s="25">
        <v>2.54</v>
      </c>
      <c r="O2128">
        <v>1635</v>
      </c>
      <c r="P2128" s="25">
        <v>3329.72</v>
      </c>
      <c r="Q2128" s="25">
        <v>6.11</v>
      </c>
      <c r="R2128" s="21">
        <f t="shared" si="33"/>
        <v>3335.83</v>
      </c>
    </row>
    <row r="2129" spans="1:18" x14ac:dyDescent="0.25">
      <c r="A2129" t="s">
        <v>93</v>
      </c>
      <c r="B2129" t="s">
        <v>196</v>
      </c>
      <c r="C2129" t="s">
        <v>197</v>
      </c>
      <c r="D2129" t="s">
        <v>148</v>
      </c>
      <c r="E2129" t="s">
        <v>142</v>
      </c>
      <c r="F2129" t="s">
        <v>198</v>
      </c>
      <c r="G2129" t="s">
        <v>144</v>
      </c>
      <c r="H2129" t="s">
        <v>279</v>
      </c>
      <c r="I2129">
        <v>312757</v>
      </c>
      <c r="J2129" s="25">
        <v>2546194.73</v>
      </c>
      <c r="K2129" s="29">
        <v>0.8237779556957503</v>
      </c>
      <c r="L2129" s="25">
        <v>3090875.05</v>
      </c>
      <c r="M2129" s="30">
        <v>1.5911102106597293E-2</v>
      </c>
      <c r="N2129" s="25">
        <v>33.78</v>
      </c>
      <c r="O2129">
        <v>4976</v>
      </c>
      <c r="P2129" s="25">
        <v>130506.32</v>
      </c>
      <c r="Q2129" s="25">
        <v>1363.82</v>
      </c>
      <c r="R2129" s="21">
        <f t="shared" si="33"/>
        <v>131870.14000000001</v>
      </c>
    </row>
    <row r="2130" spans="1:18" x14ac:dyDescent="0.25">
      <c r="A2130" t="s">
        <v>93</v>
      </c>
      <c r="B2130" t="s">
        <v>196</v>
      </c>
      <c r="C2130" t="s">
        <v>199</v>
      </c>
      <c r="D2130" t="s">
        <v>200</v>
      </c>
      <c r="E2130" t="s">
        <v>142</v>
      </c>
      <c r="F2130" t="s">
        <v>198</v>
      </c>
      <c r="G2130" t="s">
        <v>183</v>
      </c>
      <c r="H2130" t="s">
        <v>279</v>
      </c>
      <c r="I2130">
        <v>224694</v>
      </c>
      <c r="J2130" s="25">
        <v>2546194.73</v>
      </c>
      <c r="K2130" s="29">
        <v>0.8237779556957503</v>
      </c>
      <c r="L2130" s="25">
        <v>3090875.05</v>
      </c>
      <c r="N2130" s="25">
        <v>10.98</v>
      </c>
      <c r="P2130">
        <v>0</v>
      </c>
      <c r="Q2130">
        <v>0</v>
      </c>
      <c r="R2130" s="21">
        <f t="shared" si="33"/>
        <v>0</v>
      </c>
    </row>
    <row r="2131" spans="1:18" x14ac:dyDescent="0.25">
      <c r="A2131" t="s">
        <v>93</v>
      </c>
      <c r="B2131" t="s">
        <v>196</v>
      </c>
      <c r="C2131" t="s">
        <v>201</v>
      </c>
      <c r="D2131" t="s">
        <v>141</v>
      </c>
      <c r="E2131" t="s">
        <v>142</v>
      </c>
      <c r="F2131" t="s">
        <v>202</v>
      </c>
      <c r="G2131" t="s">
        <v>144</v>
      </c>
      <c r="H2131" t="s">
        <v>279</v>
      </c>
      <c r="I2131">
        <v>45141</v>
      </c>
      <c r="J2131" s="25">
        <v>2546194.73</v>
      </c>
      <c r="K2131" s="29">
        <v>0.8237779556957503</v>
      </c>
      <c r="L2131" s="25">
        <v>3090875.05</v>
      </c>
      <c r="M2131" s="30">
        <v>1.5908935465030794E-2</v>
      </c>
      <c r="N2131" s="25">
        <v>33.78</v>
      </c>
      <c r="O2131">
        <v>718</v>
      </c>
      <c r="P2131" s="28">
        <v>18831.099999999999</v>
      </c>
      <c r="Q2131" s="25">
        <v>262.29000000000002</v>
      </c>
      <c r="R2131" s="21">
        <f t="shared" si="33"/>
        <v>19093.39</v>
      </c>
    </row>
    <row r="2132" spans="1:18" x14ac:dyDescent="0.25">
      <c r="A2132" t="s">
        <v>76</v>
      </c>
      <c r="B2132" t="s">
        <v>226</v>
      </c>
      <c r="C2132" t="s">
        <v>165</v>
      </c>
      <c r="D2132" t="s">
        <v>148</v>
      </c>
      <c r="E2132" t="s">
        <v>155</v>
      </c>
      <c r="F2132" t="s">
        <v>159</v>
      </c>
      <c r="G2132" t="s">
        <v>144</v>
      </c>
      <c r="H2132" t="s">
        <v>279</v>
      </c>
      <c r="I2132">
        <v>1481</v>
      </c>
      <c r="J2132" s="25">
        <v>433676.69</v>
      </c>
      <c r="K2132" s="26">
        <v>0.80957472790377361</v>
      </c>
      <c r="L2132" s="25">
        <v>535684.57000000007</v>
      </c>
      <c r="M2132" s="30">
        <v>1.4832206741898415E-2</v>
      </c>
      <c r="N2132" s="25">
        <v>58.75</v>
      </c>
      <c r="O2132">
        <v>21</v>
      </c>
      <c r="P2132" s="25">
        <v>938.88</v>
      </c>
      <c r="Q2132">
        <v>0</v>
      </c>
      <c r="R2132" s="21">
        <f t="shared" si="33"/>
        <v>938.88</v>
      </c>
    </row>
    <row r="2133" spans="1:18" x14ac:dyDescent="0.25">
      <c r="A2133" t="s">
        <v>76</v>
      </c>
      <c r="B2133" t="s">
        <v>226</v>
      </c>
      <c r="C2133" t="s">
        <v>166</v>
      </c>
      <c r="D2133" t="s">
        <v>150</v>
      </c>
      <c r="E2133" t="s">
        <v>155</v>
      </c>
      <c r="F2133" t="s">
        <v>159</v>
      </c>
      <c r="G2133" t="s">
        <v>144</v>
      </c>
      <c r="H2133" t="s">
        <v>279</v>
      </c>
      <c r="I2133">
        <v>2055</v>
      </c>
      <c r="J2133" s="25">
        <v>433676.69</v>
      </c>
      <c r="K2133" s="26">
        <v>0.80957472790377361</v>
      </c>
      <c r="L2133" s="25">
        <v>535684.57000000007</v>
      </c>
      <c r="M2133" s="30">
        <v>1.489187547179808E-2</v>
      </c>
      <c r="N2133" s="25">
        <v>58.69</v>
      </c>
      <c r="O2133">
        <v>30</v>
      </c>
      <c r="P2133" s="25">
        <v>1339.89</v>
      </c>
      <c r="Q2133">
        <v>0</v>
      </c>
      <c r="R2133" s="21">
        <f t="shared" si="33"/>
        <v>1339.89</v>
      </c>
    </row>
    <row r="2134" spans="1:18" x14ac:dyDescent="0.25">
      <c r="A2134" t="s">
        <v>77</v>
      </c>
      <c r="B2134" t="s">
        <v>13</v>
      </c>
      <c r="C2134" t="s">
        <v>140</v>
      </c>
      <c r="D2134" t="s">
        <v>141</v>
      </c>
      <c r="E2134" t="s">
        <v>142</v>
      </c>
      <c r="F2134" t="s">
        <v>143</v>
      </c>
      <c r="G2134" t="s">
        <v>144</v>
      </c>
      <c r="H2134" t="s">
        <v>279</v>
      </c>
      <c r="I2134">
        <v>5607</v>
      </c>
      <c r="J2134" s="25">
        <v>480327.17</v>
      </c>
      <c r="K2134" s="29">
        <v>0.72227263409056996</v>
      </c>
      <c r="L2134" s="25">
        <v>665021.97</v>
      </c>
      <c r="M2134" s="30">
        <v>4.4034603743470686E-2</v>
      </c>
      <c r="N2134" s="25">
        <v>4.97</v>
      </c>
      <c r="O2134">
        <v>246</v>
      </c>
      <c r="P2134" s="25">
        <v>832.29</v>
      </c>
      <c r="Q2134" s="25">
        <v>6.76</v>
      </c>
      <c r="R2134" s="21">
        <f t="shared" si="33"/>
        <v>839.05</v>
      </c>
    </row>
    <row r="2135" spans="1:18" x14ac:dyDescent="0.25">
      <c r="A2135" t="s">
        <v>77</v>
      </c>
      <c r="B2135" t="s">
        <v>13</v>
      </c>
      <c r="C2135" t="s">
        <v>145</v>
      </c>
      <c r="D2135" t="s">
        <v>141</v>
      </c>
      <c r="E2135" t="s">
        <v>146</v>
      </c>
      <c r="F2135" t="s">
        <v>143</v>
      </c>
      <c r="G2135" t="s">
        <v>144</v>
      </c>
      <c r="H2135" t="s">
        <v>279</v>
      </c>
      <c r="I2135">
        <v>3342</v>
      </c>
      <c r="J2135" s="25">
        <v>480327.17</v>
      </c>
      <c r="K2135" s="29">
        <v>0.72227263409056996</v>
      </c>
      <c r="L2135" s="25">
        <v>665021.97</v>
      </c>
      <c r="M2135" s="30">
        <v>4.4034603743470679E-2</v>
      </c>
      <c r="N2135" s="25">
        <v>57.63</v>
      </c>
      <c r="O2135">
        <v>147</v>
      </c>
      <c r="P2135" s="25">
        <v>5751.68</v>
      </c>
      <c r="Q2135" s="25">
        <v>39.130000000000003</v>
      </c>
      <c r="R2135" s="21">
        <f t="shared" si="33"/>
        <v>5790.81</v>
      </c>
    </row>
    <row r="2136" spans="1:18" x14ac:dyDescent="0.25">
      <c r="A2136" t="s">
        <v>77</v>
      </c>
      <c r="B2136" t="s">
        <v>13</v>
      </c>
      <c r="C2136" t="s">
        <v>147</v>
      </c>
      <c r="D2136" t="s">
        <v>148</v>
      </c>
      <c r="E2136" t="s">
        <v>146</v>
      </c>
      <c r="F2136" t="s">
        <v>143</v>
      </c>
      <c r="G2136" t="s">
        <v>144</v>
      </c>
      <c r="H2136" t="s">
        <v>279</v>
      </c>
      <c r="I2136">
        <v>4442</v>
      </c>
      <c r="J2136" s="25">
        <v>480327.17</v>
      </c>
      <c r="K2136" s="29">
        <v>0.72227263409056996</v>
      </c>
      <c r="L2136" s="25">
        <v>665021.97</v>
      </c>
      <c r="M2136" s="30">
        <v>4.4034603743470672E-2</v>
      </c>
      <c r="N2136" s="25">
        <v>57.63</v>
      </c>
      <c r="O2136">
        <v>195</v>
      </c>
      <c r="P2136" s="25">
        <v>7629.78</v>
      </c>
      <c r="Q2136">
        <v>0</v>
      </c>
      <c r="R2136" s="21">
        <f t="shared" si="33"/>
        <v>7629.78</v>
      </c>
    </row>
    <row r="2137" spans="1:18" x14ac:dyDescent="0.25">
      <c r="A2137" t="s">
        <v>77</v>
      </c>
      <c r="B2137" t="s">
        <v>13</v>
      </c>
      <c r="C2137" t="s">
        <v>149</v>
      </c>
      <c r="D2137" t="s">
        <v>150</v>
      </c>
      <c r="E2137" t="s">
        <v>142</v>
      </c>
      <c r="F2137" t="s">
        <v>151</v>
      </c>
      <c r="G2137" t="s">
        <v>144</v>
      </c>
      <c r="H2137" t="s">
        <v>279</v>
      </c>
      <c r="I2137">
        <v>65003</v>
      </c>
      <c r="J2137" s="25">
        <v>480327.17</v>
      </c>
      <c r="K2137" s="29">
        <v>0.72227263409056996</v>
      </c>
      <c r="L2137" s="25">
        <v>665021.97</v>
      </c>
      <c r="M2137" s="30">
        <v>4.4034603743470679E-2</v>
      </c>
      <c r="N2137" s="25">
        <v>4.97</v>
      </c>
      <c r="O2137">
        <v>2862</v>
      </c>
      <c r="P2137" s="25">
        <v>9682.9699999999993</v>
      </c>
      <c r="Q2137" s="25">
        <v>81.19</v>
      </c>
      <c r="R2137" s="21">
        <f t="shared" si="33"/>
        <v>9764.16</v>
      </c>
    </row>
    <row r="2138" spans="1:18" x14ac:dyDescent="0.25">
      <c r="A2138" t="s">
        <v>77</v>
      </c>
      <c r="B2138" t="s">
        <v>13</v>
      </c>
      <c r="C2138" t="s">
        <v>152</v>
      </c>
      <c r="D2138" t="s">
        <v>153</v>
      </c>
      <c r="E2138" t="s">
        <v>142</v>
      </c>
      <c r="F2138" t="s">
        <v>151</v>
      </c>
      <c r="G2138" t="s">
        <v>144</v>
      </c>
      <c r="H2138" t="s">
        <v>279</v>
      </c>
      <c r="I2138">
        <v>93362</v>
      </c>
      <c r="J2138" s="25">
        <v>480327.17</v>
      </c>
      <c r="K2138" s="29">
        <v>0.72227263409056996</v>
      </c>
      <c r="L2138" s="25">
        <v>665021.97</v>
      </c>
      <c r="M2138" s="30">
        <v>4.4034603743470672E-2</v>
      </c>
      <c r="N2138" s="25">
        <v>4.97</v>
      </c>
      <c r="O2138">
        <v>4111</v>
      </c>
      <c r="P2138" s="28">
        <v>13908.7</v>
      </c>
      <c r="Q2138" s="25">
        <v>155.63</v>
      </c>
      <c r="R2138" s="21">
        <f t="shared" si="33"/>
        <v>14064.33</v>
      </c>
    </row>
    <row r="2139" spans="1:18" x14ac:dyDescent="0.25">
      <c r="A2139" t="s">
        <v>77</v>
      </c>
      <c r="B2139" t="s">
        <v>13</v>
      </c>
      <c r="C2139" t="s">
        <v>154</v>
      </c>
      <c r="D2139" t="s">
        <v>148</v>
      </c>
      <c r="E2139" t="s">
        <v>155</v>
      </c>
      <c r="F2139" t="s">
        <v>151</v>
      </c>
      <c r="G2139" t="s">
        <v>144</v>
      </c>
      <c r="H2139" t="s">
        <v>279</v>
      </c>
      <c r="I2139">
        <v>1422</v>
      </c>
      <c r="J2139" s="25">
        <v>480327.17</v>
      </c>
      <c r="K2139" s="29">
        <v>0.72227263409056996</v>
      </c>
      <c r="L2139" s="25">
        <v>665021.97</v>
      </c>
      <c r="M2139" s="30">
        <v>4.4034603743470679E-2</v>
      </c>
      <c r="N2139" s="25">
        <v>27.46</v>
      </c>
      <c r="O2139">
        <v>62</v>
      </c>
      <c r="P2139" s="28">
        <v>1155.9000000000001</v>
      </c>
      <c r="Q2139">
        <v>0</v>
      </c>
      <c r="R2139" s="21">
        <f t="shared" si="33"/>
        <v>1155.9000000000001</v>
      </c>
    </row>
    <row r="2140" spans="1:18" x14ac:dyDescent="0.25">
      <c r="A2140" t="s">
        <v>77</v>
      </c>
      <c r="B2140" t="s">
        <v>13</v>
      </c>
      <c r="C2140" t="s">
        <v>156</v>
      </c>
      <c r="D2140" t="s">
        <v>150</v>
      </c>
      <c r="E2140" t="s">
        <v>155</v>
      </c>
      <c r="F2140" t="s">
        <v>151</v>
      </c>
      <c r="G2140" t="s">
        <v>144</v>
      </c>
      <c r="H2140" t="s">
        <v>279</v>
      </c>
      <c r="I2140">
        <v>3599</v>
      </c>
      <c r="J2140" s="25">
        <v>480327.17</v>
      </c>
      <c r="K2140" s="29">
        <v>0.72227263409056996</v>
      </c>
      <c r="L2140" s="25">
        <v>665021.97</v>
      </c>
      <c r="M2140" s="30">
        <v>4.4034603743470679E-2</v>
      </c>
      <c r="N2140" s="25">
        <v>27.46</v>
      </c>
      <c r="O2140">
        <v>158</v>
      </c>
      <c r="P2140" s="25">
        <v>2945.69</v>
      </c>
      <c r="Q2140">
        <v>0</v>
      </c>
      <c r="R2140" s="21">
        <f t="shared" si="33"/>
        <v>2945.69</v>
      </c>
    </row>
    <row r="2141" spans="1:18" x14ac:dyDescent="0.25">
      <c r="A2141" t="s">
        <v>78</v>
      </c>
      <c r="B2141" t="s">
        <v>1</v>
      </c>
      <c r="C2141" t="s">
        <v>184</v>
      </c>
      <c r="D2141" t="s">
        <v>148</v>
      </c>
      <c r="E2141" t="s">
        <v>142</v>
      </c>
      <c r="F2141" t="s">
        <v>185</v>
      </c>
      <c r="G2141" t="s">
        <v>183</v>
      </c>
      <c r="H2141" t="s">
        <v>279</v>
      </c>
      <c r="I2141">
        <v>176872</v>
      </c>
      <c r="J2141" s="25">
        <v>2132099.73</v>
      </c>
      <c r="K2141" s="26">
        <v>0.87969016830565661</v>
      </c>
      <c r="L2141" s="25">
        <v>2423693.94</v>
      </c>
      <c r="N2141" s="25">
        <v>0.97</v>
      </c>
      <c r="P2141">
        <v>0</v>
      </c>
      <c r="Q2141">
        <v>0</v>
      </c>
      <c r="R2141" s="21">
        <f t="shared" si="33"/>
        <v>0</v>
      </c>
    </row>
    <row r="2142" spans="1:18" x14ac:dyDescent="0.25">
      <c r="A2142" t="s">
        <v>78</v>
      </c>
      <c r="B2142" t="s">
        <v>1</v>
      </c>
      <c r="C2142" t="s">
        <v>186</v>
      </c>
      <c r="D2142" t="s">
        <v>187</v>
      </c>
      <c r="E2142" t="s">
        <v>142</v>
      </c>
      <c r="F2142" t="s">
        <v>185</v>
      </c>
      <c r="G2142" t="s">
        <v>144</v>
      </c>
      <c r="H2142" t="s">
        <v>279</v>
      </c>
      <c r="I2142">
        <v>157204</v>
      </c>
      <c r="J2142" s="25">
        <v>2132099.73</v>
      </c>
      <c r="K2142" s="26">
        <v>0.87969016830565661</v>
      </c>
      <c r="L2142" s="25">
        <v>2423693.94</v>
      </c>
      <c r="M2142" s="26">
        <v>0.23065665834610768</v>
      </c>
      <c r="N2142" s="25">
        <v>2.06</v>
      </c>
      <c r="O2142">
        <v>36260</v>
      </c>
      <c r="P2142" s="25">
        <v>61930.720000000001</v>
      </c>
      <c r="Q2142" s="25">
        <v>573.87</v>
      </c>
      <c r="R2142" s="21">
        <f t="shared" si="33"/>
        <v>62504.590000000004</v>
      </c>
    </row>
    <row r="2143" spans="1:18" x14ac:dyDescent="0.25">
      <c r="A2143" t="s">
        <v>78</v>
      </c>
      <c r="B2143" t="s">
        <v>1</v>
      </c>
      <c r="C2143" t="s">
        <v>188</v>
      </c>
      <c r="D2143" t="s">
        <v>189</v>
      </c>
      <c r="E2143" t="s">
        <v>142</v>
      </c>
      <c r="F2143" t="s">
        <v>185</v>
      </c>
      <c r="G2143" t="s">
        <v>144</v>
      </c>
      <c r="H2143" t="s">
        <v>279</v>
      </c>
      <c r="I2143">
        <v>89594</v>
      </c>
      <c r="J2143" s="25">
        <v>2132099.73</v>
      </c>
      <c r="K2143" s="26">
        <v>0.87969016830565661</v>
      </c>
      <c r="L2143" s="25">
        <v>2423693.94</v>
      </c>
      <c r="M2143" s="26">
        <v>0.22024771844529933</v>
      </c>
      <c r="N2143" s="25">
        <v>2.09</v>
      </c>
      <c r="O2143">
        <v>19732</v>
      </c>
      <c r="P2143" s="25">
        <v>34192.31</v>
      </c>
      <c r="Q2143" s="28">
        <v>634.20000000000005</v>
      </c>
      <c r="R2143" s="21">
        <f t="shared" si="33"/>
        <v>34826.509999999995</v>
      </c>
    </row>
    <row r="2144" spans="1:18" x14ac:dyDescent="0.25">
      <c r="A2144" t="s">
        <v>78</v>
      </c>
      <c r="B2144" t="s">
        <v>1</v>
      </c>
      <c r="C2144" t="s">
        <v>190</v>
      </c>
      <c r="D2144" t="s">
        <v>148</v>
      </c>
      <c r="E2144" t="s">
        <v>146</v>
      </c>
      <c r="F2144" t="s">
        <v>191</v>
      </c>
      <c r="G2144" t="s">
        <v>183</v>
      </c>
      <c r="H2144" t="s">
        <v>279</v>
      </c>
      <c r="I2144">
        <v>16907</v>
      </c>
      <c r="J2144" s="25">
        <v>2132099.73</v>
      </c>
      <c r="K2144" s="26">
        <v>0.87969016830565661</v>
      </c>
      <c r="L2144" s="25">
        <v>2423693.94</v>
      </c>
      <c r="N2144" s="25">
        <v>22.13</v>
      </c>
      <c r="P2144">
        <v>0</v>
      </c>
      <c r="Q2144">
        <v>0</v>
      </c>
      <c r="R2144" s="21">
        <f t="shared" si="33"/>
        <v>0</v>
      </c>
    </row>
    <row r="2145" spans="1:18" x14ac:dyDescent="0.25">
      <c r="A2145" t="s">
        <v>78</v>
      </c>
      <c r="B2145" t="s">
        <v>1</v>
      </c>
      <c r="C2145" t="s">
        <v>192</v>
      </c>
      <c r="D2145" t="s">
        <v>193</v>
      </c>
      <c r="E2145" t="s">
        <v>146</v>
      </c>
      <c r="F2145" t="s">
        <v>185</v>
      </c>
      <c r="G2145" t="s">
        <v>183</v>
      </c>
      <c r="H2145" t="s">
        <v>279</v>
      </c>
      <c r="I2145">
        <v>0</v>
      </c>
      <c r="J2145" s="25">
        <v>2132099.73</v>
      </c>
      <c r="K2145" s="26">
        <v>0.87969016830565661</v>
      </c>
      <c r="L2145" s="25">
        <v>2423693.94</v>
      </c>
      <c r="N2145" s="25">
        <v>5.93</v>
      </c>
      <c r="P2145">
        <v>0</v>
      </c>
      <c r="Q2145">
        <v>0</v>
      </c>
      <c r="R2145" s="21">
        <f t="shared" si="33"/>
        <v>0</v>
      </c>
    </row>
    <row r="2146" spans="1:18" x14ac:dyDescent="0.25">
      <c r="A2146" t="s">
        <v>78</v>
      </c>
      <c r="B2146" t="s">
        <v>1</v>
      </c>
      <c r="C2146" t="s">
        <v>194</v>
      </c>
      <c r="D2146" t="s">
        <v>189</v>
      </c>
      <c r="E2146" t="s">
        <v>155</v>
      </c>
      <c r="F2146" t="s">
        <v>185</v>
      </c>
      <c r="G2146" t="s">
        <v>144</v>
      </c>
      <c r="H2146" t="s">
        <v>279</v>
      </c>
      <c r="I2146">
        <v>5720</v>
      </c>
      <c r="J2146" s="25">
        <v>2132099.73</v>
      </c>
      <c r="K2146" s="26">
        <v>0.87969016830565661</v>
      </c>
      <c r="L2146" s="25">
        <v>2423693.94</v>
      </c>
      <c r="M2146" s="26">
        <v>0.22024771844529942</v>
      </c>
      <c r="N2146" s="25">
        <v>2.58</v>
      </c>
      <c r="O2146">
        <v>1259</v>
      </c>
      <c r="P2146" s="25">
        <v>2685.98</v>
      </c>
      <c r="Q2146">
        <v>0</v>
      </c>
      <c r="R2146" s="21">
        <f t="shared" si="33"/>
        <v>2685.98</v>
      </c>
    </row>
    <row r="2147" spans="1:18" x14ac:dyDescent="0.25">
      <c r="A2147" t="s">
        <v>78</v>
      </c>
      <c r="B2147" t="s">
        <v>1</v>
      </c>
      <c r="C2147" t="s">
        <v>195</v>
      </c>
      <c r="D2147" t="s">
        <v>187</v>
      </c>
      <c r="E2147" t="s">
        <v>155</v>
      </c>
      <c r="F2147" t="s">
        <v>185</v>
      </c>
      <c r="G2147" t="s">
        <v>144</v>
      </c>
      <c r="H2147" t="s">
        <v>279</v>
      </c>
      <c r="I2147">
        <v>9773</v>
      </c>
      <c r="J2147" s="25">
        <v>2132099.73</v>
      </c>
      <c r="K2147" s="26">
        <v>0.87969016830565661</v>
      </c>
      <c r="L2147" s="25">
        <v>2423693.94</v>
      </c>
      <c r="M2147" s="26">
        <v>0.23065665834610768</v>
      </c>
      <c r="N2147" s="25">
        <v>2.54</v>
      </c>
      <c r="O2147">
        <v>2254</v>
      </c>
      <c r="P2147" s="25">
        <v>4734.18</v>
      </c>
      <c r="Q2147" s="25">
        <v>4.21</v>
      </c>
      <c r="R2147" s="21">
        <f t="shared" si="33"/>
        <v>4738.3900000000003</v>
      </c>
    </row>
    <row r="2148" spans="1:18" x14ac:dyDescent="0.25">
      <c r="A2148" t="s">
        <v>79</v>
      </c>
      <c r="B2148" t="s">
        <v>196</v>
      </c>
      <c r="C2148" t="s">
        <v>197</v>
      </c>
      <c r="D2148" t="s">
        <v>148</v>
      </c>
      <c r="E2148" t="s">
        <v>142</v>
      </c>
      <c r="F2148" t="s">
        <v>198</v>
      </c>
      <c r="G2148" t="s">
        <v>144</v>
      </c>
      <c r="H2148" t="s">
        <v>279</v>
      </c>
      <c r="I2148">
        <v>312757</v>
      </c>
      <c r="J2148" s="25">
        <v>165292.44</v>
      </c>
      <c r="K2148" s="26">
        <v>0.24857819701371295</v>
      </c>
      <c r="L2148" s="25">
        <v>664951.48</v>
      </c>
      <c r="M2148" s="27">
        <v>3.4230147524769686E-3</v>
      </c>
      <c r="N2148" s="25">
        <v>33.78</v>
      </c>
      <c r="O2148">
        <v>1070</v>
      </c>
      <c r="P2148" s="25">
        <v>8468.14</v>
      </c>
      <c r="Q2148" s="25">
        <v>102.88</v>
      </c>
      <c r="R2148" s="21">
        <f t="shared" si="33"/>
        <v>8571.0199999999986</v>
      </c>
    </row>
    <row r="2149" spans="1:18" x14ac:dyDescent="0.25">
      <c r="A2149" t="s">
        <v>79</v>
      </c>
      <c r="B2149" t="s">
        <v>196</v>
      </c>
      <c r="C2149" t="s">
        <v>199</v>
      </c>
      <c r="D2149" t="s">
        <v>200</v>
      </c>
      <c r="E2149" t="s">
        <v>142</v>
      </c>
      <c r="F2149" t="s">
        <v>198</v>
      </c>
      <c r="G2149" t="s">
        <v>183</v>
      </c>
      <c r="H2149" t="s">
        <v>279</v>
      </c>
      <c r="I2149">
        <v>224694</v>
      </c>
      <c r="J2149" s="25">
        <v>165292.44</v>
      </c>
      <c r="K2149" s="26">
        <v>0.24857819701371295</v>
      </c>
      <c r="L2149" s="25">
        <v>664951.48</v>
      </c>
      <c r="N2149" s="25">
        <v>10.98</v>
      </c>
      <c r="P2149">
        <v>0</v>
      </c>
      <c r="Q2149">
        <v>0</v>
      </c>
      <c r="R2149" s="21">
        <f t="shared" si="33"/>
        <v>0</v>
      </c>
    </row>
    <row r="2150" spans="1:18" x14ac:dyDescent="0.25">
      <c r="A2150" t="s">
        <v>79</v>
      </c>
      <c r="B2150" t="s">
        <v>196</v>
      </c>
      <c r="C2150" t="s">
        <v>201</v>
      </c>
      <c r="D2150" t="s">
        <v>141</v>
      </c>
      <c r="E2150" t="s">
        <v>142</v>
      </c>
      <c r="F2150" t="s">
        <v>202</v>
      </c>
      <c r="G2150" t="s">
        <v>144</v>
      </c>
      <c r="H2150" t="s">
        <v>279</v>
      </c>
      <c r="I2150">
        <v>45141</v>
      </c>
      <c r="J2150" s="25">
        <v>165292.44</v>
      </c>
      <c r="K2150" s="26">
        <v>0.24857819701371295</v>
      </c>
      <c r="L2150" s="25">
        <v>664951.48</v>
      </c>
      <c r="M2150" s="27">
        <v>3.4225486347941227E-3</v>
      </c>
      <c r="N2150" s="25">
        <v>33.78</v>
      </c>
      <c r="O2150">
        <v>154</v>
      </c>
      <c r="P2150" s="25">
        <v>1218.78</v>
      </c>
      <c r="Q2150" s="25">
        <v>7.91</v>
      </c>
      <c r="R2150" s="21">
        <f t="shared" si="33"/>
        <v>1226.69</v>
      </c>
    </row>
    <row r="2151" spans="1:18" x14ac:dyDescent="0.25">
      <c r="A2151" t="s">
        <v>79</v>
      </c>
      <c r="B2151" t="s">
        <v>196</v>
      </c>
      <c r="C2151" t="s">
        <v>203</v>
      </c>
      <c r="D2151" t="s">
        <v>141</v>
      </c>
      <c r="E2151" t="s">
        <v>146</v>
      </c>
      <c r="F2151" t="s">
        <v>202</v>
      </c>
      <c r="G2151" t="s">
        <v>144</v>
      </c>
      <c r="H2151" t="s">
        <v>279</v>
      </c>
      <c r="I2151">
        <v>17989</v>
      </c>
      <c r="J2151" s="25">
        <v>165292.44</v>
      </c>
      <c r="K2151" s="26">
        <v>0.24857819701371295</v>
      </c>
      <c r="L2151" s="25">
        <v>664951.48</v>
      </c>
      <c r="M2151" s="27">
        <v>3.4225486347941232E-3</v>
      </c>
      <c r="N2151" s="28">
        <v>135.6</v>
      </c>
      <c r="O2151">
        <v>61</v>
      </c>
      <c r="P2151" s="25">
        <v>1932.77</v>
      </c>
      <c r="Q2151">
        <v>0</v>
      </c>
      <c r="R2151" s="21">
        <f t="shared" si="33"/>
        <v>1932.77</v>
      </c>
    </row>
    <row r="2152" spans="1:18" x14ac:dyDescent="0.25">
      <c r="A2152" t="s">
        <v>79</v>
      </c>
      <c r="B2152" t="s">
        <v>196</v>
      </c>
      <c r="C2152" t="s">
        <v>204</v>
      </c>
      <c r="D2152" t="s">
        <v>150</v>
      </c>
      <c r="E2152" t="s">
        <v>146</v>
      </c>
      <c r="F2152" t="s">
        <v>202</v>
      </c>
      <c r="G2152" t="s">
        <v>183</v>
      </c>
      <c r="H2152" t="s">
        <v>279</v>
      </c>
      <c r="I2152">
        <v>15914</v>
      </c>
      <c r="J2152" s="25">
        <v>165292.44</v>
      </c>
      <c r="K2152" s="26">
        <v>0.24857819701371295</v>
      </c>
      <c r="L2152" s="25">
        <v>664951.48</v>
      </c>
      <c r="N2152" s="25">
        <v>30.27</v>
      </c>
      <c r="P2152">
        <v>0</v>
      </c>
      <c r="Q2152">
        <v>0</v>
      </c>
      <c r="R2152" s="21">
        <f t="shared" si="33"/>
        <v>0</v>
      </c>
    </row>
    <row r="2153" spans="1:18" x14ac:dyDescent="0.25">
      <c r="A2153" t="s">
        <v>79</v>
      </c>
      <c r="B2153" t="s">
        <v>196</v>
      </c>
      <c r="C2153" t="s">
        <v>205</v>
      </c>
      <c r="D2153" t="s">
        <v>148</v>
      </c>
      <c r="E2153" t="s">
        <v>155</v>
      </c>
      <c r="F2153" t="s">
        <v>198</v>
      </c>
      <c r="G2153" t="s">
        <v>144</v>
      </c>
      <c r="H2153" t="s">
        <v>279</v>
      </c>
      <c r="I2153">
        <v>15486</v>
      </c>
      <c r="J2153" s="25">
        <v>165292.44</v>
      </c>
      <c r="K2153" s="26">
        <v>0.24857819701371295</v>
      </c>
      <c r="L2153" s="25">
        <v>664951.48</v>
      </c>
      <c r="M2153" s="27">
        <v>3.4230147524769686E-3</v>
      </c>
      <c r="N2153" s="25">
        <v>90.79</v>
      </c>
      <c r="O2153">
        <v>53</v>
      </c>
      <c r="P2153" s="25">
        <v>1124.3599999999999</v>
      </c>
      <c r="Q2153">
        <v>0</v>
      </c>
      <c r="R2153" s="21">
        <f t="shared" si="33"/>
        <v>1124.3599999999999</v>
      </c>
    </row>
    <row r="2154" spans="1:18" x14ac:dyDescent="0.25">
      <c r="A2154" t="s">
        <v>79</v>
      </c>
      <c r="B2154" t="s">
        <v>196</v>
      </c>
      <c r="C2154" t="s">
        <v>206</v>
      </c>
      <c r="D2154" t="s">
        <v>189</v>
      </c>
      <c r="E2154" t="s">
        <v>155</v>
      </c>
      <c r="F2154" t="s">
        <v>198</v>
      </c>
      <c r="G2154" t="s">
        <v>144</v>
      </c>
      <c r="H2154" t="s">
        <v>279</v>
      </c>
      <c r="I2154">
        <v>7102</v>
      </c>
      <c r="J2154" s="25">
        <v>165292.44</v>
      </c>
      <c r="K2154" s="26">
        <v>0.24857819701371295</v>
      </c>
      <c r="L2154" s="25">
        <v>664951.48</v>
      </c>
      <c r="M2154" s="27">
        <v>3.6034766953358926E-3</v>
      </c>
      <c r="N2154" s="25">
        <v>90.77</v>
      </c>
      <c r="O2154">
        <v>25</v>
      </c>
      <c r="P2154" s="25">
        <v>530.24</v>
      </c>
      <c r="Q2154">
        <v>0</v>
      </c>
      <c r="R2154" s="21">
        <f t="shared" si="33"/>
        <v>530.24</v>
      </c>
    </row>
    <row r="2155" spans="1:18" x14ac:dyDescent="0.25">
      <c r="A2155" t="s">
        <v>80</v>
      </c>
      <c r="B2155" t="s">
        <v>226</v>
      </c>
      <c r="C2155" t="s">
        <v>157</v>
      </c>
      <c r="D2155" t="s">
        <v>158</v>
      </c>
      <c r="E2155" t="s">
        <v>142</v>
      </c>
      <c r="F2155" t="s">
        <v>159</v>
      </c>
      <c r="G2155" t="s">
        <v>144</v>
      </c>
      <c r="H2155" t="s">
        <v>279</v>
      </c>
      <c r="I2155">
        <v>50321</v>
      </c>
      <c r="J2155" s="25">
        <v>707820.25</v>
      </c>
      <c r="K2155" s="26">
        <v>0.89421834767326436</v>
      </c>
      <c r="L2155" s="25">
        <v>791551.92</v>
      </c>
      <c r="M2155" s="30">
        <v>2.1916744259381289E-2</v>
      </c>
      <c r="N2155" s="25">
        <v>26.16</v>
      </c>
      <c r="O2155">
        <v>1102</v>
      </c>
      <c r="P2155" s="25">
        <v>24296.53</v>
      </c>
      <c r="Q2155" s="25">
        <v>242.52</v>
      </c>
      <c r="R2155" s="21">
        <f t="shared" si="33"/>
        <v>24539.05</v>
      </c>
    </row>
    <row r="2156" spans="1:18" x14ac:dyDescent="0.25">
      <c r="A2156" t="s">
        <v>80</v>
      </c>
      <c r="B2156" t="s">
        <v>226</v>
      </c>
      <c r="C2156" t="s">
        <v>160</v>
      </c>
      <c r="D2156" t="s">
        <v>150</v>
      </c>
      <c r="E2156" t="s">
        <v>142</v>
      </c>
      <c r="F2156" t="s">
        <v>159</v>
      </c>
      <c r="G2156" t="s">
        <v>144</v>
      </c>
      <c r="H2156" t="s">
        <v>279</v>
      </c>
      <c r="I2156">
        <v>48505</v>
      </c>
      <c r="J2156" s="25">
        <v>707820.25</v>
      </c>
      <c r="K2156" s="26">
        <v>0.89421834767326436</v>
      </c>
      <c r="L2156" s="25">
        <v>791551.92</v>
      </c>
      <c r="M2156" s="30">
        <v>2.3525749551633605E-2</v>
      </c>
      <c r="N2156" s="28">
        <v>24.2</v>
      </c>
      <c r="O2156">
        <v>1141</v>
      </c>
      <c r="P2156" s="25">
        <v>23271.58</v>
      </c>
      <c r="Q2156" s="25">
        <v>203.96</v>
      </c>
      <c r="R2156" s="21">
        <f t="shared" si="33"/>
        <v>23475.54</v>
      </c>
    </row>
    <row r="2157" spans="1:18" x14ac:dyDescent="0.25">
      <c r="A2157" t="s">
        <v>80</v>
      </c>
      <c r="B2157" t="s">
        <v>226</v>
      </c>
      <c r="C2157" t="s">
        <v>161</v>
      </c>
      <c r="D2157" t="s">
        <v>148</v>
      </c>
      <c r="E2157" t="s">
        <v>142</v>
      </c>
      <c r="F2157" t="s">
        <v>162</v>
      </c>
      <c r="G2157" t="s">
        <v>144</v>
      </c>
      <c r="H2157" t="s">
        <v>279</v>
      </c>
      <c r="I2157">
        <v>13542</v>
      </c>
      <c r="J2157" s="25">
        <v>707820.25</v>
      </c>
      <c r="K2157" s="26">
        <v>0.89421834767326436</v>
      </c>
      <c r="L2157" s="25">
        <v>791551.92</v>
      </c>
      <c r="M2157" s="30">
        <v>2.1916744259381286E-2</v>
      </c>
      <c r="N2157" s="25">
        <v>26.16</v>
      </c>
      <c r="O2157">
        <v>296</v>
      </c>
      <c r="P2157" s="25">
        <v>6526.11</v>
      </c>
      <c r="Q2157" s="28">
        <v>44.1</v>
      </c>
      <c r="R2157" s="21">
        <f t="shared" si="33"/>
        <v>6570.21</v>
      </c>
    </row>
    <row r="2158" spans="1:18" x14ac:dyDescent="0.25">
      <c r="A2158" t="s">
        <v>80</v>
      </c>
      <c r="B2158" t="s">
        <v>226</v>
      </c>
      <c r="C2158" t="s">
        <v>163</v>
      </c>
      <c r="D2158" t="s">
        <v>148</v>
      </c>
      <c r="E2158" t="s">
        <v>146</v>
      </c>
      <c r="F2158" t="s">
        <v>162</v>
      </c>
      <c r="G2158" t="s">
        <v>144</v>
      </c>
      <c r="H2158" t="s">
        <v>279</v>
      </c>
      <c r="I2158">
        <v>2518</v>
      </c>
      <c r="J2158" s="25">
        <v>707820.25</v>
      </c>
      <c r="K2158" s="26">
        <v>0.89421834767326436</v>
      </c>
      <c r="L2158" s="25">
        <v>791551.92</v>
      </c>
      <c r="M2158" s="30">
        <v>2.1916744259381289E-2</v>
      </c>
      <c r="N2158" s="25">
        <v>107.29</v>
      </c>
      <c r="O2158">
        <v>55</v>
      </c>
      <c r="P2158" s="25">
        <v>4960.13</v>
      </c>
      <c r="Q2158">
        <v>0</v>
      </c>
      <c r="R2158" s="21">
        <f t="shared" si="33"/>
        <v>4960.13</v>
      </c>
    </row>
    <row r="2159" spans="1:18" x14ac:dyDescent="0.25">
      <c r="A2159" t="s">
        <v>80</v>
      </c>
      <c r="B2159" t="s">
        <v>226</v>
      </c>
      <c r="C2159" t="s">
        <v>164</v>
      </c>
      <c r="D2159" t="s">
        <v>150</v>
      </c>
      <c r="E2159" t="s">
        <v>146</v>
      </c>
      <c r="F2159" t="s">
        <v>162</v>
      </c>
      <c r="G2159" t="s">
        <v>144</v>
      </c>
      <c r="H2159" t="s">
        <v>279</v>
      </c>
      <c r="I2159">
        <v>3595</v>
      </c>
      <c r="J2159" s="25">
        <v>707820.25</v>
      </c>
      <c r="K2159" s="26">
        <v>0.89421834767326436</v>
      </c>
      <c r="L2159" s="25">
        <v>791551.92</v>
      </c>
      <c r="M2159" s="30">
        <v>2.3525749551633605E-2</v>
      </c>
      <c r="N2159" s="25">
        <v>67.69</v>
      </c>
      <c r="O2159">
        <v>84</v>
      </c>
      <c r="P2159" s="25">
        <v>4779.42</v>
      </c>
      <c r="Q2159" s="28">
        <v>-56.9</v>
      </c>
      <c r="R2159" s="21">
        <f t="shared" si="33"/>
        <v>4722.5200000000004</v>
      </c>
    </row>
    <row r="2160" spans="1:18" x14ac:dyDescent="0.25">
      <c r="A2160" t="s">
        <v>80</v>
      </c>
      <c r="B2160" t="s">
        <v>226</v>
      </c>
      <c r="C2160" t="s">
        <v>165</v>
      </c>
      <c r="D2160" t="s">
        <v>148</v>
      </c>
      <c r="E2160" t="s">
        <v>155</v>
      </c>
      <c r="F2160" t="s">
        <v>159</v>
      </c>
      <c r="G2160" t="s">
        <v>144</v>
      </c>
      <c r="H2160" t="s">
        <v>279</v>
      </c>
      <c r="I2160">
        <v>1481</v>
      </c>
      <c r="J2160" s="25">
        <v>707820.25</v>
      </c>
      <c r="K2160" s="26">
        <v>0.89421834767326436</v>
      </c>
      <c r="L2160" s="25">
        <v>791551.92</v>
      </c>
      <c r="M2160" s="30">
        <v>2.1916744259381289E-2</v>
      </c>
      <c r="N2160" s="25">
        <v>58.75</v>
      </c>
      <c r="O2160">
        <v>32</v>
      </c>
      <c r="P2160" s="25">
        <v>1580.26</v>
      </c>
      <c r="Q2160">
        <v>0</v>
      </c>
      <c r="R2160" s="21">
        <f t="shared" si="33"/>
        <v>1580.26</v>
      </c>
    </row>
    <row r="2161" spans="1:18" x14ac:dyDescent="0.25">
      <c r="A2161" t="s">
        <v>80</v>
      </c>
      <c r="B2161" t="s">
        <v>226</v>
      </c>
      <c r="C2161" t="s">
        <v>166</v>
      </c>
      <c r="D2161" t="s">
        <v>150</v>
      </c>
      <c r="E2161" t="s">
        <v>155</v>
      </c>
      <c r="F2161" t="s">
        <v>159</v>
      </c>
      <c r="G2161" t="s">
        <v>144</v>
      </c>
      <c r="H2161" t="s">
        <v>279</v>
      </c>
      <c r="I2161">
        <v>2055</v>
      </c>
      <c r="J2161" s="25">
        <v>707820.25</v>
      </c>
      <c r="K2161" s="26">
        <v>0.89421834767326436</v>
      </c>
      <c r="L2161" s="25">
        <v>791551.92</v>
      </c>
      <c r="M2161" s="30">
        <v>2.2004913492473147E-2</v>
      </c>
      <c r="N2161" s="25">
        <v>58.69</v>
      </c>
      <c r="O2161">
        <v>45</v>
      </c>
      <c r="P2161" s="25">
        <v>2219.9699999999998</v>
      </c>
      <c r="Q2161">
        <v>0</v>
      </c>
      <c r="R2161" s="21">
        <f t="shared" si="33"/>
        <v>2219.9699999999998</v>
      </c>
    </row>
    <row r="2162" spans="1:18" x14ac:dyDescent="0.25">
      <c r="A2162" t="s">
        <v>81</v>
      </c>
      <c r="B2162" t="s">
        <v>13</v>
      </c>
      <c r="C2162" t="s">
        <v>140</v>
      </c>
      <c r="D2162" t="s">
        <v>141</v>
      </c>
      <c r="E2162" t="s">
        <v>142</v>
      </c>
      <c r="F2162" t="s">
        <v>143</v>
      </c>
      <c r="G2162" t="s">
        <v>144</v>
      </c>
      <c r="H2162" t="s">
        <v>279</v>
      </c>
      <c r="I2162">
        <v>5607</v>
      </c>
      <c r="J2162" s="25">
        <v>355349.95</v>
      </c>
      <c r="K2162" s="26">
        <v>0.84378918123207436</v>
      </c>
      <c r="L2162" s="25">
        <v>421135.94</v>
      </c>
      <c r="M2162" s="30">
        <v>2.7885626455369659E-2</v>
      </c>
      <c r="N2162" s="25">
        <v>4.97</v>
      </c>
      <c r="O2162">
        <v>156</v>
      </c>
      <c r="P2162" s="25">
        <v>616.59</v>
      </c>
      <c r="Q2162" s="25">
        <v>11.86</v>
      </c>
      <c r="R2162" s="21">
        <f t="shared" si="33"/>
        <v>628.45000000000005</v>
      </c>
    </row>
    <row r="2163" spans="1:18" x14ac:dyDescent="0.25">
      <c r="A2163" t="s">
        <v>81</v>
      </c>
      <c r="B2163" t="s">
        <v>13</v>
      </c>
      <c r="C2163" t="s">
        <v>145</v>
      </c>
      <c r="D2163" t="s">
        <v>141</v>
      </c>
      <c r="E2163" t="s">
        <v>146</v>
      </c>
      <c r="F2163" t="s">
        <v>143</v>
      </c>
      <c r="G2163" t="s">
        <v>144</v>
      </c>
      <c r="H2163" t="s">
        <v>279</v>
      </c>
      <c r="I2163">
        <v>3342</v>
      </c>
      <c r="J2163" s="25">
        <v>355349.95</v>
      </c>
      <c r="K2163" s="26">
        <v>0.84378918123207436</v>
      </c>
      <c r="L2163" s="25">
        <v>421135.94</v>
      </c>
      <c r="M2163" s="30">
        <v>2.7885626455369655E-2</v>
      </c>
      <c r="N2163" s="25">
        <v>57.63</v>
      </c>
      <c r="O2163">
        <v>93</v>
      </c>
      <c r="P2163" s="25">
        <v>4251.0200000000004</v>
      </c>
      <c r="Q2163">
        <v>0</v>
      </c>
      <c r="R2163" s="21">
        <f t="shared" si="33"/>
        <v>4251.0200000000004</v>
      </c>
    </row>
    <row r="2164" spans="1:18" x14ac:dyDescent="0.25">
      <c r="A2164" t="s">
        <v>81</v>
      </c>
      <c r="B2164" t="s">
        <v>13</v>
      </c>
      <c r="C2164" t="s">
        <v>147</v>
      </c>
      <c r="D2164" t="s">
        <v>148</v>
      </c>
      <c r="E2164" t="s">
        <v>146</v>
      </c>
      <c r="F2164" t="s">
        <v>143</v>
      </c>
      <c r="G2164" t="s">
        <v>144</v>
      </c>
      <c r="H2164" t="s">
        <v>279</v>
      </c>
      <c r="I2164">
        <v>4442</v>
      </c>
      <c r="J2164" s="25">
        <v>355349.95</v>
      </c>
      <c r="K2164" s="26">
        <v>0.84378918123207436</v>
      </c>
      <c r="L2164" s="25">
        <v>421135.94</v>
      </c>
      <c r="M2164" s="30">
        <v>2.7885626455369652E-2</v>
      </c>
      <c r="N2164" s="25">
        <v>57.63</v>
      </c>
      <c r="O2164">
        <v>123</v>
      </c>
      <c r="P2164" s="25">
        <v>5622.32</v>
      </c>
      <c r="Q2164">
        <v>0</v>
      </c>
      <c r="R2164" s="21">
        <f t="shared" si="33"/>
        <v>5622.32</v>
      </c>
    </row>
    <row r="2165" spans="1:18" x14ac:dyDescent="0.25">
      <c r="A2165" t="s">
        <v>81</v>
      </c>
      <c r="B2165" t="s">
        <v>13</v>
      </c>
      <c r="C2165" t="s">
        <v>149</v>
      </c>
      <c r="D2165" t="s">
        <v>150</v>
      </c>
      <c r="E2165" t="s">
        <v>142</v>
      </c>
      <c r="F2165" t="s">
        <v>151</v>
      </c>
      <c r="G2165" t="s">
        <v>144</v>
      </c>
      <c r="H2165" t="s">
        <v>279</v>
      </c>
      <c r="I2165">
        <v>65003</v>
      </c>
      <c r="J2165" s="25">
        <v>355349.95</v>
      </c>
      <c r="K2165" s="26">
        <v>0.84378918123207436</v>
      </c>
      <c r="L2165" s="25">
        <v>421135.94</v>
      </c>
      <c r="M2165" s="30">
        <v>2.7885626455369655E-2</v>
      </c>
      <c r="N2165" s="25">
        <v>4.97</v>
      </c>
      <c r="O2165">
        <v>1812</v>
      </c>
      <c r="P2165" s="25">
        <v>7161.93</v>
      </c>
      <c r="Q2165" s="25">
        <v>63.24</v>
      </c>
      <c r="R2165" s="21">
        <f t="shared" si="33"/>
        <v>7225.17</v>
      </c>
    </row>
    <row r="2166" spans="1:18" x14ac:dyDescent="0.25">
      <c r="A2166" t="s">
        <v>81</v>
      </c>
      <c r="B2166" t="s">
        <v>13</v>
      </c>
      <c r="C2166" t="s">
        <v>152</v>
      </c>
      <c r="D2166" t="s">
        <v>153</v>
      </c>
      <c r="E2166" t="s">
        <v>142</v>
      </c>
      <c r="F2166" t="s">
        <v>151</v>
      </c>
      <c r="G2166" t="s">
        <v>144</v>
      </c>
      <c r="H2166" t="s">
        <v>279</v>
      </c>
      <c r="I2166">
        <v>93362</v>
      </c>
      <c r="J2166" s="25">
        <v>355349.95</v>
      </c>
      <c r="K2166" s="26">
        <v>0.84378918123207436</v>
      </c>
      <c r="L2166" s="25">
        <v>421135.94</v>
      </c>
      <c r="M2166" s="30">
        <v>2.7885626455369652E-2</v>
      </c>
      <c r="N2166" s="25">
        <v>4.97</v>
      </c>
      <c r="O2166">
        <v>2603</v>
      </c>
      <c r="P2166" s="25">
        <v>10288.35</v>
      </c>
      <c r="Q2166" s="25">
        <v>118.57</v>
      </c>
      <c r="R2166" s="21">
        <f t="shared" si="33"/>
        <v>10406.92</v>
      </c>
    </row>
    <row r="2167" spans="1:18" x14ac:dyDescent="0.25">
      <c r="A2167" t="s">
        <v>81</v>
      </c>
      <c r="B2167" t="s">
        <v>13</v>
      </c>
      <c r="C2167" t="s">
        <v>154</v>
      </c>
      <c r="D2167" t="s">
        <v>148</v>
      </c>
      <c r="E2167" t="s">
        <v>155</v>
      </c>
      <c r="F2167" t="s">
        <v>151</v>
      </c>
      <c r="G2167" t="s">
        <v>144</v>
      </c>
      <c r="H2167" t="s">
        <v>279</v>
      </c>
      <c r="I2167">
        <v>1422</v>
      </c>
      <c r="J2167" s="25">
        <v>355349.95</v>
      </c>
      <c r="K2167" s="26">
        <v>0.84378918123207436</v>
      </c>
      <c r="L2167" s="25">
        <v>421135.94</v>
      </c>
      <c r="M2167" s="30">
        <v>2.7885626455369655E-2</v>
      </c>
      <c r="N2167" s="25">
        <v>27.46</v>
      </c>
      <c r="O2167">
        <v>39</v>
      </c>
      <c r="P2167" s="25">
        <v>849.43</v>
      </c>
      <c r="Q2167">
        <v>0</v>
      </c>
      <c r="R2167" s="21">
        <f t="shared" si="33"/>
        <v>849.43</v>
      </c>
    </row>
    <row r="2168" spans="1:18" x14ac:dyDescent="0.25">
      <c r="A2168" t="s">
        <v>81</v>
      </c>
      <c r="B2168" t="s">
        <v>13</v>
      </c>
      <c r="C2168" t="s">
        <v>156</v>
      </c>
      <c r="D2168" t="s">
        <v>150</v>
      </c>
      <c r="E2168" t="s">
        <v>155</v>
      </c>
      <c r="F2168" t="s">
        <v>151</v>
      </c>
      <c r="G2168" t="s">
        <v>144</v>
      </c>
      <c r="H2168" t="s">
        <v>279</v>
      </c>
      <c r="I2168">
        <v>3599</v>
      </c>
      <c r="J2168" s="25">
        <v>355349.95</v>
      </c>
      <c r="K2168" s="26">
        <v>0.84378918123207436</v>
      </c>
      <c r="L2168" s="25">
        <v>421135.94</v>
      </c>
      <c r="M2168" s="30">
        <v>2.7885626455369655E-2</v>
      </c>
      <c r="N2168" s="25">
        <v>27.46</v>
      </c>
      <c r="O2168">
        <v>100</v>
      </c>
      <c r="P2168" s="25">
        <v>2178.02</v>
      </c>
      <c r="Q2168">
        <v>0</v>
      </c>
      <c r="R2168" s="21">
        <f t="shared" si="33"/>
        <v>2178.02</v>
      </c>
    </row>
    <row r="2169" spans="1:18" x14ac:dyDescent="0.25">
      <c r="A2169" t="s">
        <v>82</v>
      </c>
      <c r="B2169" t="s">
        <v>13</v>
      </c>
      <c r="C2169" t="s">
        <v>140</v>
      </c>
      <c r="D2169" t="s">
        <v>141</v>
      </c>
      <c r="E2169" t="s">
        <v>142</v>
      </c>
      <c r="F2169" t="s">
        <v>143</v>
      </c>
      <c r="G2169" t="s">
        <v>144</v>
      </c>
      <c r="H2169" t="s">
        <v>279</v>
      </c>
      <c r="I2169">
        <v>5607</v>
      </c>
      <c r="J2169" s="28">
        <v>649075.19999999995</v>
      </c>
      <c r="K2169" s="26">
        <v>0.65647607493745797</v>
      </c>
      <c r="L2169" s="25">
        <v>988726.35999999987</v>
      </c>
      <c r="M2169" s="30">
        <v>6.5468774623076195E-2</v>
      </c>
      <c r="N2169" s="25">
        <v>4.97</v>
      </c>
      <c r="O2169">
        <v>367</v>
      </c>
      <c r="P2169" s="25">
        <v>1128.55</v>
      </c>
      <c r="Q2169" s="25">
        <v>15.38</v>
      </c>
      <c r="R2169" s="21">
        <f t="shared" si="33"/>
        <v>1143.93</v>
      </c>
    </row>
    <row r="2170" spans="1:18" x14ac:dyDescent="0.25">
      <c r="A2170" t="s">
        <v>82</v>
      </c>
      <c r="B2170" t="s">
        <v>13</v>
      </c>
      <c r="C2170" t="s">
        <v>145</v>
      </c>
      <c r="D2170" t="s">
        <v>141</v>
      </c>
      <c r="E2170" t="s">
        <v>146</v>
      </c>
      <c r="F2170" t="s">
        <v>143</v>
      </c>
      <c r="G2170" t="s">
        <v>144</v>
      </c>
      <c r="H2170" t="s">
        <v>279</v>
      </c>
      <c r="I2170">
        <v>3342</v>
      </c>
      <c r="J2170" s="28">
        <v>649075.19999999995</v>
      </c>
      <c r="K2170" s="26">
        <v>0.65647607493745797</v>
      </c>
      <c r="L2170" s="25">
        <v>988726.35999999987</v>
      </c>
      <c r="M2170" s="30">
        <v>6.5468774623076195E-2</v>
      </c>
      <c r="N2170" s="25">
        <v>57.63</v>
      </c>
      <c r="O2170">
        <v>218</v>
      </c>
      <c r="P2170" s="25">
        <v>7752.68</v>
      </c>
      <c r="Q2170" s="25">
        <v>35.57</v>
      </c>
      <c r="R2170" s="21">
        <f t="shared" si="33"/>
        <v>7788.25</v>
      </c>
    </row>
    <row r="2171" spans="1:18" x14ac:dyDescent="0.25">
      <c r="A2171" t="s">
        <v>82</v>
      </c>
      <c r="B2171" t="s">
        <v>13</v>
      </c>
      <c r="C2171" t="s">
        <v>147</v>
      </c>
      <c r="D2171" t="s">
        <v>148</v>
      </c>
      <c r="E2171" t="s">
        <v>146</v>
      </c>
      <c r="F2171" t="s">
        <v>143</v>
      </c>
      <c r="G2171" t="s">
        <v>144</v>
      </c>
      <c r="H2171" t="s">
        <v>279</v>
      </c>
      <c r="I2171">
        <v>4442</v>
      </c>
      <c r="J2171" s="28">
        <v>649075.19999999995</v>
      </c>
      <c r="K2171" s="26">
        <v>0.65647607493745797</v>
      </c>
      <c r="L2171" s="25">
        <v>988726.35999999987</v>
      </c>
      <c r="M2171" s="30">
        <v>6.5468774623076181E-2</v>
      </c>
      <c r="N2171" s="25">
        <v>57.63</v>
      </c>
      <c r="O2171">
        <v>290</v>
      </c>
      <c r="P2171" s="28">
        <v>10313.200000000001</v>
      </c>
      <c r="Q2171">
        <v>0</v>
      </c>
      <c r="R2171" s="21">
        <f t="shared" si="33"/>
        <v>10313.200000000001</v>
      </c>
    </row>
    <row r="2172" spans="1:18" x14ac:dyDescent="0.25">
      <c r="A2172" t="s">
        <v>82</v>
      </c>
      <c r="B2172" t="s">
        <v>13</v>
      </c>
      <c r="C2172" t="s">
        <v>149</v>
      </c>
      <c r="D2172" t="s">
        <v>150</v>
      </c>
      <c r="E2172" t="s">
        <v>142</v>
      </c>
      <c r="F2172" t="s">
        <v>151</v>
      </c>
      <c r="G2172" t="s">
        <v>144</v>
      </c>
      <c r="H2172" t="s">
        <v>279</v>
      </c>
      <c r="I2172">
        <v>65003</v>
      </c>
      <c r="J2172" s="28">
        <v>649075.19999999995</v>
      </c>
      <c r="K2172" s="26">
        <v>0.65647607493745797</v>
      </c>
      <c r="L2172" s="25">
        <v>988726.35999999987</v>
      </c>
      <c r="M2172" s="30">
        <v>6.5468774623076195E-2</v>
      </c>
      <c r="N2172" s="25">
        <v>4.97</v>
      </c>
      <c r="O2172">
        <v>4255</v>
      </c>
      <c r="P2172" s="25">
        <v>13084.47</v>
      </c>
      <c r="Q2172" s="28">
        <v>113.8</v>
      </c>
      <c r="R2172" s="21">
        <f t="shared" si="33"/>
        <v>13198.269999999999</v>
      </c>
    </row>
    <row r="2173" spans="1:18" x14ac:dyDescent="0.25">
      <c r="A2173" t="s">
        <v>98</v>
      </c>
      <c r="B2173" t="s">
        <v>196</v>
      </c>
      <c r="C2173" t="s">
        <v>197</v>
      </c>
      <c r="D2173" t="s">
        <v>148</v>
      </c>
      <c r="E2173" t="s">
        <v>142</v>
      </c>
      <c r="F2173" t="s">
        <v>198</v>
      </c>
      <c r="G2173" t="s">
        <v>183</v>
      </c>
      <c r="H2173" t="s">
        <v>279</v>
      </c>
      <c r="I2173">
        <v>312757</v>
      </c>
      <c r="J2173" s="25">
        <v>24189.14</v>
      </c>
      <c r="K2173" s="26">
        <v>0.92168205525259339</v>
      </c>
      <c r="L2173" s="25">
        <v>26244.559999999998</v>
      </c>
      <c r="N2173" s="25">
        <v>33.78</v>
      </c>
      <c r="P2173">
        <v>0</v>
      </c>
      <c r="Q2173">
        <v>0</v>
      </c>
      <c r="R2173" s="21">
        <f t="shared" si="33"/>
        <v>0</v>
      </c>
    </row>
    <row r="2174" spans="1:18" x14ac:dyDescent="0.25">
      <c r="A2174" t="s">
        <v>98</v>
      </c>
      <c r="B2174" t="s">
        <v>196</v>
      </c>
      <c r="C2174" t="s">
        <v>199</v>
      </c>
      <c r="D2174" t="s">
        <v>200</v>
      </c>
      <c r="E2174" t="s">
        <v>142</v>
      </c>
      <c r="F2174" t="s">
        <v>198</v>
      </c>
      <c r="G2174" t="s">
        <v>144</v>
      </c>
      <c r="H2174" t="s">
        <v>279</v>
      </c>
      <c r="I2174">
        <v>224694</v>
      </c>
      <c r="J2174" s="25">
        <v>24189.14</v>
      </c>
      <c r="K2174" s="26">
        <v>0.92168205525259339</v>
      </c>
      <c r="L2174" s="25">
        <v>26244.559999999998</v>
      </c>
      <c r="M2174" s="31">
        <v>3.1440438377956781E-4</v>
      </c>
      <c r="N2174" s="25">
        <v>10.98</v>
      </c>
      <c r="O2174">
        <v>70</v>
      </c>
      <c r="P2174" s="25">
        <v>667.67</v>
      </c>
      <c r="Q2174" s="25">
        <v>9.5399999999999991</v>
      </c>
      <c r="R2174" s="21">
        <f t="shared" si="33"/>
        <v>677.20999999999992</v>
      </c>
    </row>
    <row r="2175" spans="1:18" x14ac:dyDescent="0.25">
      <c r="A2175" t="s">
        <v>98</v>
      </c>
      <c r="B2175" t="s">
        <v>196</v>
      </c>
      <c r="C2175" t="s">
        <v>201</v>
      </c>
      <c r="D2175" t="s">
        <v>141</v>
      </c>
      <c r="E2175" t="s">
        <v>142</v>
      </c>
      <c r="F2175" t="s">
        <v>202</v>
      </c>
      <c r="G2175" t="s">
        <v>183</v>
      </c>
      <c r="H2175" t="s">
        <v>279</v>
      </c>
      <c r="I2175">
        <v>45141</v>
      </c>
      <c r="J2175" s="25">
        <v>24189.14</v>
      </c>
      <c r="K2175" s="26">
        <v>0.92168205525259339</v>
      </c>
      <c r="L2175" s="25">
        <v>26244.559999999998</v>
      </c>
      <c r="N2175" s="25">
        <v>33.78</v>
      </c>
      <c r="P2175">
        <v>0</v>
      </c>
      <c r="Q2175">
        <v>0</v>
      </c>
      <c r="R2175" s="21">
        <f t="shared" si="33"/>
        <v>0</v>
      </c>
    </row>
    <row r="2176" spans="1:18" x14ac:dyDescent="0.25">
      <c r="A2176" t="s">
        <v>98</v>
      </c>
      <c r="B2176" t="s">
        <v>196</v>
      </c>
      <c r="C2176" t="s">
        <v>203</v>
      </c>
      <c r="D2176" t="s">
        <v>141</v>
      </c>
      <c r="E2176" t="s">
        <v>146</v>
      </c>
      <c r="F2176" t="s">
        <v>202</v>
      </c>
      <c r="G2176" t="s">
        <v>183</v>
      </c>
      <c r="H2176" t="s">
        <v>279</v>
      </c>
      <c r="I2176">
        <v>17989</v>
      </c>
      <c r="J2176" s="25">
        <v>24189.14</v>
      </c>
      <c r="K2176" s="26">
        <v>0.92168205525259339</v>
      </c>
      <c r="L2176" s="25">
        <v>26244.559999999998</v>
      </c>
      <c r="N2176" s="28">
        <v>135.6</v>
      </c>
      <c r="P2176">
        <v>0</v>
      </c>
      <c r="Q2176">
        <v>0</v>
      </c>
      <c r="R2176" s="21">
        <f t="shared" si="33"/>
        <v>0</v>
      </c>
    </row>
    <row r="2177" spans="1:18" x14ac:dyDescent="0.25">
      <c r="A2177" t="s">
        <v>98</v>
      </c>
      <c r="B2177" t="s">
        <v>196</v>
      </c>
      <c r="C2177" t="s">
        <v>204</v>
      </c>
      <c r="D2177" t="s">
        <v>150</v>
      </c>
      <c r="E2177" t="s">
        <v>146</v>
      </c>
      <c r="F2177" t="s">
        <v>202</v>
      </c>
      <c r="G2177" t="s">
        <v>183</v>
      </c>
      <c r="H2177" t="s">
        <v>279</v>
      </c>
      <c r="I2177">
        <v>15914</v>
      </c>
      <c r="J2177" s="25">
        <v>24189.14</v>
      </c>
      <c r="K2177" s="26">
        <v>0.92168205525259339</v>
      </c>
      <c r="L2177" s="25">
        <v>26244.559999999998</v>
      </c>
      <c r="N2177" s="25">
        <v>30.27</v>
      </c>
      <c r="P2177">
        <v>0</v>
      </c>
      <c r="Q2177">
        <v>0</v>
      </c>
      <c r="R2177" s="21">
        <f t="shared" si="33"/>
        <v>0</v>
      </c>
    </row>
    <row r="2178" spans="1:18" x14ac:dyDescent="0.25">
      <c r="A2178" t="s">
        <v>98</v>
      </c>
      <c r="B2178" t="s">
        <v>196</v>
      </c>
      <c r="C2178" t="s">
        <v>205</v>
      </c>
      <c r="D2178" t="s">
        <v>148</v>
      </c>
      <c r="E2178" t="s">
        <v>155</v>
      </c>
      <c r="F2178" t="s">
        <v>198</v>
      </c>
      <c r="G2178" t="s">
        <v>183</v>
      </c>
      <c r="H2178" t="s">
        <v>279</v>
      </c>
      <c r="I2178">
        <v>15486</v>
      </c>
      <c r="J2178" s="25">
        <v>24189.14</v>
      </c>
      <c r="K2178" s="26">
        <v>0.92168205525259339</v>
      </c>
      <c r="L2178" s="25">
        <v>26244.559999999998</v>
      </c>
      <c r="N2178" s="25">
        <v>90.79</v>
      </c>
      <c r="P2178">
        <v>0</v>
      </c>
      <c r="Q2178">
        <v>0</v>
      </c>
      <c r="R2178" s="21">
        <f t="shared" ref="R2178:R2224" si="34">SUM(P2178:Q2178)</f>
        <v>0</v>
      </c>
    </row>
    <row r="2179" spans="1:18" x14ac:dyDescent="0.25">
      <c r="A2179" t="s">
        <v>98</v>
      </c>
      <c r="B2179" t="s">
        <v>196</v>
      </c>
      <c r="C2179" t="s">
        <v>206</v>
      </c>
      <c r="D2179" t="s">
        <v>189</v>
      </c>
      <c r="E2179" t="s">
        <v>155</v>
      </c>
      <c r="F2179" t="s">
        <v>198</v>
      </c>
      <c r="G2179" t="s">
        <v>144</v>
      </c>
      <c r="H2179" t="s">
        <v>279</v>
      </c>
      <c r="I2179">
        <v>7102</v>
      </c>
      <c r="J2179" s="25">
        <v>24189.14</v>
      </c>
      <c r="K2179" s="26">
        <v>0.92168205525259339</v>
      </c>
      <c r="L2179" s="25">
        <v>26244.559999999998</v>
      </c>
      <c r="M2179" s="31">
        <v>1.4222340002814122E-4</v>
      </c>
      <c r="N2179" s="25">
        <v>90.77</v>
      </c>
      <c r="O2179">
        <v>1</v>
      </c>
      <c r="P2179" s="25">
        <v>78.64</v>
      </c>
      <c r="Q2179">
        <v>0</v>
      </c>
      <c r="R2179" s="21">
        <f t="shared" si="34"/>
        <v>78.64</v>
      </c>
    </row>
    <row r="2180" spans="1:18" x14ac:dyDescent="0.25">
      <c r="A2180" t="s">
        <v>99</v>
      </c>
      <c r="B2180" t="s">
        <v>196</v>
      </c>
      <c r="C2180" t="s">
        <v>197</v>
      </c>
      <c r="D2180" t="s">
        <v>148</v>
      </c>
      <c r="E2180" t="s">
        <v>142</v>
      </c>
      <c r="F2180" t="s">
        <v>198</v>
      </c>
      <c r="G2180" t="s">
        <v>144</v>
      </c>
      <c r="H2180" t="s">
        <v>279</v>
      </c>
      <c r="I2180">
        <v>312757</v>
      </c>
      <c r="J2180" s="25">
        <v>1239981.28</v>
      </c>
      <c r="K2180" s="26">
        <v>0.84471823265655743</v>
      </c>
      <c r="L2180" s="25">
        <v>1467922.95</v>
      </c>
      <c r="M2180" s="27">
        <v>7.5565241442120132E-3</v>
      </c>
      <c r="N2180" s="25">
        <v>33.78</v>
      </c>
      <c r="O2180">
        <v>2363</v>
      </c>
      <c r="P2180" s="25">
        <v>63550.15</v>
      </c>
      <c r="Q2180" s="25">
        <v>645.44000000000005</v>
      </c>
      <c r="R2180" s="21">
        <f t="shared" si="34"/>
        <v>64195.590000000004</v>
      </c>
    </row>
    <row r="2181" spans="1:18" x14ac:dyDescent="0.25">
      <c r="A2181" t="s">
        <v>99</v>
      </c>
      <c r="B2181" t="s">
        <v>196</v>
      </c>
      <c r="C2181" t="s">
        <v>199</v>
      </c>
      <c r="D2181" t="s">
        <v>200</v>
      </c>
      <c r="E2181" t="s">
        <v>142</v>
      </c>
      <c r="F2181" t="s">
        <v>198</v>
      </c>
      <c r="G2181" t="s">
        <v>183</v>
      </c>
      <c r="H2181" t="s">
        <v>279</v>
      </c>
      <c r="I2181">
        <v>224694</v>
      </c>
      <c r="J2181" s="25">
        <v>1239981.28</v>
      </c>
      <c r="K2181" s="26">
        <v>0.84471823265655743</v>
      </c>
      <c r="L2181" s="25">
        <v>1467922.95</v>
      </c>
      <c r="N2181" s="25">
        <v>10.98</v>
      </c>
      <c r="P2181">
        <v>0</v>
      </c>
      <c r="Q2181">
        <v>0</v>
      </c>
      <c r="R2181" s="21">
        <f t="shared" si="34"/>
        <v>0</v>
      </c>
    </row>
    <row r="2182" spans="1:18" x14ac:dyDescent="0.25">
      <c r="A2182" t="s">
        <v>99</v>
      </c>
      <c r="B2182" t="s">
        <v>196</v>
      </c>
      <c r="C2182" t="s">
        <v>201</v>
      </c>
      <c r="D2182" t="s">
        <v>141</v>
      </c>
      <c r="E2182" t="s">
        <v>142</v>
      </c>
      <c r="F2182" t="s">
        <v>202</v>
      </c>
      <c r="G2182" t="s">
        <v>144</v>
      </c>
      <c r="H2182" t="s">
        <v>279</v>
      </c>
      <c r="I2182">
        <v>45141</v>
      </c>
      <c r="J2182" s="25">
        <v>1239981.28</v>
      </c>
      <c r="K2182" s="26">
        <v>0.84471823265655743</v>
      </c>
      <c r="L2182" s="25">
        <v>1467922.95</v>
      </c>
      <c r="M2182" s="27">
        <v>7.5554951595948943E-3</v>
      </c>
      <c r="N2182" s="25">
        <v>33.78</v>
      </c>
      <c r="O2182">
        <v>341</v>
      </c>
      <c r="P2182" s="28">
        <v>9170.7999999999993</v>
      </c>
      <c r="Q2182" s="25">
        <v>107.57</v>
      </c>
      <c r="R2182" s="21">
        <f t="shared" si="34"/>
        <v>9278.369999999999</v>
      </c>
    </row>
    <row r="2183" spans="1:18" x14ac:dyDescent="0.25">
      <c r="A2183" t="s">
        <v>99</v>
      </c>
      <c r="B2183" t="s">
        <v>196</v>
      </c>
      <c r="C2183" t="s">
        <v>203</v>
      </c>
      <c r="D2183" t="s">
        <v>141</v>
      </c>
      <c r="E2183" t="s">
        <v>146</v>
      </c>
      <c r="F2183" t="s">
        <v>202</v>
      </c>
      <c r="G2183" t="s">
        <v>144</v>
      </c>
      <c r="H2183" t="s">
        <v>279</v>
      </c>
      <c r="I2183">
        <v>17989</v>
      </c>
      <c r="J2183" s="25">
        <v>1239981.28</v>
      </c>
      <c r="K2183" s="26">
        <v>0.84471823265655743</v>
      </c>
      <c r="L2183" s="25">
        <v>1467922.95</v>
      </c>
      <c r="M2183" s="30">
        <v>7.5554951595948952E-3</v>
      </c>
      <c r="N2183" s="28">
        <v>135.6</v>
      </c>
      <c r="O2183">
        <v>135</v>
      </c>
      <c r="P2183" s="25">
        <v>14535.61</v>
      </c>
      <c r="Q2183">
        <v>0</v>
      </c>
      <c r="R2183" s="21">
        <f t="shared" si="34"/>
        <v>14535.61</v>
      </c>
    </row>
    <row r="2184" spans="1:18" x14ac:dyDescent="0.25">
      <c r="A2184" t="s">
        <v>99</v>
      </c>
      <c r="B2184" t="s">
        <v>196</v>
      </c>
      <c r="C2184" t="s">
        <v>204</v>
      </c>
      <c r="D2184" t="s">
        <v>150</v>
      </c>
      <c r="E2184" t="s">
        <v>146</v>
      </c>
      <c r="F2184" t="s">
        <v>202</v>
      </c>
      <c r="G2184" t="s">
        <v>183</v>
      </c>
      <c r="H2184" t="s">
        <v>279</v>
      </c>
      <c r="I2184">
        <v>15914</v>
      </c>
      <c r="J2184" s="25">
        <v>1239981.28</v>
      </c>
      <c r="K2184" s="26">
        <v>0.84471823265655743</v>
      </c>
      <c r="L2184" s="25">
        <v>1467922.95</v>
      </c>
      <c r="N2184" s="25">
        <v>30.27</v>
      </c>
      <c r="P2184">
        <v>0</v>
      </c>
      <c r="Q2184">
        <v>0</v>
      </c>
      <c r="R2184" s="21">
        <f t="shared" si="34"/>
        <v>0</v>
      </c>
    </row>
    <row r="2185" spans="1:18" x14ac:dyDescent="0.25">
      <c r="A2185" t="s">
        <v>99</v>
      </c>
      <c r="B2185" t="s">
        <v>196</v>
      </c>
      <c r="C2185" t="s">
        <v>205</v>
      </c>
      <c r="D2185" t="s">
        <v>148</v>
      </c>
      <c r="E2185" t="s">
        <v>155</v>
      </c>
      <c r="F2185" t="s">
        <v>198</v>
      </c>
      <c r="G2185" t="s">
        <v>144</v>
      </c>
      <c r="H2185" t="s">
        <v>279</v>
      </c>
      <c r="I2185">
        <v>15486</v>
      </c>
      <c r="J2185" s="25">
        <v>1239981.28</v>
      </c>
      <c r="K2185" s="26">
        <v>0.84471823265655743</v>
      </c>
      <c r="L2185" s="25">
        <v>1467922.95</v>
      </c>
      <c r="M2185" s="27">
        <v>7.5565241442120132E-3</v>
      </c>
      <c r="N2185" s="25">
        <v>90.79</v>
      </c>
      <c r="O2185">
        <v>117</v>
      </c>
      <c r="P2185" s="25">
        <v>8434.58</v>
      </c>
      <c r="Q2185">
        <v>0</v>
      </c>
      <c r="R2185" s="21">
        <f t="shared" si="34"/>
        <v>8434.58</v>
      </c>
    </row>
    <row r="2186" spans="1:18" x14ac:dyDescent="0.25">
      <c r="A2186" t="s">
        <v>99</v>
      </c>
      <c r="B2186" t="s">
        <v>196</v>
      </c>
      <c r="C2186" t="s">
        <v>206</v>
      </c>
      <c r="D2186" t="s">
        <v>189</v>
      </c>
      <c r="E2186" t="s">
        <v>155</v>
      </c>
      <c r="F2186" t="s">
        <v>198</v>
      </c>
      <c r="G2186" t="s">
        <v>144</v>
      </c>
      <c r="H2186" t="s">
        <v>279</v>
      </c>
      <c r="I2186">
        <v>7102</v>
      </c>
      <c r="J2186" s="25">
        <v>1239981.28</v>
      </c>
      <c r="K2186" s="26">
        <v>0.84471823265655743</v>
      </c>
      <c r="L2186" s="25">
        <v>1467922.95</v>
      </c>
      <c r="M2186" s="27">
        <v>7.9549054329102545E-3</v>
      </c>
      <c r="N2186" s="25">
        <v>90.77</v>
      </c>
      <c r="O2186">
        <v>56</v>
      </c>
      <c r="P2186" s="25">
        <v>4036.18</v>
      </c>
      <c r="Q2186">
        <v>0</v>
      </c>
      <c r="R2186" s="21">
        <f t="shared" si="34"/>
        <v>4036.18</v>
      </c>
    </row>
    <row r="2187" spans="1:18" x14ac:dyDescent="0.25">
      <c r="A2187" t="s">
        <v>100</v>
      </c>
      <c r="B2187" t="s">
        <v>196</v>
      </c>
      <c r="C2187" t="s">
        <v>197</v>
      </c>
      <c r="D2187" t="s">
        <v>148</v>
      </c>
      <c r="E2187" t="s">
        <v>142</v>
      </c>
      <c r="F2187" t="s">
        <v>198</v>
      </c>
      <c r="G2187" t="s">
        <v>144</v>
      </c>
      <c r="H2187" t="s">
        <v>279</v>
      </c>
      <c r="I2187">
        <v>312757</v>
      </c>
      <c r="J2187" s="25">
        <v>4827460.8099999996</v>
      </c>
      <c r="K2187" s="26">
        <v>0.75254614617304072</v>
      </c>
      <c r="L2187" s="25">
        <v>6414836.9299999997</v>
      </c>
      <c r="M2187" s="30">
        <v>3.3022080718015795E-2</v>
      </c>
      <c r="N2187" s="25">
        <v>33.78</v>
      </c>
      <c r="O2187">
        <v>10327</v>
      </c>
      <c r="P2187" s="28">
        <v>247427.7</v>
      </c>
      <c r="Q2187" s="25">
        <v>2539.69</v>
      </c>
      <c r="R2187" s="21">
        <f t="shared" si="34"/>
        <v>249967.39</v>
      </c>
    </row>
    <row r="2188" spans="1:18" x14ac:dyDescent="0.25">
      <c r="A2188" t="s">
        <v>100</v>
      </c>
      <c r="B2188" t="s">
        <v>196</v>
      </c>
      <c r="C2188" t="s">
        <v>199</v>
      </c>
      <c r="D2188" t="s">
        <v>200</v>
      </c>
      <c r="E2188" t="s">
        <v>142</v>
      </c>
      <c r="F2188" t="s">
        <v>198</v>
      </c>
      <c r="G2188" t="s">
        <v>144</v>
      </c>
      <c r="H2188" t="s">
        <v>279</v>
      </c>
      <c r="I2188">
        <v>224694</v>
      </c>
      <c r="J2188" s="25">
        <v>4827460.8099999996</v>
      </c>
      <c r="K2188" s="26">
        <v>0.75254614617304072</v>
      </c>
      <c r="L2188" s="25">
        <v>6414836.9299999997</v>
      </c>
      <c r="M2188" s="30">
        <v>7.684841552013312E-2</v>
      </c>
      <c r="N2188" s="25">
        <v>10.98</v>
      </c>
      <c r="O2188">
        <v>17267</v>
      </c>
      <c r="P2188" s="25">
        <v>134472.57999999999</v>
      </c>
      <c r="Q2188" s="25">
        <v>1643.24</v>
      </c>
      <c r="R2188" s="21">
        <f t="shared" si="34"/>
        <v>136115.81999999998</v>
      </c>
    </row>
    <row r="2189" spans="1:18" x14ac:dyDescent="0.25">
      <c r="A2189" t="s">
        <v>100</v>
      </c>
      <c r="B2189" t="s">
        <v>196</v>
      </c>
      <c r="C2189" t="s">
        <v>201</v>
      </c>
      <c r="D2189" t="s">
        <v>141</v>
      </c>
      <c r="E2189" t="s">
        <v>142</v>
      </c>
      <c r="F2189" t="s">
        <v>202</v>
      </c>
      <c r="G2189" t="s">
        <v>144</v>
      </c>
      <c r="H2189" t="s">
        <v>279</v>
      </c>
      <c r="I2189">
        <v>45141</v>
      </c>
      <c r="J2189" s="25">
        <v>4827460.8099999996</v>
      </c>
      <c r="K2189" s="26">
        <v>0.75254614617304072</v>
      </c>
      <c r="L2189" s="25">
        <v>6414836.9299999997</v>
      </c>
      <c r="M2189" s="30">
        <v>3.3017584045678672E-2</v>
      </c>
      <c r="N2189" s="25">
        <v>33.78</v>
      </c>
      <c r="O2189">
        <v>1490</v>
      </c>
      <c r="P2189" s="25">
        <v>35699.360000000001</v>
      </c>
      <c r="Q2189" s="25">
        <v>503.15</v>
      </c>
      <c r="R2189" s="21">
        <f t="shared" si="34"/>
        <v>36202.51</v>
      </c>
    </row>
    <row r="2190" spans="1:18" x14ac:dyDescent="0.25">
      <c r="A2190" t="s">
        <v>100</v>
      </c>
      <c r="B2190" t="s">
        <v>196</v>
      </c>
      <c r="C2190" t="s">
        <v>203</v>
      </c>
      <c r="D2190" t="s">
        <v>141</v>
      </c>
      <c r="E2190" t="s">
        <v>146</v>
      </c>
      <c r="F2190" t="s">
        <v>202</v>
      </c>
      <c r="G2190" t="s">
        <v>144</v>
      </c>
      <c r="H2190" t="s">
        <v>279</v>
      </c>
      <c r="I2190">
        <v>17989</v>
      </c>
      <c r="J2190" s="25">
        <v>4827460.8099999996</v>
      </c>
      <c r="K2190" s="26">
        <v>0.75254614617304072</v>
      </c>
      <c r="L2190" s="25">
        <v>6414836.9299999997</v>
      </c>
      <c r="M2190" s="30">
        <v>3.3017584045678679E-2</v>
      </c>
      <c r="N2190" s="28">
        <v>135.6</v>
      </c>
      <c r="O2190">
        <v>593</v>
      </c>
      <c r="P2190" s="25">
        <v>56882.07</v>
      </c>
      <c r="Q2190">
        <v>0</v>
      </c>
      <c r="R2190" s="21">
        <f t="shared" si="34"/>
        <v>56882.07</v>
      </c>
    </row>
    <row r="2191" spans="1:18" x14ac:dyDescent="0.25">
      <c r="A2191" t="s">
        <v>100</v>
      </c>
      <c r="B2191" t="s">
        <v>196</v>
      </c>
      <c r="C2191" t="s">
        <v>204</v>
      </c>
      <c r="D2191" t="s">
        <v>150</v>
      </c>
      <c r="E2191" t="s">
        <v>146</v>
      </c>
      <c r="F2191" t="s">
        <v>202</v>
      </c>
      <c r="G2191" t="s">
        <v>183</v>
      </c>
      <c r="H2191" t="s">
        <v>279</v>
      </c>
      <c r="I2191">
        <v>15914</v>
      </c>
      <c r="J2191" s="25">
        <v>4827460.8099999996</v>
      </c>
      <c r="K2191" s="26">
        <v>0.75254614617304072</v>
      </c>
      <c r="L2191" s="25">
        <v>6414836.9299999997</v>
      </c>
      <c r="N2191" s="25">
        <v>30.27</v>
      </c>
      <c r="P2191">
        <v>0</v>
      </c>
      <c r="Q2191">
        <v>0</v>
      </c>
      <c r="R2191" s="21">
        <f t="shared" si="34"/>
        <v>0</v>
      </c>
    </row>
    <row r="2192" spans="1:18" x14ac:dyDescent="0.25">
      <c r="A2192" t="s">
        <v>100</v>
      </c>
      <c r="B2192" t="s">
        <v>196</v>
      </c>
      <c r="C2192" t="s">
        <v>205</v>
      </c>
      <c r="D2192" t="s">
        <v>148</v>
      </c>
      <c r="E2192" t="s">
        <v>155</v>
      </c>
      <c r="F2192" t="s">
        <v>198</v>
      </c>
      <c r="G2192" t="s">
        <v>144</v>
      </c>
      <c r="H2192" t="s">
        <v>279</v>
      </c>
      <c r="I2192">
        <v>15486</v>
      </c>
      <c r="J2192" s="25">
        <v>4827460.8099999996</v>
      </c>
      <c r="K2192" s="26">
        <v>0.75254614617304072</v>
      </c>
      <c r="L2192" s="25">
        <v>6414836.9299999997</v>
      </c>
      <c r="M2192" s="30">
        <v>3.3022080718015795E-2</v>
      </c>
      <c r="N2192" s="25">
        <v>90.79</v>
      </c>
      <c r="O2192">
        <v>511</v>
      </c>
      <c r="P2192" s="25">
        <v>32818.589999999997</v>
      </c>
      <c r="Q2192" s="25">
        <v>64.23</v>
      </c>
      <c r="R2192" s="21">
        <f t="shared" si="34"/>
        <v>32882.82</v>
      </c>
    </row>
    <row r="2193" spans="1:18" x14ac:dyDescent="0.25">
      <c r="A2193" t="s">
        <v>100</v>
      </c>
      <c r="B2193" t="s">
        <v>196</v>
      </c>
      <c r="C2193" t="s">
        <v>206</v>
      </c>
      <c r="D2193" t="s">
        <v>189</v>
      </c>
      <c r="E2193" t="s">
        <v>155</v>
      </c>
      <c r="F2193" t="s">
        <v>198</v>
      </c>
      <c r="G2193" t="s">
        <v>144</v>
      </c>
      <c r="H2193" t="s">
        <v>279</v>
      </c>
      <c r="I2193">
        <v>7102</v>
      </c>
      <c r="J2193" s="25">
        <v>4827460.8099999996</v>
      </c>
      <c r="K2193" s="26">
        <v>0.75254614617304072</v>
      </c>
      <c r="L2193" s="25">
        <v>6414836.9299999997</v>
      </c>
      <c r="M2193" s="30">
        <v>3.4763010650995234E-2</v>
      </c>
      <c r="N2193" s="25">
        <v>90.77</v>
      </c>
      <c r="O2193">
        <v>246</v>
      </c>
      <c r="P2193" s="25">
        <v>15795.68</v>
      </c>
      <c r="Q2193">
        <v>0</v>
      </c>
      <c r="R2193" s="21">
        <f t="shared" si="34"/>
        <v>15795.68</v>
      </c>
    </row>
    <row r="2194" spans="1:18" x14ac:dyDescent="0.25">
      <c r="A2194" t="s">
        <v>92</v>
      </c>
      <c r="B2194" t="s">
        <v>1</v>
      </c>
      <c r="C2194" t="s">
        <v>274</v>
      </c>
      <c r="D2194" t="s">
        <v>141</v>
      </c>
      <c r="E2194" t="s">
        <v>146</v>
      </c>
      <c r="F2194" t="s">
        <v>185</v>
      </c>
      <c r="G2194" t="s">
        <v>144</v>
      </c>
      <c r="H2194" t="s">
        <v>279</v>
      </c>
      <c r="I2194">
        <v>5407</v>
      </c>
      <c r="J2194" s="25">
        <v>1499726.55</v>
      </c>
      <c r="K2194" s="26">
        <v>0.85295977689328684</v>
      </c>
      <c r="L2194" s="25">
        <v>1758261.75</v>
      </c>
      <c r="M2194" s="29">
        <v>0.39619337336879018</v>
      </c>
      <c r="N2194" s="25">
        <v>5.93</v>
      </c>
      <c r="O2194">
        <v>2142</v>
      </c>
      <c r="P2194" s="25">
        <v>10184.290000000001</v>
      </c>
      <c r="Q2194" s="25">
        <v>-47.53</v>
      </c>
      <c r="R2194" s="21">
        <f t="shared" si="34"/>
        <v>10136.76</v>
      </c>
    </row>
    <row r="2195" spans="1:18" x14ac:dyDescent="0.25">
      <c r="A2195" t="s">
        <v>283</v>
      </c>
      <c r="B2195" t="s">
        <v>1</v>
      </c>
      <c r="C2195" t="s">
        <v>184</v>
      </c>
      <c r="D2195" t="s">
        <v>148</v>
      </c>
      <c r="E2195" t="s">
        <v>142</v>
      </c>
      <c r="F2195" t="s">
        <v>185</v>
      </c>
      <c r="G2195" t="s">
        <v>144</v>
      </c>
      <c r="H2195" t="s">
        <v>279</v>
      </c>
      <c r="I2195">
        <v>176872</v>
      </c>
      <c r="J2195" s="25">
        <v>1880993.44</v>
      </c>
      <c r="K2195" s="26">
        <v>0.71945166408143812</v>
      </c>
      <c r="L2195" s="25">
        <v>2614482.02</v>
      </c>
      <c r="M2195" s="26">
        <v>0.31342278605438467</v>
      </c>
      <c r="N2195" s="25">
        <v>0.97</v>
      </c>
      <c r="O2195">
        <v>55435</v>
      </c>
      <c r="P2195" s="25">
        <v>36461.86</v>
      </c>
      <c r="Q2195" s="25">
        <v>386.09</v>
      </c>
      <c r="R2195" s="21">
        <f t="shared" si="34"/>
        <v>36847.949999999997</v>
      </c>
    </row>
    <row r="2196" spans="1:18" x14ac:dyDescent="0.25">
      <c r="A2196" t="s">
        <v>283</v>
      </c>
      <c r="B2196" t="s">
        <v>1</v>
      </c>
      <c r="C2196" t="s">
        <v>186</v>
      </c>
      <c r="D2196" t="s">
        <v>187</v>
      </c>
      <c r="E2196" t="s">
        <v>142</v>
      </c>
      <c r="F2196" t="s">
        <v>185</v>
      </c>
      <c r="G2196" t="s">
        <v>144</v>
      </c>
      <c r="H2196" t="s">
        <v>279</v>
      </c>
      <c r="I2196">
        <v>157204</v>
      </c>
      <c r="J2196" s="25">
        <v>1880993.44</v>
      </c>
      <c r="K2196" s="26">
        <v>0.71945166408143812</v>
      </c>
      <c r="L2196" s="25">
        <v>2614482.02</v>
      </c>
      <c r="M2196" s="26">
        <v>0.24881346447529654</v>
      </c>
      <c r="N2196" s="25">
        <v>2.06</v>
      </c>
      <c r="O2196">
        <v>39114</v>
      </c>
      <c r="P2196" s="25">
        <v>54636.44</v>
      </c>
      <c r="Q2196" s="25">
        <v>507.05</v>
      </c>
      <c r="R2196" s="21">
        <f t="shared" si="34"/>
        <v>55143.490000000005</v>
      </c>
    </row>
    <row r="2197" spans="1:18" x14ac:dyDescent="0.25">
      <c r="A2197" t="s">
        <v>283</v>
      </c>
      <c r="B2197" t="s">
        <v>1</v>
      </c>
      <c r="C2197" t="s">
        <v>188</v>
      </c>
      <c r="D2197" t="s">
        <v>189</v>
      </c>
      <c r="E2197" t="s">
        <v>142</v>
      </c>
      <c r="F2197" t="s">
        <v>185</v>
      </c>
      <c r="G2197" t="s">
        <v>144</v>
      </c>
      <c r="H2197" t="s">
        <v>279</v>
      </c>
      <c r="I2197">
        <v>89594</v>
      </c>
      <c r="J2197" s="25">
        <v>1880993.44</v>
      </c>
      <c r="K2197" s="26">
        <v>0.71945166408143812</v>
      </c>
      <c r="L2197" s="25">
        <v>2614482.02</v>
      </c>
      <c r="M2197" s="26">
        <v>0.23758515475813646</v>
      </c>
      <c r="N2197" s="25">
        <v>2.09</v>
      </c>
      <c r="O2197">
        <v>21286</v>
      </c>
      <c r="P2197" s="25">
        <v>30166.39</v>
      </c>
      <c r="Q2197" s="25">
        <v>559.79</v>
      </c>
      <c r="R2197" s="21">
        <f t="shared" si="34"/>
        <v>30726.18</v>
      </c>
    </row>
    <row r="2198" spans="1:18" x14ac:dyDescent="0.25">
      <c r="A2198" t="s">
        <v>283</v>
      </c>
      <c r="B2198" t="s">
        <v>1</v>
      </c>
      <c r="C2198" t="s">
        <v>190</v>
      </c>
      <c r="D2198" t="s">
        <v>148</v>
      </c>
      <c r="E2198" t="s">
        <v>146</v>
      </c>
      <c r="F2198" t="s">
        <v>191</v>
      </c>
      <c r="G2198" t="s">
        <v>144</v>
      </c>
      <c r="H2198" t="s">
        <v>279</v>
      </c>
      <c r="I2198">
        <v>16907</v>
      </c>
      <c r="J2198" s="25">
        <v>1880993.44</v>
      </c>
      <c r="K2198" s="26">
        <v>0.71945166408143812</v>
      </c>
      <c r="L2198" s="25">
        <v>2614482.02</v>
      </c>
      <c r="M2198" s="26">
        <v>0.31342278605438467</v>
      </c>
      <c r="N2198" s="25">
        <v>22.13</v>
      </c>
      <c r="O2198">
        <v>5299</v>
      </c>
      <c r="P2198" s="25">
        <v>79305.77</v>
      </c>
      <c r="Q2198" s="28">
        <v>179.6</v>
      </c>
      <c r="R2198" s="21">
        <f t="shared" si="34"/>
        <v>79485.37000000001</v>
      </c>
    </row>
    <row r="2199" spans="1:18" x14ac:dyDescent="0.25">
      <c r="A2199" t="s">
        <v>283</v>
      </c>
      <c r="B2199" t="s">
        <v>1</v>
      </c>
      <c r="C2199" t="s">
        <v>192</v>
      </c>
      <c r="D2199" t="s">
        <v>193</v>
      </c>
      <c r="E2199" t="s">
        <v>146</v>
      </c>
      <c r="F2199" t="s">
        <v>185</v>
      </c>
      <c r="G2199" t="s">
        <v>183</v>
      </c>
      <c r="H2199" t="s">
        <v>279</v>
      </c>
      <c r="I2199">
        <v>0</v>
      </c>
      <c r="J2199" s="25">
        <v>1880993.44</v>
      </c>
      <c r="K2199" s="26">
        <v>0.71945166408143812</v>
      </c>
      <c r="L2199" s="25">
        <v>2614482.02</v>
      </c>
      <c r="N2199" s="25">
        <v>5.93</v>
      </c>
      <c r="P2199">
        <v>0</v>
      </c>
      <c r="Q2199">
        <v>0</v>
      </c>
      <c r="R2199" s="21">
        <f t="shared" si="34"/>
        <v>0</v>
      </c>
    </row>
    <row r="2200" spans="1:18" x14ac:dyDescent="0.25">
      <c r="A2200" t="s">
        <v>283</v>
      </c>
      <c r="B2200" t="s">
        <v>1</v>
      </c>
      <c r="C2200" t="s">
        <v>194</v>
      </c>
      <c r="D2200" t="s">
        <v>189</v>
      </c>
      <c r="E2200" t="s">
        <v>155</v>
      </c>
      <c r="F2200" t="s">
        <v>185</v>
      </c>
      <c r="G2200" t="s">
        <v>144</v>
      </c>
      <c r="H2200" t="s">
        <v>279</v>
      </c>
      <c r="I2200">
        <v>5720</v>
      </c>
      <c r="J2200" s="25">
        <v>1880993.44</v>
      </c>
      <c r="K2200" s="26">
        <v>0.71945166408143812</v>
      </c>
      <c r="L2200" s="25">
        <v>2614482.02</v>
      </c>
      <c r="M2200" s="26">
        <v>0.23758515475813652</v>
      </c>
      <c r="N2200" s="25">
        <v>2.58</v>
      </c>
      <c r="O2200">
        <v>1358</v>
      </c>
      <c r="P2200" s="25">
        <v>2369.46</v>
      </c>
      <c r="Q2200" s="25">
        <v>3.48</v>
      </c>
      <c r="R2200" s="21">
        <f t="shared" si="34"/>
        <v>2372.94</v>
      </c>
    </row>
    <row r="2201" spans="1:18" x14ac:dyDescent="0.25">
      <c r="A2201" t="s">
        <v>283</v>
      </c>
      <c r="B2201" t="s">
        <v>1</v>
      </c>
      <c r="C2201" t="s">
        <v>195</v>
      </c>
      <c r="D2201" t="s">
        <v>187</v>
      </c>
      <c r="E2201" t="s">
        <v>155</v>
      </c>
      <c r="F2201" t="s">
        <v>185</v>
      </c>
      <c r="G2201" t="s">
        <v>144</v>
      </c>
      <c r="H2201" t="s">
        <v>279</v>
      </c>
      <c r="I2201">
        <v>9773</v>
      </c>
      <c r="J2201" s="25">
        <v>1880993.44</v>
      </c>
      <c r="K2201" s="26">
        <v>0.71945166408143812</v>
      </c>
      <c r="L2201" s="25">
        <v>2614482.02</v>
      </c>
      <c r="M2201" s="26">
        <v>0.24881346447529654</v>
      </c>
      <c r="N2201" s="25">
        <v>2.54</v>
      </c>
      <c r="O2201">
        <v>2431</v>
      </c>
      <c r="P2201" s="25">
        <v>4175.88</v>
      </c>
      <c r="Q2201" s="25">
        <v>8.59</v>
      </c>
      <c r="R2201" s="21">
        <f t="shared" si="34"/>
        <v>4184.47</v>
      </c>
    </row>
    <row r="2202" spans="1:18" x14ac:dyDescent="0.25">
      <c r="A2202" t="s">
        <v>283</v>
      </c>
      <c r="B2202" t="s">
        <v>1</v>
      </c>
      <c r="C2202" t="s">
        <v>274</v>
      </c>
      <c r="D2202" t="s">
        <v>141</v>
      </c>
      <c r="E2202" t="s">
        <v>146</v>
      </c>
      <c r="F2202" t="s">
        <v>185</v>
      </c>
      <c r="G2202" t="s">
        <v>183</v>
      </c>
      <c r="H2202" t="s">
        <v>279</v>
      </c>
      <c r="I2202">
        <v>5407</v>
      </c>
      <c r="J2202" s="25">
        <v>1880993.44</v>
      </c>
      <c r="K2202" s="26">
        <v>0.71945166408143812</v>
      </c>
      <c r="L2202" s="25">
        <v>2614482.02</v>
      </c>
      <c r="N2202" s="25">
        <v>5.93</v>
      </c>
      <c r="P2202">
        <v>0</v>
      </c>
      <c r="Q2202">
        <v>0</v>
      </c>
      <c r="R2202" s="21">
        <f t="shared" si="34"/>
        <v>0</v>
      </c>
    </row>
    <row r="2203" spans="1:18" x14ac:dyDescent="0.25">
      <c r="A2203" t="s">
        <v>16</v>
      </c>
      <c r="B2203" t="s">
        <v>15</v>
      </c>
      <c r="C2203" t="s">
        <v>258</v>
      </c>
      <c r="D2203" t="s">
        <v>193</v>
      </c>
      <c r="E2203" t="s">
        <v>146</v>
      </c>
      <c r="F2203" t="s">
        <v>251</v>
      </c>
      <c r="G2203" t="s">
        <v>144</v>
      </c>
      <c r="H2203" t="s">
        <v>279</v>
      </c>
      <c r="I2203">
        <v>0</v>
      </c>
      <c r="J2203" s="25">
        <v>2691329.56</v>
      </c>
      <c r="K2203" s="26">
        <v>0.84553191604601508</v>
      </c>
      <c r="L2203" s="25">
        <v>3183001.74</v>
      </c>
      <c r="M2203">
        <v>1</v>
      </c>
      <c r="N2203">
        <v>3</v>
      </c>
      <c r="O2203">
        <v>0</v>
      </c>
      <c r="P2203">
        <v>0</v>
      </c>
      <c r="Q2203" s="25">
        <v>9.52</v>
      </c>
      <c r="R2203" s="21">
        <f t="shared" si="34"/>
        <v>9.52</v>
      </c>
    </row>
    <row r="2204" spans="1:18" x14ac:dyDescent="0.25">
      <c r="A2204" t="s">
        <v>16</v>
      </c>
      <c r="B2204" t="s">
        <v>15</v>
      </c>
      <c r="C2204" t="s">
        <v>259</v>
      </c>
      <c r="D2204" t="s">
        <v>255</v>
      </c>
      <c r="E2204" t="s">
        <v>155</v>
      </c>
      <c r="F2204" t="s">
        <v>251</v>
      </c>
      <c r="G2204" t="s">
        <v>144</v>
      </c>
      <c r="H2204" t="s">
        <v>279</v>
      </c>
      <c r="I2204">
        <v>6604</v>
      </c>
      <c r="J2204" s="25">
        <v>2691329.56</v>
      </c>
      <c r="K2204" s="26">
        <v>0.84553191604601508</v>
      </c>
      <c r="L2204" s="25">
        <v>3183001.74</v>
      </c>
      <c r="M2204">
        <v>1</v>
      </c>
      <c r="N2204" s="25">
        <v>1.52</v>
      </c>
      <c r="O2204">
        <v>6604</v>
      </c>
      <c r="P2204" s="25">
        <v>7978.27</v>
      </c>
      <c r="Q2204" s="25">
        <v>7.26</v>
      </c>
      <c r="R2204" s="21">
        <f t="shared" si="34"/>
        <v>7985.5300000000007</v>
      </c>
    </row>
    <row r="2205" spans="1:18" x14ac:dyDescent="0.25">
      <c r="A2205" t="s">
        <v>16</v>
      </c>
      <c r="B2205" t="s">
        <v>15</v>
      </c>
      <c r="C2205" t="s">
        <v>260</v>
      </c>
      <c r="D2205" t="s">
        <v>150</v>
      </c>
      <c r="E2205" t="s">
        <v>155</v>
      </c>
      <c r="F2205" t="s">
        <v>251</v>
      </c>
      <c r="G2205" t="s">
        <v>144</v>
      </c>
      <c r="H2205" t="s">
        <v>279</v>
      </c>
      <c r="I2205">
        <v>9453</v>
      </c>
      <c r="J2205" s="25">
        <v>2691329.56</v>
      </c>
      <c r="K2205" s="26">
        <v>0.84553191604601508</v>
      </c>
      <c r="L2205" s="25">
        <v>3183001.74</v>
      </c>
      <c r="M2205">
        <v>1</v>
      </c>
      <c r="N2205" s="25">
        <v>1.52</v>
      </c>
      <c r="O2205">
        <v>9453</v>
      </c>
      <c r="P2205" s="25">
        <v>11420.13</v>
      </c>
      <c r="Q2205" s="25">
        <v>28.99</v>
      </c>
      <c r="R2205" s="21">
        <f t="shared" si="34"/>
        <v>11449.119999999999</v>
      </c>
    </row>
    <row r="2206" spans="1:18" x14ac:dyDescent="0.25">
      <c r="A2206" t="s">
        <v>16</v>
      </c>
      <c r="B2206" t="s">
        <v>15</v>
      </c>
      <c r="C2206" t="s">
        <v>261</v>
      </c>
      <c r="D2206" t="s">
        <v>175</v>
      </c>
      <c r="E2206" t="s">
        <v>155</v>
      </c>
      <c r="F2206" t="s">
        <v>251</v>
      </c>
      <c r="G2206" t="s">
        <v>144</v>
      </c>
      <c r="H2206" t="s">
        <v>279</v>
      </c>
      <c r="I2206">
        <v>6409</v>
      </c>
      <c r="J2206" s="25">
        <v>2691329.56</v>
      </c>
      <c r="K2206" s="26">
        <v>0.84553191604601508</v>
      </c>
      <c r="L2206" s="25">
        <v>3183001.74</v>
      </c>
      <c r="M2206">
        <v>1</v>
      </c>
      <c r="N2206" s="25">
        <v>1.52</v>
      </c>
      <c r="O2206">
        <v>6409</v>
      </c>
      <c r="P2206" s="25">
        <v>7742.69</v>
      </c>
      <c r="Q2206" s="25">
        <v>2.42</v>
      </c>
      <c r="R2206" s="21">
        <f t="shared" si="34"/>
        <v>7745.11</v>
      </c>
    </row>
    <row r="2207" spans="1:18" x14ac:dyDescent="0.25">
      <c r="A2207" t="s">
        <v>71</v>
      </c>
      <c r="B2207" t="s">
        <v>215</v>
      </c>
      <c r="C2207" t="s">
        <v>157</v>
      </c>
      <c r="D2207" t="s">
        <v>158</v>
      </c>
      <c r="E2207" t="s">
        <v>142</v>
      </c>
      <c r="F2207" t="s">
        <v>159</v>
      </c>
      <c r="G2207" t="s">
        <v>144</v>
      </c>
      <c r="H2207" t="s">
        <v>279</v>
      </c>
      <c r="I2207">
        <v>50321</v>
      </c>
      <c r="J2207" s="25">
        <v>112267.38</v>
      </c>
      <c r="K2207" s="26">
        <v>0.77580544470990898</v>
      </c>
      <c r="L2207" s="25">
        <v>144710.74</v>
      </c>
      <c r="M2207" s="27">
        <v>4.0067975328337497E-3</v>
      </c>
      <c r="N2207" s="25">
        <v>26.16</v>
      </c>
      <c r="O2207">
        <v>201</v>
      </c>
      <c r="P2207" s="25">
        <v>3844.75</v>
      </c>
      <c r="Q2207" s="25">
        <v>19.13</v>
      </c>
      <c r="R2207" s="21">
        <f t="shared" si="34"/>
        <v>3863.88</v>
      </c>
    </row>
    <row r="2208" spans="1:18" x14ac:dyDescent="0.25">
      <c r="A2208" t="s">
        <v>71</v>
      </c>
      <c r="B2208" t="s">
        <v>215</v>
      </c>
      <c r="C2208" t="s">
        <v>160</v>
      </c>
      <c r="D2208" t="s">
        <v>150</v>
      </c>
      <c r="E2208" t="s">
        <v>142</v>
      </c>
      <c r="F2208" t="s">
        <v>159</v>
      </c>
      <c r="G2208" t="s">
        <v>183</v>
      </c>
      <c r="H2208" t="s">
        <v>279</v>
      </c>
      <c r="I2208">
        <v>48505</v>
      </c>
      <c r="J2208" s="25">
        <v>112267.38</v>
      </c>
      <c r="K2208" s="26">
        <v>0.77580544470990898</v>
      </c>
      <c r="L2208" s="25">
        <v>144710.74</v>
      </c>
      <c r="N2208" s="28">
        <v>24.2</v>
      </c>
      <c r="P2208">
        <v>0</v>
      </c>
      <c r="Q2208">
        <v>0</v>
      </c>
      <c r="R2208" s="21">
        <f t="shared" si="34"/>
        <v>0</v>
      </c>
    </row>
    <row r="2209" spans="1:18" x14ac:dyDescent="0.25">
      <c r="A2209" t="s">
        <v>71</v>
      </c>
      <c r="B2209" t="s">
        <v>215</v>
      </c>
      <c r="C2209" t="s">
        <v>161</v>
      </c>
      <c r="D2209" t="s">
        <v>148</v>
      </c>
      <c r="E2209" t="s">
        <v>142</v>
      </c>
      <c r="F2209" t="s">
        <v>162</v>
      </c>
      <c r="G2209" t="s">
        <v>144</v>
      </c>
      <c r="H2209" t="s">
        <v>279</v>
      </c>
      <c r="I2209">
        <v>13542</v>
      </c>
      <c r="J2209" s="25">
        <v>112267.38</v>
      </c>
      <c r="K2209" s="26">
        <v>0.77580544470990898</v>
      </c>
      <c r="L2209" s="25">
        <v>144710.74</v>
      </c>
      <c r="M2209" s="27">
        <v>4.0067975328337488E-3</v>
      </c>
      <c r="N2209" s="25">
        <v>26.16</v>
      </c>
      <c r="O2209">
        <v>54</v>
      </c>
      <c r="P2209" s="25">
        <v>1032.92</v>
      </c>
      <c r="Q2209" s="25">
        <v>19.13</v>
      </c>
      <c r="R2209" s="21">
        <f t="shared" si="34"/>
        <v>1052.0500000000002</v>
      </c>
    </row>
    <row r="2210" spans="1:18" x14ac:dyDescent="0.25">
      <c r="A2210" t="s">
        <v>71</v>
      </c>
      <c r="B2210" t="s">
        <v>215</v>
      </c>
      <c r="C2210" t="s">
        <v>163</v>
      </c>
      <c r="D2210" t="s">
        <v>148</v>
      </c>
      <c r="E2210" t="s">
        <v>146</v>
      </c>
      <c r="F2210" t="s">
        <v>162</v>
      </c>
      <c r="G2210" t="s">
        <v>144</v>
      </c>
      <c r="H2210" t="s">
        <v>279</v>
      </c>
      <c r="I2210">
        <v>2518</v>
      </c>
      <c r="J2210" s="25">
        <v>112267.38</v>
      </c>
      <c r="K2210" s="26">
        <v>0.77580544470990898</v>
      </c>
      <c r="L2210" s="25">
        <v>144710.74</v>
      </c>
      <c r="M2210" s="27">
        <v>4.0067975328337497E-3</v>
      </c>
      <c r="N2210" s="25">
        <v>107.29</v>
      </c>
      <c r="O2210">
        <v>10</v>
      </c>
      <c r="P2210" s="25">
        <v>782.42</v>
      </c>
      <c r="Q2210">
        <v>0</v>
      </c>
      <c r="R2210" s="21">
        <f t="shared" si="34"/>
        <v>782.42</v>
      </c>
    </row>
    <row r="2211" spans="1:18" x14ac:dyDescent="0.25">
      <c r="A2211" t="s">
        <v>71</v>
      </c>
      <c r="B2211" t="s">
        <v>215</v>
      </c>
      <c r="C2211" t="s">
        <v>164</v>
      </c>
      <c r="D2211" t="s">
        <v>150</v>
      </c>
      <c r="E2211" t="s">
        <v>146</v>
      </c>
      <c r="F2211" t="s">
        <v>162</v>
      </c>
      <c r="G2211" t="s">
        <v>183</v>
      </c>
      <c r="H2211" t="s">
        <v>279</v>
      </c>
      <c r="I2211">
        <v>3595</v>
      </c>
      <c r="J2211" s="25">
        <v>112267.38</v>
      </c>
      <c r="K2211" s="26">
        <v>0.77580544470990898</v>
      </c>
      <c r="L2211" s="25">
        <v>144710.74</v>
      </c>
      <c r="N2211" s="25">
        <v>67.69</v>
      </c>
      <c r="P2211">
        <v>0</v>
      </c>
      <c r="Q2211">
        <v>0</v>
      </c>
      <c r="R2211" s="21">
        <f t="shared" si="34"/>
        <v>0</v>
      </c>
    </row>
    <row r="2212" spans="1:18" x14ac:dyDescent="0.25">
      <c r="A2212" t="s">
        <v>71</v>
      </c>
      <c r="B2212" t="s">
        <v>215</v>
      </c>
      <c r="C2212" t="s">
        <v>165</v>
      </c>
      <c r="D2212" t="s">
        <v>148</v>
      </c>
      <c r="E2212" t="s">
        <v>155</v>
      </c>
      <c r="F2212" t="s">
        <v>159</v>
      </c>
      <c r="G2212" t="s">
        <v>144</v>
      </c>
      <c r="H2212" t="s">
        <v>279</v>
      </c>
      <c r="I2212">
        <v>1481</v>
      </c>
      <c r="J2212" s="25">
        <v>112267.38</v>
      </c>
      <c r="K2212" s="26">
        <v>0.77580544470990898</v>
      </c>
      <c r="L2212" s="25">
        <v>144710.74</v>
      </c>
      <c r="M2212" s="27">
        <v>4.0067975328337497E-3</v>
      </c>
      <c r="N2212" s="25">
        <v>58.75</v>
      </c>
      <c r="O2212">
        <v>5</v>
      </c>
      <c r="P2212" s="25">
        <v>214.22</v>
      </c>
      <c r="Q2212">
        <v>0</v>
      </c>
      <c r="R2212" s="21">
        <f t="shared" si="34"/>
        <v>214.22</v>
      </c>
    </row>
    <row r="2213" spans="1:18" x14ac:dyDescent="0.25">
      <c r="A2213" t="s">
        <v>71</v>
      </c>
      <c r="B2213" t="s">
        <v>215</v>
      </c>
      <c r="C2213" t="s">
        <v>166</v>
      </c>
      <c r="D2213" t="s">
        <v>150</v>
      </c>
      <c r="E2213" t="s">
        <v>155</v>
      </c>
      <c r="F2213" t="s">
        <v>159</v>
      </c>
      <c r="G2213" t="s">
        <v>183</v>
      </c>
      <c r="H2213" t="s">
        <v>279</v>
      </c>
      <c r="I2213">
        <v>2055</v>
      </c>
      <c r="J2213" s="25">
        <v>112267.38</v>
      </c>
      <c r="K2213" s="26">
        <v>0.77580544470990898</v>
      </c>
      <c r="L2213" s="25">
        <v>144710.74</v>
      </c>
      <c r="N2213" s="25">
        <v>58.69</v>
      </c>
      <c r="P2213">
        <v>0</v>
      </c>
      <c r="Q2213">
        <v>0</v>
      </c>
      <c r="R2213" s="21">
        <f t="shared" si="34"/>
        <v>0</v>
      </c>
    </row>
    <row r="2214" spans="1:18" x14ac:dyDescent="0.25">
      <c r="A2214" t="s">
        <v>72</v>
      </c>
      <c r="B2214" t="s">
        <v>226</v>
      </c>
      <c r="C2214" t="s">
        <v>157</v>
      </c>
      <c r="D2214" t="s">
        <v>158</v>
      </c>
      <c r="E2214" t="s">
        <v>142</v>
      </c>
      <c r="F2214" t="s">
        <v>159</v>
      </c>
      <c r="G2214" t="s">
        <v>144</v>
      </c>
      <c r="H2214" t="s">
        <v>279</v>
      </c>
      <c r="I2214">
        <v>50321</v>
      </c>
      <c r="J2214" s="25">
        <v>2018065.22</v>
      </c>
      <c r="K2214" s="26">
        <v>0.75824711556977065</v>
      </c>
      <c r="L2214" s="28">
        <v>2661487.5</v>
      </c>
      <c r="M2214" s="30">
        <v>7.3692122289388234E-2</v>
      </c>
      <c r="N2214" s="25">
        <v>26.16</v>
      </c>
      <c r="O2214">
        <v>3708</v>
      </c>
      <c r="P2214" s="25">
        <v>69321.759999999995</v>
      </c>
      <c r="Q2214" s="25">
        <v>803.88</v>
      </c>
      <c r="R2214" s="21">
        <f t="shared" si="34"/>
        <v>70125.64</v>
      </c>
    </row>
    <row r="2215" spans="1:18" x14ac:dyDescent="0.25">
      <c r="A2215" t="s">
        <v>72</v>
      </c>
      <c r="B2215" t="s">
        <v>226</v>
      </c>
      <c r="C2215" t="s">
        <v>160</v>
      </c>
      <c r="D2215" t="s">
        <v>150</v>
      </c>
      <c r="E2215" t="s">
        <v>142</v>
      </c>
      <c r="F2215" t="s">
        <v>159</v>
      </c>
      <c r="G2215" t="s">
        <v>144</v>
      </c>
      <c r="H2215" t="s">
        <v>279</v>
      </c>
      <c r="I2215">
        <v>48505</v>
      </c>
      <c r="J2215" s="25">
        <v>2018065.22</v>
      </c>
      <c r="K2215" s="26">
        <v>0.75824711556977065</v>
      </c>
      <c r="L2215" s="28">
        <v>2661487.5</v>
      </c>
      <c r="M2215" s="30">
        <v>7.910218745954585E-2</v>
      </c>
      <c r="N2215" s="28">
        <v>24.2</v>
      </c>
      <c r="O2215">
        <v>3836</v>
      </c>
      <c r="P2215" s="25">
        <v>66341.62</v>
      </c>
      <c r="Q2215" s="25">
        <v>605.30999999999995</v>
      </c>
      <c r="R2215" s="21">
        <f t="shared" si="34"/>
        <v>66946.929999999993</v>
      </c>
    </row>
    <row r="2216" spans="1:18" x14ac:dyDescent="0.25">
      <c r="A2216" t="s">
        <v>72</v>
      </c>
      <c r="B2216" t="s">
        <v>226</v>
      </c>
      <c r="C2216" t="s">
        <v>161</v>
      </c>
      <c r="D2216" t="s">
        <v>148</v>
      </c>
      <c r="E2216" t="s">
        <v>142</v>
      </c>
      <c r="F2216" t="s">
        <v>162</v>
      </c>
      <c r="G2216" t="s">
        <v>144</v>
      </c>
      <c r="H2216" t="s">
        <v>279</v>
      </c>
      <c r="I2216">
        <v>13542</v>
      </c>
      <c r="J2216" s="25">
        <v>2018065.22</v>
      </c>
      <c r="K2216" s="26">
        <v>0.75824711556977065</v>
      </c>
      <c r="L2216" s="28">
        <v>2661487.5</v>
      </c>
      <c r="M2216" s="30">
        <v>7.3692122289388221E-2</v>
      </c>
      <c r="N2216" s="25">
        <v>26.16</v>
      </c>
      <c r="O2216">
        <v>997</v>
      </c>
      <c r="P2216" s="28">
        <v>18639.099999999999</v>
      </c>
      <c r="Q2216" s="25">
        <v>205.64</v>
      </c>
      <c r="R2216" s="21">
        <f t="shared" si="34"/>
        <v>18844.739999999998</v>
      </c>
    </row>
    <row r="2217" spans="1:18" x14ac:dyDescent="0.25">
      <c r="A2217" t="s">
        <v>72</v>
      </c>
      <c r="B2217" t="s">
        <v>226</v>
      </c>
      <c r="C2217" t="s">
        <v>163</v>
      </c>
      <c r="D2217" t="s">
        <v>148</v>
      </c>
      <c r="E2217" t="s">
        <v>146</v>
      </c>
      <c r="F2217" t="s">
        <v>162</v>
      </c>
      <c r="G2217" t="s">
        <v>144</v>
      </c>
      <c r="H2217" t="s">
        <v>279</v>
      </c>
      <c r="I2217">
        <v>2518</v>
      </c>
      <c r="J2217" s="25">
        <v>2018065.22</v>
      </c>
      <c r="K2217" s="26">
        <v>0.75824711556977065</v>
      </c>
      <c r="L2217" s="28">
        <v>2661487.5</v>
      </c>
      <c r="M2217" s="30">
        <v>7.3692122289388234E-2</v>
      </c>
      <c r="N2217" s="25">
        <v>107.29</v>
      </c>
      <c r="O2217">
        <v>185</v>
      </c>
      <c r="P2217" s="25">
        <v>14147.17</v>
      </c>
      <c r="Q2217">
        <v>0</v>
      </c>
      <c r="R2217" s="21">
        <f t="shared" si="34"/>
        <v>14147.17</v>
      </c>
    </row>
    <row r="2218" spans="1:18" x14ac:dyDescent="0.25">
      <c r="A2218" t="s">
        <v>72</v>
      </c>
      <c r="B2218" t="s">
        <v>226</v>
      </c>
      <c r="C2218" t="s">
        <v>164</v>
      </c>
      <c r="D2218" t="s">
        <v>150</v>
      </c>
      <c r="E2218" t="s">
        <v>146</v>
      </c>
      <c r="F2218" t="s">
        <v>162</v>
      </c>
      <c r="G2218" t="s">
        <v>144</v>
      </c>
      <c r="H2218" t="s">
        <v>279</v>
      </c>
      <c r="I2218">
        <v>3595</v>
      </c>
      <c r="J2218" s="25">
        <v>2018065.22</v>
      </c>
      <c r="K2218" s="26">
        <v>0.75824711556977065</v>
      </c>
      <c r="L2218" s="28">
        <v>2661487.5</v>
      </c>
      <c r="M2218" s="30">
        <v>7.910218745954585E-2</v>
      </c>
      <c r="N2218" s="25">
        <v>67.69</v>
      </c>
      <c r="O2218">
        <v>284</v>
      </c>
      <c r="P2218" s="25">
        <v>13701.92</v>
      </c>
      <c r="Q2218" s="25">
        <v>-48.24</v>
      </c>
      <c r="R2218" s="21">
        <f t="shared" si="34"/>
        <v>13653.68</v>
      </c>
    </row>
    <row r="2219" spans="1:18" x14ac:dyDescent="0.25">
      <c r="A2219" t="s">
        <v>72</v>
      </c>
      <c r="B2219" t="s">
        <v>226</v>
      </c>
      <c r="C2219" t="s">
        <v>165</v>
      </c>
      <c r="D2219" t="s">
        <v>148</v>
      </c>
      <c r="E2219" t="s">
        <v>155</v>
      </c>
      <c r="F2219" t="s">
        <v>159</v>
      </c>
      <c r="G2219" t="s">
        <v>144</v>
      </c>
      <c r="H2219" t="s">
        <v>279</v>
      </c>
      <c r="I2219">
        <v>1481</v>
      </c>
      <c r="J2219" s="25">
        <v>2018065.22</v>
      </c>
      <c r="K2219" s="26">
        <v>0.75824711556977065</v>
      </c>
      <c r="L2219" s="28">
        <v>2661487.5</v>
      </c>
      <c r="M2219" s="30">
        <v>7.3692122289388234E-2</v>
      </c>
      <c r="N2219" s="25">
        <v>58.75</v>
      </c>
      <c r="O2219">
        <v>109</v>
      </c>
      <c r="P2219" s="25">
        <v>4564.29</v>
      </c>
      <c r="Q2219" s="25">
        <v>41.88</v>
      </c>
      <c r="R2219" s="21">
        <f t="shared" si="34"/>
        <v>4606.17</v>
      </c>
    </row>
    <row r="2220" spans="1:18" x14ac:dyDescent="0.25">
      <c r="A2220" t="s">
        <v>72</v>
      </c>
      <c r="B2220" t="s">
        <v>226</v>
      </c>
      <c r="C2220" t="s">
        <v>166</v>
      </c>
      <c r="D2220" t="s">
        <v>150</v>
      </c>
      <c r="E2220" t="s">
        <v>155</v>
      </c>
      <c r="F2220" t="s">
        <v>159</v>
      </c>
      <c r="G2220" t="s">
        <v>144</v>
      </c>
      <c r="H2220" t="s">
        <v>279</v>
      </c>
      <c r="I2220">
        <v>2055</v>
      </c>
      <c r="J2220" s="25">
        <v>2018065.22</v>
      </c>
      <c r="K2220" s="26">
        <v>0.75824711556977065</v>
      </c>
      <c r="L2220" s="28">
        <v>2661487.5</v>
      </c>
      <c r="M2220" s="30">
        <v>7.3988579547376532E-2</v>
      </c>
      <c r="N2220" s="25">
        <v>58.69</v>
      </c>
      <c r="O2220">
        <v>152</v>
      </c>
      <c r="P2220" s="25">
        <v>6358.38</v>
      </c>
      <c r="Q2220" s="25">
        <v>-41.83</v>
      </c>
      <c r="R2220" s="21">
        <f t="shared" si="34"/>
        <v>6316.55</v>
      </c>
    </row>
    <row r="2221" spans="1:18" x14ac:dyDescent="0.25">
      <c r="A2221" t="s">
        <v>73</v>
      </c>
      <c r="B2221" t="s">
        <v>215</v>
      </c>
      <c r="C2221" t="s">
        <v>157</v>
      </c>
      <c r="D2221" t="s">
        <v>158</v>
      </c>
      <c r="E2221" t="s">
        <v>142</v>
      </c>
      <c r="F2221" t="s">
        <v>159</v>
      </c>
      <c r="G2221" t="s">
        <v>144</v>
      </c>
      <c r="H2221" t="s">
        <v>279</v>
      </c>
      <c r="I2221">
        <v>50321</v>
      </c>
      <c r="J2221" s="25">
        <v>2247096.29</v>
      </c>
      <c r="K2221" s="26">
        <v>0.92129179746782297</v>
      </c>
      <c r="L2221" s="28">
        <v>2439071.2000000002</v>
      </c>
      <c r="M2221" s="30">
        <v>6.7533788207881848E-2</v>
      </c>
      <c r="N2221" s="25">
        <v>26.16</v>
      </c>
      <c r="O2221">
        <v>3398</v>
      </c>
      <c r="P2221" s="28">
        <v>77186.2</v>
      </c>
      <c r="Q2221" s="25">
        <v>931.32</v>
      </c>
      <c r="R2221" s="21">
        <f t="shared" si="34"/>
        <v>78117.52</v>
      </c>
    </row>
    <row r="2222" spans="1:18" x14ac:dyDescent="0.25">
      <c r="A2222" t="s">
        <v>73</v>
      </c>
      <c r="B2222" t="s">
        <v>215</v>
      </c>
      <c r="C2222" t="s">
        <v>160</v>
      </c>
      <c r="D2222" t="s">
        <v>150</v>
      </c>
      <c r="E2222" t="s">
        <v>142</v>
      </c>
      <c r="F2222" t="s">
        <v>159</v>
      </c>
      <c r="G2222" t="s">
        <v>144</v>
      </c>
      <c r="H2222" t="s">
        <v>279</v>
      </c>
      <c r="I2222">
        <v>48505</v>
      </c>
      <c r="J2222" s="25">
        <v>2247096.29</v>
      </c>
      <c r="K2222" s="26">
        <v>0.92129179746782297</v>
      </c>
      <c r="L2222" s="28">
        <v>2439071.2000000002</v>
      </c>
      <c r="M2222" s="30">
        <v>7.2491742790292815E-2</v>
      </c>
      <c r="N2222" s="28">
        <v>24.2</v>
      </c>
      <c r="O2222">
        <v>3516</v>
      </c>
      <c r="P2222" s="25">
        <v>73882.710000000006</v>
      </c>
      <c r="Q2222" s="25">
        <v>672.44</v>
      </c>
      <c r="R2222" s="21">
        <f t="shared" si="34"/>
        <v>74555.150000000009</v>
      </c>
    </row>
    <row r="2223" spans="1:18" x14ac:dyDescent="0.25">
      <c r="A2223" t="s">
        <v>73</v>
      </c>
      <c r="B2223" t="s">
        <v>215</v>
      </c>
      <c r="C2223" t="s">
        <v>161</v>
      </c>
      <c r="D2223" t="s">
        <v>148</v>
      </c>
      <c r="E2223" t="s">
        <v>142</v>
      </c>
      <c r="F2223" t="s">
        <v>162</v>
      </c>
      <c r="G2223" t="s">
        <v>144</v>
      </c>
      <c r="H2223" t="s">
        <v>279</v>
      </c>
      <c r="I2223">
        <v>13542</v>
      </c>
      <c r="J2223" s="25">
        <v>2247096.29</v>
      </c>
      <c r="K2223" s="26">
        <v>0.92129179746782297</v>
      </c>
      <c r="L2223" s="28">
        <v>2439071.2000000002</v>
      </c>
      <c r="M2223" s="30">
        <v>6.7533788207881834E-2</v>
      </c>
      <c r="N2223" s="25">
        <v>26.16</v>
      </c>
      <c r="O2223">
        <v>914</v>
      </c>
      <c r="P2223" s="25">
        <v>20761.68</v>
      </c>
      <c r="Q2223" s="25">
        <v>295.29000000000002</v>
      </c>
      <c r="R2223" s="21">
        <f t="shared" si="34"/>
        <v>21056.97</v>
      </c>
    </row>
    <row r="2224" spans="1:18" x14ac:dyDescent="0.25">
      <c r="A2224" t="s">
        <v>73</v>
      </c>
      <c r="B2224" t="s">
        <v>215</v>
      </c>
      <c r="C2224" t="s">
        <v>163</v>
      </c>
      <c r="D2224" t="s">
        <v>148</v>
      </c>
      <c r="E2224" t="s">
        <v>146</v>
      </c>
      <c r="F2224" t="s">
        <v>162</v>
      </c>
      <c r="G2224" t="s">
        <v>144</v>
      </c>
      <c r="H2224" t="s">
        <v>279</v>
      </c>
      <c r="I2224">
        <v>2518</v>
      </c>
      <c r="J2224" s="25">
        <v>2247096.29</v>
      </c>
      <c r="K2224" s="26">
        <v>0.92129179746782297</v>
      </c>
      <c r="L2224" s="28">
        <v>2439071.2000000002</v>
      </c>
      <c r="M2224" s="30">
        <v>6.7533788207881848E-2</v>
      </c>
      <c r="N2224" s="25">
        <v>107.29</v>
      </c>
      <c r="O2224">
        <v>170</v>
      </c>
      <c r="P2224" s="25">
        <v>15795.49</v>
      </c>
      <c r="Q2224" s="25">
        <v>-92.91</v>
      </c>
      <c r="R2224" s="21">
        <f t="shared" si="34"/>
        <v>15702.58</v>
      </c>
    </row>
    <row r="2225" spans="18:18" x14ac:dyDescent="0.25">
      <c r="R2225" s="49">
        <f>SUM(R2:R2224)</f>
        <v>103556449.24999991</v>
      </c>
    </row>
  </sheetData>
  <autoFilter ref="A1:R2225" xr:uid="{C99451DD-FCD2-44C2-A628-3D1849AA2FFD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921B3C3E55846861C0589E9EB9FAC" ma:contentTypeVersion="1036" ma:contentTypeDescription="Create a new document." ma:contentTypeScope="" ma:versionID="8789c4152234072edb6f8965681cf814">
  <xsd:schema xmlns:xsd="http://www.w3.org/2001/XMLSchema" xmlns:xs="http://www.w3.org/2001/XMLSchema" xmlns:p="http://schemas.microsoft.com/office/2006/metadata/properties" xmlns:ns2="ea37a463-b99d-470c-8a85-4153a11441a9" xmlns:ns3="1571f4e1-8204-4024-bfd5-977daa3869d8" targetNamespace="http://schemas.microsoft.com/office/2006/metadata/properties" ma:root="true" ma:fieldsID="dcb3d8748bd969eff24e3914294a0898" ns2:_="" ns3:_="">
    <xsd:import namespace="ea37a463-b99d-470c-8a85-4153a11441a9"/>
    <xsd:import namespace="1571f4e1-8204-4024-bfd5-977daa3869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1f4e1-8204-4024-bfd5-977daa3869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37a463-b99d-470c-8a85-4153a11441a9">Y2PHC7Y2YW5Y-1630869320-15448</_dlc_DocId>
    <_dlc_DocIdUrl xmlns="ea37a463-b99d-470c-8a85-4153a11441a9">
      <Url>https://txhhs.sharepoint.com/sites/hhsc/fs/ra/_layouts/15/DocIdRedir.aspx?ID=Y2PHC7Y2YW5Y-1630869320-15448</Url>
      <Description>Y2PHC7Y2YW5Y-1630869320-15448</Description>
    </_dlc_DocIdUrl>
  </documentManagement>
</p:properties>
</file>

<file path=customXml/itemProps1.xml><?xml version="1.0" encoding="utf-8"?>
<ds:datastoreItem xmlns:ds="http://schemas.openxmlformats.org/officeDocument/2006/customXml" ds:itemID="{114629E3-879A-4F64-9C4B-442623371F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47AF34-76F3-49B4-B9EF-F79ED161D59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E9206B1-4C9C-4CE5-ADFA-669204819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37a463-b99d-470c-8a85-4153a11441a9"/>
    <ds:schemaRef ds:uri="1571f4e1-8204-4024-bfd5-977daa3869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D9FD6B4-B9C4-4BE7-8526-BE566827528F}">
  <ds:schemaRefs>
    <ds:schemaRef ds:uri="http://purl.org/dc/elements/1.1/"/>
    <ds:schemaRef ds:uri="1571f4e1-8204-4024-bfd5-977daa3869d8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ea37a463-b99d-470c-8a85-4153a11441a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03_2022</vt:lpstr>
      <vt:lpstr>04_2022</vt:lpstr>
      <vt:lpstr>05_2022</vt:lpstr>
      <vt:lpstr>March - May Component 1 Total</vt:lpstr>
      <vt:lpstr>MCO Pivot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Kaminsky,Kathryn (HHSC)</dc:creator>
  <cp:lastModifiedBy>Conry,Robert (HHSC)</cp:lastModifiedBy>
  <dcterms:created xsi:type="dcterms:W3CDTF">2022-04-26T14:55:39Z</dcterms:created>
  <dcterms:modified xsi:type="dcterms:W3CDTF">2022-05-12T21:10:54Z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0x010100C6C921B3C3E55846861C0589E9EB9FAC</vt:lpwstr>
  </property>
  <property fmtid="{D5CDD505-2E9C-101B-9397-08002B2CF9AE}" pid="3" name="_dlc_DocIdItemGuid">
    <vt:lpwstr>a01f2888-a179-43f8-93ce-35ad8c3e09ee</vt:lpwstr>
  </property>
</Properties>
</file>