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pril 2019 Hospital Modeling\Posting - May 7\"/>
    </mc:Choice>
  </mc:AlternateContent>
  <bookViews>
    <workbookView xWindow="0" yWindow="0" windowWidth="20490" windowHeight="6630" activeTab="2"/>
  </bookViews>
  <sheets>
    <sheet name="Analysis (Updated)" sheetId="3" r:id="rId1"/>
    <sheet name="2015 Audited Medicaid Shortfall" sheetId="4" r:id="rId2"/>
    <sheet name="IMDs Removed from Sizing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10_DSH_UPL_OP_COST" localSheetId="1">#REF!</definedName>
    <definedName name="_1_10_DSH_UPL_OP_COST" localSheetId="0">#REF!</definedName>
    <definedName name="_1_10_DSH_UPL_OP_COST">#REF!</definedName>
    <definedName name="_2_10_DSH_UPL_OP_COST" localSheetId="1">#REF!</definedName>
    <definedName name="_2_10_DSH_UPL_OP_COST" localSheetId="0">#REF!</definedName>
    <definedName name="_2_10_DSH_UPL_OP_COST">#REF!</definedName>
    <definedName name="_2_DOCS" localSheetId="1">'[1]SFY 2008 DSH Urban TZG'!#REF!</definedName>
    <definedName name="_2_DOCS" localSheetId="0">'[1]SFY 2008 DSH Urban TZG'!#REF!</definedName>
    <definedName name="_2_DOCS">'[1]SFY 2008 DSH Urban TZG'!#REF!</definedName>
    <definedName name="_Fill" localSheetId="0" hidden="1">#REF!</definedName>
    <definedName name="_Fill" hidden="1">#REF!</definedName>
    <definedName name="_xlnm._FilterDatabase" localSheetId="1" hidden="1">'2015 Audited Medicaid Shortfall'!$D$3:$G$170</definedName>
    <definedName name="_xlnm._FilterDatabase" localSheetId="0" hidden="1">'Analysis (Updated)'!$A$2:$N$389</definedName>
    <definedName name="ccccc" localSheetId="0" hidden="1">#REF!</definedName>
    <definedName name="ccccc" hidden="1">#REF!</definedName>
    <definedName name="_xlnm.Database" localSheetId="1">#REF!</definedName>
    <definedName name="_xlnm.Database" localSheetId="0">#REF!</definedName>
    <definedName name="_xlnm.Database">#REF!</definedName>
    <definedName name="Estimated_HSL" localSheetId="1">'[2]Estimated HSL FFY 2011'!$A$2:$D$185</definedName>
    <definedName name="Estimated_HSL">'[3]Estimated HSL FFY 2011'!$A$2:$D$185</definedName>
    <definedName name="ExportDataSource" localSheetId="1">#REF!</definedName>
    <definedName name="ExportDataSource" localSheetId="0">#REF!</definedName>
    <definedName name="ExportDataSource">#REF!</definedName>
    <definedName name="List" localSheetId="0">[4]PrePop!#REF!</definedName>
    <definedName name="List">[4]PrePop!#REF!</definedName>
    <definedName name="_xlnm.Print_Area" localSheetId="1">'2015 Audited Medicaid Shortfall'!$A$1:$G$186</definedName>
    <definedName name="_xlnm.Print_Area" localSheetId="0">#REF!</definedName>
    <definedName name="_xlnm.Print_Area">#REF!</definedName>
    <definedName name="_xlnm.Print_Titles" localSheetId="1">'2015 Audited Medicaid Shortfall'!$1:$2</definedName>
    <definedName name="_xlnm.Print_Titles" localSheetId="0">#REF!</definedName>
    <definedName name="_xlnm.Print_Titles">#REF!</definedName>
    <definedName name="selection_adj">[5]Assumptions!$L$25</definedName>
    <definedName name="State">'[6]DSH Year Totals'!$HE$1</definedName>
    <definedName name="tm_4093645015" localSheetId="1">#REF!</definedName>
    <definedName name="tm_4093645015" localSheetId="0">#REF!</definedName>
    <definedName name="tm_4093645015">#REF!</definedName>
    <definedName name="tm_4093645264" localSheetId="1">#REF!</definedName>
    <definedName name="tm_4093645264" localSheetId="0">#REF!</definedName>
    <definedName name="tm_4093645264">#REF!</definedName>
    <definedName name="tm_4093645314" localSheetId="1">#REF!</definedName>
    <definedName name="tm_4093645314" localSheetId="0">#REF!</definedName>
    <definedName name="tm_4093645314">#REF!</definedName>
    <definedName name="tm_4093645323" localSheetId="1">#REF!</definedName>
    <definedName name="tm_4093645323" localSheetId="0">#REF!</definedName>
    <definedName name="tm_4093645323">#REF!</definedName>
    <definedName name="tm_4093645391" localSheetId="1">#REF!</definedName>
    <definedName name="tm_4093645391" localSheetId="0">#REF!</definedName>
    <definedName name="tm_4093645391">#REF!</definedName>
    <definedName name="tm_4093645417" localSheetId="1">#REF!</definedName>
    <definedName name="tm_4093645417" localSheetId="0">#REF!</definedName>
    <definedName name="tm_4093645417">#REF!</definedName>
    <definedName name="tm_4093645453" localSheetId="1">#REF!</definedName>
    <definedName name="tm_4093645453" localSheetId="0">#REF!</definedName>
    <definedName name="tm_4093645453">#REF!</definedName>
    <definedName name="tm_4093645454" localSheetId="1">#REF!</definedName>
    <definedName name="tm_4093645454" localSheetId="0">#REF!</definedName>
    <definedName name="tm_4093645454">#REF!</definedName>
    <definedName name="Traditional_Settlements_Between_10_1_2013___9_30_2014" localSheetId="0">'[4]Cost Report Settlements'!#REF!</definedName>
    <definedName name="Traditional_Settlements_Between_10_1_2013___9_30_2014">'[4]Cost Report Settlements'!#REF!</definedName>
    <definedName name="trend">[5]Assumptions!$A$14:$D$19</definedName>
    <definedName name="YEAR_BEGIN_1" localSheetId="1">'[6]DSH Year Totals'!$A$4</definedName>
    <definedName name="YEAR_BEGIN_1">'[3]DSH Year Totals'!$A$4</definedName>
    <definedName name="YEAR_END_1" localSheetId="1">'[6]DSH Year Totals'!$B$4</definedName>
    <definedName name="YEAR_END_1">'[3]DSH Year Totals'!$B$4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3" l="1"/>
  <c r="J1" i="3"/>
  <c r="F148" i="3"/>
  <c r="F149" i="3"/>
  <c r="F147" i="3"/>
  <c r="M147" i="3"/>
  <c r="G147" i="3" l="1"/>
  <c r="H147" i="3" s="1"/>
  <c r="K147" i="3" s="1"/>
  <c r="M148" i="3"/>
  <c r="G148" i="3" s="1"/>
  <c r="H148" i="3" s="1"/>
  <c r="K148" i="3" s="1"/>
  <c r="M149" i="3"/>
  <c r="G149" i="3" s="1"/>
  <c r="H149" i="3" s="1"/>
  <c r="K149" i="3" s="1"/>
  <c r="G31" i="3" l="1"/>
  <c r="G33" i="3"/>
  <c r="G42" i="3"/>
  <c r="G113" i="3"/>
  <c r="G129" i="3"/>
  <c r="G177" i="3"/>
  <c r="G190" i="3"/>
  <c r="G213" i="3"/>
  <c r="G216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" i="3"/>
  <c r="G4" i="3" l="1"/>
  <c r="G5" i="3"/>
  <c r="G7" i="3"/>
  <c r="G8" i="3"/>
  <c r="G10" i="3"/>
  <c r="G11" i="3"/>
  <c r="G12" i="3"/>
  <c r="G13" i="3"/>
  <c r="G14" i="3"/>
  <c r="G15" i="3"/>
  <c r="G16" i="3"/>
  <c r="G17" i="3"/>
  <c r="G18" i="3"/>
  <c r="G20" i="3"/>
  <c r="G21" i="3"/>
  <c r="G22" i="3"/>
  <c r="G23" i="3"/>
  <c r="G24" i="3"/>
  <c r="G25" i="3"/>
  <c r="G26" i="3"/>
  <c r="G27" i="3"/>
  <c r="G28" i="3"/>
  <c r="G29" i="3"/>
  <c r="G30" i="3"/>
  <c r="G32" i="3"/>
  <c r="G34" i="3"/>
  <c r="G35" i="3"/>
  <c r="G36" i="3"/>
  <c r="G37" i="3"/>
  <c r="G38" i="3"/>
  <c r="G39" i="3"/>
  <c r="G40" i="3"/>
  <c r="G41" i="3"/>
  <c r="G43" i="3"/>
  <c r="G44" i="3"/>
  <c r="G46" i="3"/>
  <c r="G47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7" i="3"/>
  <c r="G108" i="3"/>
  <c r="G109" i="3"/>
  <c r="G110" i="3"/>
  <c r="G111" i="3"/>
  <c r="G112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30" i="3"/>
  <c r="G131" i="3"/>
  <c r="G132" i="3"/>
  <c r="G133" i="3"/>
  <c r="G134" i="3"/>
  <c r="G135" i="3"/>
  <c r="G136" i="3"/>
  <c r="G138" i="3"/>
  <c r="G139" i="3"/>
  <c r="G140" i="3"/>
  <c r="G141" i="3"/>
  <c r="G142" i="3"/>
  <c r="G143" i="3"/>
  <c r="G144" i="3"/>
  <c r="G145" i="3"/>
  <c r="G146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3" i="3"/>
  <c r="G174" i="3"/>
  <c r="G175" i="3"/>
  <c r="G176" i="3"/>
  <c r="G178" i="3"/>
  <c r="G179" i="3"/>
  <c r="G180" i="3"/>
  <c r="G181" i="3"/>
  <c r="G182" i="3"/>
  <c r="G183" i="3"/>
  <c r="G184" i="3"/>
  <c r="G185" i="3"/>
  <c r="G186" i="3"/>
  <c r="G187" i="3"/>
  <c r="G188" i="3"/>
  <c r="G191" i="3"/>
  <c r="G193" i="3"/>
  <c r="G194" i="3"/>
  <c r="G196" i="3"/>
  <c r="G197" i="3"/>
  <c r="G198" i="3"/>
  <c r="G199" i="3"/>
  <c r="G200" i="3"/>
  <c r="G201" i="3"/>
  <c r="G203" i="3"/>
  <c r="G204" i="3"/>
  <c r="G206" i="3"/>
  <c r="G207" i="3"/>
  <c r="G208" i="3"/>
  <c r="G209" i="3"/>
  <c r="G210" i="3"/>
  <c r="G211" i="3"/>
  <c r="G212" i="3"/>
  <c r="G214" i="3"/>
  <c r="G215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5" i="3"/>
  <c r="G246" i="3"/>
  <c r="G249" i="3"/>
  <c r="G251" i="3"/>
  <c r="G252" i="3"/>
  <c r="G253" i="3"/>
  <c r="G255" i="3"/>
  <c r="G256" i="3"/>
  <c r="G258" i="3"/>
  <c r="G259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1" i="3"/>
  <c r="G283" i="3"/>
  <c r="G284" i="3"/>
  <c r="G285" i="3"/>
  <c r="G286" i="3"/>
  <c r="G287" i="3"/>
  <c r="G288" i="3"/>
  <c r="G289" i="3"/>
  <c r="G290" i="3"/>
  <c r="G291" i="3"/>
  <c r="G292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4" i="3"/>
  <c r="G3" i="3"/>
  <c r="M4" i="3"/>
  <c r="M5" i="3"/>
  <c r="M6" i="3"/>
  <c r="G6" i="3" s="1"/>
  <c r="M7" i="3"/>
  <c r="M8" i="3"/>
  <c r="M9" i="3"/>
  <c r="G9" i="3" s="1"/>
  <c r="M10" i="3"/>
  <c r="M11" i="3"/>
  <c r="M12" i="3"/>
  <c r="M13" i="3"/>
  <c r="M14" i="3"/>
  <c r="M15" i="3"/>
  <c r="M16" i="3"/>
  <c r="M17" i="3"/>
  <c r="M18" i="3"/>
  <c r="M19" i="3"/>
  <c r="G19" i="3" s="1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G45" i="3" s="1"/>
  <c r="M46" i="3"/>
  <c r="M47" i="3"/>
  <c r="M48" i="3"/>
  <c r="G48" i="3" s="1"/>
  <c r="M49" i="3"/>
  <c r="G49" i="3" s="1"/>
  <c r="M50" i="3"/>
  <c r="G50" i="3" s="1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G71" i="3" s="1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G87" i="3" s="1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G106" i="3" s="1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G137" i="3" s="1"/>
  <c r="M138" i="3"/>
  <c r="M139" i="3"/>
  <c r="M140" i="3"/>
  <c r="M141" i="3"/>
  <c r="M142" i="3"/>
  <c r="M143" i="3"/>
  <c r="M144" i="3"/>
  <c r="M145" i="3"/>
  <c r="M146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G172" i="3" s="1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G189" i="3" s="1"/>
  <c r="M190" i="3"/>
  <c r="M191" i="3"/>
  <c r="M192" i="3"/>
  <c r="G192" i="3" s="1"/>
  <c r="M193" i="3"/>
  <c r="M194" i="3"/>
  <c r="M195" i="3"/>
  <c r="G195" i="3" s="1"/>
  <c r="M196" i="3"/>
  <c r="M197" i="3"/>
  <c r="M198" i="3"/>
  <c r="M199" i="3"/>
  <c r="M200" i="3"/>
  <c r="M201" i="3"/>
  <c r="M202" i="3"/>
  <c r="G202" i="3" s="1"/>
  <c r="M203" i="3"/>
  <c r="M204" i="3"/>
  <c r="M205" i="3"/>
  <c r="G205" i="3" s="1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G243" i="3" s="1"/>
  <c r="M244" i="3"/>
  <c r="G244" i="3" s="1"/>
  <c r="M245" i="3"/>
  <c r="M246" i="3"/>
  <c r="M247" i="3"/>
  <c r="G247" i="3" s="1"/>
  <c r="M248" i="3"/>
  <c r="G248" i="3" s="1"/>
  <c r="M249" i="3"/>
  <c r="M250" i="3"/>
  <c r="G250" i="3" s="1"/>
  <c r="M251" i="3"/>
  <c r="M252" i="3"/>
  <c r="M253" i="3"/>
  <c r="M254" i="3"/>
  <c r="G254" i="3" s="1"/>
  <c r="M255" i="3"/>
  <c r="M256" i="3"/>
  <c r="M257" i="3"/>
  <c r="G257" i="3" s="1"/>
  <c r="M258" i="3"/>
  <c r="M259" i="3"/>
  <c r="M260" i="3"/>
  <c r="G260" i="3" s="1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G280" i="3" s="1"/>
  <c r="M281" i="3"/>
  <c r="M282" i="3"/>
  <c r="G282" i="3" s="1"/>
  <c r="M283" i="3"/>
  <c r="M284" i="3"/>
  <c r="M285" i="3"/>
  <c r="M286" i="3"/>
  <c r="M287" i="3"/>
  <c r="M288" i="3"/>
  <c r="M289" i="3"/>
  <c r="M290" i="3"/>
  <c r="M291" i="3"/>
  <c r="M292" i="3"/>
  <c r="M293" i="3"/>
  <c r="G293" i="3" s="1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G306" i="3" s="1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G330" i="3" s="1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G355" i="3" s="1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G383" i="3" s="1"/>
  <c r="M384" i="3"/>
  <c r="M385" i="3"/>
  <c r="G385" i="3" s="1"/>
  <c r="M386" i="3"/>
  <c r="G386" i="3" s="1"/>
  <c r="H386" i="3" s="1"/>
  <c r="K386" i="3" s="1"/>
  <c r="M387" i="3"/>
  <c r="G387" i="3" s="1"/>
  <c r="H387" i="3" s="1"/>
  <c r="K387" i="3" s="1"/>
  <c r="M388" i="3"/>
  <c r="G388" i="3" s="1"/>
  <c r="H388" i="3" s="1"/>
  <c r="K388" i="3" s="1"/>
  <c r="M3" i="3"/>
  <c r="H385" i="3" l="1"/>
  <c r="K385" i="3" s="1"/>
  <c r="H384" i="3"/>
  <c r="K384" i="3" s="1"/>
  <c r="H383" i="3"/>
  <c r="K383" i="3" s="1"/>
  <c r="H382" i="3"/>
  <c r="K382" i="3" s="1"/>
  <c r="H381" i="3"/>
  <c r="K381" i="3" s="1"/>
  <c r="H380" i="3"/>
  <c r="K380" i="3" s="1"/>
  <c r="H379" i="3"/>
  <c r="K379" i="3" s="1"/>
  <c r="H378" i="3"/>
  <c r="K378" i="3" s="1"/>
  <c r="H377" i="3"/>
  <c r="K377" i="3" s="1"/>
  <c r="H376" i="3"/>
  <c r="K376" i="3" s="1"/>
  <c r="H375" i="3"/>
  <c r="K375" i="3" s="1"/>
  <c r="H374" i="3"/>
  <c r="K374" i="3" s="1"/>
  <c r="H373" i="3"/>
  <c r="K373" i="3" s="1"/>
  <c r="H372" i="3"/>
  <c r="K372" i="3" s="1"/>
  <c r="H371" i="3"/>
  <c r="K371" i="3" s="1"/>
  <c r="H370" i="3"/>
  <c r="K370" i="3" s="1"/>
  <c r="H369" i="3"/>
  <c r="K369" i="3" s="1"/>
  <c r="H368" i="3"/>
  <c r="K368" i="3" s="1"/>
  <c r="H367" i="3"/>
  <c r="K367" i="3" s="1"/>
  <c r="H366" i="3"/>
  <c r="K366" i="3" s="1"/>
  <c r="H365" i="3"/>
  <c r="K365" i="3" s="1"/>
  <c r="H364" i="3"/>
  <c r="K364" i="3" s="1"/>
  <c r="H363" i="3"/>
  <c r="K363" i="3" s="1"/>
  <c r="H362" i="3"/>
  <c r="K362" i="3" s="1"/>
  <c r="H361" i="3"/>
  <c r="K361" i="3" s="1"/>
  <c r="H360" i="3"/>
  <c r="K360" i="3" s="1"/>
  <c r="H359" i="3"/>
  <c r="K359" i="3" s="1"/>
  <c r="H358" i="3"/>
  <c r="K358" i="3" s="1"/>
  <c r="H357" i="3"/>
  <c r="K357" i="3" s="1"/>
  <c r="H356" i="3"/>
  <c r="K356" i="3" s="1"/>
  <c r="H355" i="3"/>
  <c r="K355" i="3" s="1"/>
  <c r="H354" i="3"/>
  <c r="K354" i="3" s="1"/>
  <c r="H353" i="3"/>
  <c r="K353" i="3" s="1"/>
  <c r="H352" i="3"/>
  <c r="K352" i="3" s="1"/>
  <c r="H351" i="3"/>
  <c r="K351" i="3" s="1"/>
  <c r="H350" i="3"/>
  <c r="K350" i="3" s="1"/>
  <c r="H349" i="3"/>
  <c r="K349" i="3" s="1"/>
  <c r="H348" i="3"/>
  <c r="K348" i="3" s="1"/>
  <c r="H347" i="3"/>
  <c r="K347" i="3" s="1"/>
  <c r="H346" i="3"/>
  <c r="K346" i="3" s="1"/>
  <c r="H345" i="3"/>
  <c r="K345" i="3" s="1"/>
  <c r="H344" i="3"/>
  <c r="K344" i="3" s="1"/>
  <c r="H343" i="3"/>
  <c r="K343" i="3" s="1"/>
  <c r="H342" i="3"/>
  <c r="K342" i="3" s="1"/>
  <c r="H341" i="3"/>
  <c r="K341" i="3" s="1"/>
  <c r="H340" i="3"/>
  <c r="K340" i="3" s="1"/>
  <c r="H339" i="3"/>
  <c r="K339" i="3" s="1"/>
  <c r="H338" i="3"/>
  <c r="K338" i="3" s="1"/>
  <c r="H337" i="3"/>
  <c r="K337" i="3" s="1"/>
  <c r="H336" i="3"/>
  <c r="K336" i="3" s="1"/>
  <c r="H335" i="3"/>
  <c r="K335" i="3" s="1"/>
  <c r="H334" i="3"/>
  <c r="K334" i="3" s="1"/>
  <c r="H333" i="3"/>
  <c r="K333" i="3" s="1"/>
  <c r="H332" i="3"/>
  <c r="K332" i="3" s="1"/>
  <c r="H331" i="3"/>
  <c r="K331" i="3" s="1"/>
  <c r="H330" i="3"/>
  <c r="K330" i="3" s="1"/>
  <c r="H329" i="3"/>
  <c r="K329" i="3" s="1"/>
  <c r="H328" i="3"/>
  <c r="K328" i="3" s="1"/>
  <c r="H327" i="3"/>
  <c r="K327" i="3" s="1"/>
  <c r="H326" i="3"/>
  <c r="K326" i="3" s="1"/>
  <c r="H325" i="3"/>
  <c r="K325" i="3" s="1"/>
  <c r="H324" i="3"/>
  <c r="K324" i="3" s="1"/>
  <c r="H323" i="3"/>
  <c r="K323" i="3" s="1"/>
  <c r="H322" i="3"/>
  <c r="K322" i="3" s="1"/>
  <c r="H321" i="3"/>
  <c r="K321" i="3" s="1"/>
  <c r="H320" i="3"/>
  <c r="K320" i="3" s="1"/>
  <c r="H319" i="3"/>
  <c r="K319" i="3" s="1"/>
  <c r="H318" i="3"/>
  <c r="K318" i="3" s="1"/>
  <c r="H317" i="3"/>
  <c r="K317" i="3" s="1"/>
  <c r="H316" i="3"/>
  <c r="K316" i="3" s="1"/>
  <c r="H315" i="3"/>
  <c r="K315" i="3" s="1"/>
  <c r="H314" i="3"/>
  <c r="K314" i="3" s="1"/>
  <c r="H313" i="3"/>
  <c r="K313" i="3" s="1"/>
  <c r="H312" i="3"/>
  <c r="K312" i="3" s="1"/>
  <c r="H311" i="3"/>
  <c r="K311" i="3" s="1"/>
  <c r="H310" i="3"/>
  <c r="K310" i="3" s="1"/>
  <c r="H309" i="3"/>
  <c r="K309" i="3" s="1"/>
  <c r="H308" i="3"/>
  <c r="K308" i="3" s="1"/>
  <c r="H307" i="3"/>
  <c r="K307" i="3" s="1"/>
  <c r="H306" i="3"/>
  <c r="K306" i="3" s="1"/>
  <c r="H305" i="3"/>
  <c r="K305" i="3" s="1"/>
  <c r="H304" i="3"/>
  <c r="K304" i="3" s="1"/>
  <c r="H303" i="3"/>
  <c r="K303" i="3" s="1"/>
  <c r="H302" i="3"/>
  <c r="K302" i="3" s="1"/>
  <c r="H301" i="3"/>
  <c r="K301" i="3" s="1"/>
  <c r="H300" i="3"/>
  <c r="K300" i="3" s="1"/>
  <c r="H299" i="3"/>
  <c r="K299" i="3" s="1"/>
  <c r="H298" i="3"/>
  <c r="K298" i="3" s="1"/>
  <c r="H297" i="3"/>
  <c r="K297" i="3" s="1"/>
  <c r="H296" i="3"/>
  <c r="K296" i="3" s="1"/>
  <c r="H295" i="3"/>
  <c r="K295" i="3" s="1"/>
  <c r="H294" i="3"/>
  <c r="K294" i="3" s="1"/>
  <c r="H293" i="3"/>
  <c r="K293" i="3" s="1"/>
  <c r="H292" i="3"/>
  <c r="K292" i="3" s="1"/>
  <c r="H291" i="3"/>
  <c r="K291" i="3" s="1"/>
  <c r="H290" i="3"/>
  <c r="K290" i="3" s="1"/>
  <c r="H289" i="3"/>
  <c r="K289" i="3" s="1"/>
  <c r="H288" i="3"/>
  <c r="K288" i="3" s="1"/>
  <c r="H287" i="3"/>
  <c r="K287" i="3" s="1"/>
  <c r="H286" i="3"/>
  <c r="K286" i="3" s="1"/>
  <c r="H285" i="3"/>
  <c r="K285" i="3" s="1"/>
  <c r="H284" i="3"/>
  <c r="K284" i="3" s="1"/>
  <c r="H283" i="3"/>
  <c r="K283" i="3" s="1"/>
  <c r="H282" i="3"/>
  <c r="K282" i="3" s="1"/>
  <c r="H281" i="3"/>
  <c r="K281" i="3" s="1"/>
  <c r="H280" i="3"/>
  <c r="K280" i="3" s="1"/>
  <c r="H279" i="3"/>
  <c r="K279" i="3" s="1"/>
  <c r="H278" i="3"/>
  <c r="K278" i="3" s="1"/>
  <c r="H277" i="3"/>
  <c r="K277" i="3" s="1"/>
  <c r="H276" i="3"/>
  <c r="K276" i="3" s="1"/>
  <c r="H275" i="3"/>
  <c r="K275" i="3" s="1"/>
  <c r="H274" i="3"/>
  <c r="K274" i="3" s="1"/>
  <c r="H273" i="3"/>
  <c r="K273" i="3" s="1"/>
  <c r="H272" i="3"/>
  <c r="K272" i="3" s="1"/>
  <c r="H271" i="3"/>
  <c r="K271" i="3" s="1"/>
  <c r="H270" i="3"/>
  <c r="K270" i="3" s="1"/>
  <c r="H269" i="3"/>
  <c r="K269" i="3" s="1"/>
  <c r="H268" i="3"/>
  <c r="K268" i="3" s="1"/>
  <c r="H267" i="3"/>
  <c r="K267" i="3" s="1"/>
  <c r="H266" i="3"/>
  <c r="K266" i="3" s="1"/>
  <c r="H265" i="3"/>
  <c r="K265" i="3" s="1"/>
  <c r="H264" i="3"/>
  <c r="K264" i="3" s="1"/>
  <c r="H263" i="3"/>
  <c r="K263" i="3" s="1"/>
  <c r="H262" i="3"/>
  <c r="K262" i="3" s="1"/>
  <c r="H261" i="3"/>
  <c r="K261" i="3" s="1"/>
  <c r="H260" i="3"/>
  <c r="K260" i="3" s="1"/>
  <c r="H259" i="3"/>
  <c r="K259" i="3" s="1"/>
  <c r="H258" i="3"/>
  <c r="K258" i="3" s="1"/>
  <c r="H257" i="3"/>
  <c r="K257" i="3" s="1"/>
  <c r="H256" i="3"/>
  <c r="K256" i="3" s="1"/>
  <c r="H255" i="3"/>
  <c r="K255" i="3" s="1"/>
  <c r="H254" i="3"/>
  <c r="K254" i="3" s="1"/>
  <c r="H253" i="3"/>
  <c r="K253" i="3" s="1"/>
  <c r="H252" i="3"/>
  <c r="K252" i="3" s="1"/>
  <c r="H251" i="3"/>
  <c r="K251" i="3" s="1"/>
  <c r="H250" i="3"/>
  <c r="K250" i="3" s="1"/>
  <c r="H249" i="3"/>
  <c r="K249" i="3" s="1"/>
  <c r="H248" i="3"/>
  <c r="K248" i="3" s="1"/>
  <c r="H247" i="3"/>
  <c r="K247" i="3" s="1"/>
  <c r="H246" i="3"/>
  <c r="K246" i="3" s="1"/>
  <c r="H245" i="3"/>
  <c r="K245" i="3" s="1"/>
  <c r="H244" i="3"/>
  <c r="K244" i="3" s="1"/>
  <c r="H243" i="3"/>
  <c r="K243" i="3" s="1"/>
  <c r="H242" i="3"/>
  <c r="K242" i="3" s="1"/>
  <c r="H241" i="3"/>
  <c r="K241" i="3" s="1"/>
  <c r="H240" i="3"/>
  <c r="K240" i="3" s="1"/>
  <c r="H239" i="3"/>
  <c r="K239" i="3" s="1"/>
  <c r="H238" i="3"/>
  <c r="K238" i="3" s="1"/>
  <c r="H237" i="3"/>
  <c r="K237" i="3" s="1"/>
  <c r="H236" i="3"/>
  <c r="K236" i="3" s="1"/>
  <c r="H235" i="3"/>
  <c r="K235" i="3" s="1"/>
  <c r="H234" i="3"/>
  <c r="H233" i="3"/>
  <c r="K233" i="3" s="1"/>
  <c r="H232" i="3"/>
  <c r="H231" i="3"/>
  <c r="K231" i="3" s="1"/>
  <c r="H230" i="3"/>
  <c r="H229" i="3"/>
  <c r="K229" i="3" s="1"/>
  <c r="H228" i="3"/>
  <c r="H227" i="3"/>
  <c r="K227" i="3" s="1"/>
  <c r="H226" i="3"/>
  <c r="K226" i="3" s="1"/>
  <c r="H225" i="3"/>
  <c r="H224" i="3"/>
  <c r="K224" i="3" s="1"/>
  <c r="H223" i="3"/>
  <c r="K223" i="3" s="1"/>
  <c r="H222" i="3"/>
  <c r="H221" i="3"/>
  <c r="K221" i="3" s="1"/>
  <c r="H220" i="3"/>
  <c r="K220" i="3" s="1"/>
  <c r="H219" i="3"/>
  <c r="K219" i="3" s="1"/>
  <c r="H218" i="3"/>
  <c r="H217" i="3"/>
  <c r="K217" i="3" s="1"/>
  <c r="H216" i="3"/>
  <c r="K216" i="3" s="1"/>
  <c r="H215" i="3"/>
  <c r="K215" i="3" s="1"/>
  <c r="H214" i="3"/>
  <c r="K214" i="3" s="1"/>
  <c r="H213" i="3"/>
  <c r="K213" i="3" s="1"/>
  <c r="H212" i="3"/>
  <c r="K212" i="3" s="1"/>
  <c r="H211" i="3"/>
  <c r="K211" i="3" s="1"/>
  <c r="H210" i="3"/>
  <c r="K210" i="3" s="1"/>
  <c r="H209" i="3"/>
  <c r="K209" i="3" s="1"/>
  <c r="H208" i="3"/>
  <c r="K208" i="3" s="1"/>
  <c r="H207" i="3"/>
  <c r="H206" i="3"/>
  <c r="K206" i="3" s="1"/>
  <c r="H205" i="3"/>
  <c r="K205" i="3" s="1"/>
  <c r="H204" i="3"/>
  <c r="K204" i="3" s="1"/>
  <c r="H203" i="3"/>
  <c r="K203" i="3" s="1"/>
  <c r="H202" i="3"/>
  <c r="K202" i="3" s="1"/>
  <c r="H201" i="3"/>
  <c r="K201" i="3" s="1"/>
  <c r="H200" i="3"/>
  <c r="K200" i="3" s="1"/>
  <c r="H199" i="3"/>
  <c r="H198" i="3"/>
  <c r="K198" i="3" s="1"/>
  <c r="H197" i="3"/>
  <c r="H196" i="3"/>
  <c r="K196" i="3" s="1"/>
  <c r="H195" i="3"/>
  <c r="K195" i="3" s="1"/>
  <c r="H194" i="3"/>
  <c r="K194" i="3" s="1"/>
  <c r="H193" i="3"/>
  <c r="K193" i="3" s="1"/>
  <c r="H192" i="3"/>
  <c r="K192" i="3" s="1"/>
  <c r="H191" i="3"/>
  <c r="K191" i="3" s="1"/>
  <c r="H190" i="3"/>
  <c r="K190" i="3" s="1"/>
  <c r="H189" i="3"/>
  <c r="K189" i="3" s="1"/>
  <c r="H188" i="3"/>
  <c r="K188" i="3" s="1"/>
  <c r="H187" i="3"/>
  <c r="K187" i="3" s="1"/>
  <c r="H186" i="3"/>
  <c r="K186" i="3" s="1"/>
  <c r="H185" i="3"/>
  <c r="K185" i="3" s="1"/>
  <c r="H184" i="3"/>
  <c r="K184" i="3" s="1"/>
  <c r="H183" i="3"/>
  <c r="K183" i="3" s="1"/>
  <c r="H182" i="3"/>
  <c r="K182" i="3" s="1"/>
  <c r="H181" i="3"/>
  <c r="K181" i="3" s="1"/>
  <c r="H180" i="3"/>
  <c r="K180" i="3" s="1"/>
  <c r="H179" i="3"/>
  <c r="K179" i="3" s="1"/>
  <c r="H178" i="3"/>
  <c r="K178" i="3" s="1"/>
  <c r="H177" i="3"/>
  <c r="K177" i="3" s="1"/>
  <c r="H176" i="3"/>
  <c r="K176" i="3" s="1"/>
  <c r="H175" i="3"/>
  <c r="K175" i="3" s="1"/>
  <c r="H174" i="3"/>
  <c r="H173" i="3"/>
  <c r="K173" i="3" s="1"/>
  <c r="H172" i="3"/>
  <c r="K172" i="3" s="1"/>
  <c r="H171" i="3"/>
  <c r="K171" i="3" s="1"/>
  <c r="H170" i="3"/>
  <c r="H169" i="3"/>
  <c r="K169" i="3" s="1"/>
  <c r="H168" i="3"/>
  <c r="H167" i="3"/>
  <c r="K167" i="3" s="1"/>
  <c r="H166" i="3"/>
  <c r="K166" i="3" s="1"/>
  <c r="H165" i="3"/>
  <c r="K165" i="3" s="1"/>
  <c r="H164" i="3"/>
  <c r="K164" i="3" s="1"/>
  <c r="H163" i="3"/>
  <c r="K163" i="3" s="1"/>
  <c r="H162" i="3"/>
  <c r="K162" i="3" s="1"/>
  <c r="H161" i="3"/>
  <c r="H160" i="3"/>
  <c r="K160" i="3" s="1"/>
  <c r="H159" i="3"/>
  <c r="K159" i="3" s="1"/>
  <c r="H158" i="3"/>
  <c r="K158" i="3" s="1"/>
  <c r="H157" i="3"/>
  <c r="H156" i="3"/>
  <c r="K156" i="3" s="1"/>
  <c r="H155" i="3"/>
  <c r="H154" i="3"/>
  <c r="K154" i="3" s="1"/>
  <c r="H153" i="3"/>
  <c r="H152" i="3"/>
  <c r="K152" i="3" s="1"/>
  <c r="H151" i="3"/>
  <c r="H150" i="3"/>
  <c r="K150" i="3" s="1"/>
  <c r="H146" i="3"/>
  <c r="H145" i="3"/>
  <c r="K145" i="3" s="1"/>
  <c r="H144" i="3"/>
  <c r="H143" i="3"/>
  <c r="K143" i="3" s="1"/>
  <c r="H142" i="3"/>
  <c r="K142" i="3" s="1"/>
  <c r="H141" i="3"/>
  <c r="K141" i="3" s="1"/>
  <c r="H140" i="3"/>
  <c r="K140" i="3" s="1"/>
  <c r="H139" i="3"/>
  <c r="K139" i="3" s="1"/>
  <c r="H138" i="3"/>
  <c r="K138" i="3" s="1"/>
  <c r="H137" i="3"/>
  <c r="K137" i="3" s="1"/>
  <c r="H136" i="3"/>
  <c r="K136" i="3" s="1"/>
  <c r="H135" i="3"/>
  <c r="K135" i="3" s="1"/>
  <c r="H134" i="3"/>
  <c r="H133" i="3"/>
  <c r="K133" i="3" s="1"/>
  <c r="H132" i="3"/>
  <c r="H131" i="3"/>
  <c r="K131" i="3" s="1"/>
  <c r="H130" i="3"/>
  <c r="H129" i="3"/>
  <c r="K129" i="3" s="1"/>
  <c r="H128" i="3"/>
  <c r="K128" i="3" s="1"/>
  <c r="H127" i="3"/>
  <c r="K127" i="3" s="1"/>
  <c r="H126" i="3"/>
  <c r="H125" i="3"/>
  <c r="K125" i="3" s="1"/>
  <c r="H124" i="3"/>
  <c r="H123" i="3"/>
  <c r="K123" i="3" s="1"/>
  <c r="H122" i="3"/>
  <c r="H121" i="3"/>
  <c r="K121" i="3" s="1"/>
  <c r="H120" i="3"/>
  <c r="K120" i="3" s="1"/>
  <c r="H119" i="3"/>
  <c r="K119" i="3" s="1"/>
  <c r="H118" i="3"/>
  <c r="H117" i="3"/>
  <c r="K117" i="3" s="1"/>
  <c r="H116" i="3"/>
  <c r="H115" i="3"/>
  <c r="K115" i="3" s="1"/>
  <c r="H114" i="3"/>
  <c r="H113" i="3"/>
  <c r="K113" i="3" s="1"/>
  <c r="H112" i="3"/>
  <c r="K112" i="3" s="1"/>
  <c r="H111" i="3"/>
  <c r="K111" i="3" s="1"/>
  <c r="H110" i="3"/>
  <c r="H109" i="3"/>
  <c r="K109" i="3" s="1"/>
  <c r="H108" i="3"/>
  <c r="H107" i="3"/>
  <c r="H106" i="3"/>
  <c r="K106" i="3" s="1"/>
  <c r="H105" i="3"/>
  <c r="K105" i="3" s="1"/>
  <c r="H104" i="3"/>
  <c r="K104" i="3" s="1"/>
  <c r="H103" i="3"/>
  <c r="H102" i="3"/>
  <c r="K102" i="3" s="1"/>
  <c r="H101" i="3"/>
  <c r="K101" i="3" s="1"/>
  <c r="H100" i="3"/>
  <c r="K100" i="3" s="1"/>
  <c r="H99" i="3"/>
  <c r="K99" i="3" s="1"/>
  <c r="H98" i="3"/>
  <c r="K98" i="3" s="1"/>
  <c r="H97" i="3"/>
  <c r="K97" i="3" s="1"/>
  <c r="H96" i="3"/>
  <c r="K96" i="3" s="1"/>
  <c r="H95" i="3"/>
  <c r="K95" i="3" s="1"/>
  <c r="H94" i="3"/>
  <c r="K94" i="3" s="1"/>
  <c r="H93" i="3"/>
  <c r="K93" i="3" s="1"/>
  <c r="H92" i="3"/>
  <c r="K92" i="3" s="1"/>
  <c r="H91" i="3"/>
  <c r="K91" i="3" s="1"/>
  <c r="H90" i="3"/>
  <c r="K90" i="3" s="1"/>
  <c r="H89" i="3"/>
  <c r="K89" i="3" s="1"/>
  <c r="H88" i="3"/>
  <c r="K88" i="3" s="1"/>
  <c r="H87" i="3"/>
  <c r="K87" i="3" s="1"/>
  <c r="H86" i="3"/>
  <c r="K86" i="3" s="1"/>
  <c r="H85" i="3"/>
  <c r="K85" i="3" s="1"/>
  <c r="H84" i="3"/>
  <c r="K84" i="3" s="1"/>
  <c r="H83" i="3"/>
  <c r="K83" i="3" s="1"/>
  <c r="H82" i="3"/>
  <c r="K82" i="3" s="1"/>
  <c r="H81" i="3"/>
  <c r="K81" i="3" s="1"/>
  <c r="H80" i="3"/>
  <c r="K80" i="3" s="1"/>
  <c r="H79" i="3"/>
  <c r="K79" i="3" s="1"/>
  <c r="H78" i="3"/>
  <c r="K78" i="3" s="1"/>
  <c r="H77" i="3"/>
  <c r="K77" i="3" s="1"/>
  <c r="H76" i="3"/>
  <c r="K76" i="3" s="1"/>
  <c r="H75" i="3"/>
  <c r="K75" i="3" s="1"/>
  <c r="H74" i="3"/>
  <c r="K74" i="3" s="1"/>
  <c r="H73" i="3"/>
  <c r="K73" i="3" s="1"/>
  <c r="H72" i="3"/>
  <c r="K72" i="3" s="1"/>
  <c r="H71" i="3"/>
  <c r="K71" i="3" s="1"/>
  <c r="H70" i="3"/>
  <c r="K70" i="3" s="1"/>
  <c r="H69" i="3"/>
  <c r="K69" i="3" s="1"/>
  <c r="H68" i="3"/>
  <c r="K68" i="3" s="1"/>
  <c r="H67" i="3"/>
  <c r="K67" i="3" s="1"/>
  <c r="H66" i="3"/>
  <c r="K66" i="3" s="1"/>
  <c r="H65" i="3"/>
  <c r="K65" i="3" s="1"/>
  <c r="H64" i="3"/>
  <c r="K64" i="3" s="1"/>
  <c r="H63" i="3"/>
  <c r="K63" i="3" s="1"/>
  <c r="H62" i="3"/>
  <c r="K62" i="3" s="1"/>
  <c r="H61" i="3"/>
  <c r="K61" i="3" s="1"/>
  <c r="H60" i="3"/>
  <c r="K60" i="3" s="1"/>
  <c r="H59" i="3"/>
  <c r="K59" i="3" s="1"/>
  <c r="H58" i="3"/>
  <c r="K58" i="3" s="1"/>
  <c r="H57" i="3"/>
  <c r="K57" i="3" s="1"/>
  <c r="H56" i="3"/>
  <c r="K56" i="3" s="1"/>
  <c r="H55" i="3"/>
  <c r="K55" i="3" s="1"/>
  <c r="H54" i="3"/>
  <c r="K54" i="3" s="1"/>
  <c r="H53" i="3"/>
  <c r="K53" i="3" s="1"/>
  <c r="H52" i="3"/>
  <c r="K52" i="3" s="1"/>
  <c r="H51" i="3"/>
  <c r="K51" i="3" s="1"/>
  <c r="H50" i="3"/>
  <c r="K50" i="3" s="1"/>
  <c r="H49" i="3"/>
  <c r="K49" i="3" s="1"/>
  <c r="H48" i="3"/>
  <c r="K48" i="3" s="1"/>
  <c r="H47" i="3"/>
  <c r="K47" i="3" s="1"/>
  <c r="H46" i="3"/>
  <c r="K46" i="3" s="1"/>
  <c r="H45" i="3"/>
  <c r="K45" i="3" s="1"/>
  <c r="H44" i="3"/>
  <c r="K44" i="3" s="1"/>
  <c r="H43" i="3"/>
  <c r="K43" i="3" s="1"/>
  <c r="H42" i="3"/>
  <c r="K42" i="3" s="1"/>
  <c r="H41" i="3"/>
  <c r="K41" i="3" s="1"/>
  <c r="H40" i="3"/>
  <c r="K40" i="3" s="1"/>
  <c r="H39" i="3"/>
  <c r="K39" i="3" s="1"/>
  <c r="H38" i="3"/>
  <c r="K38" i="3" s="1"/>
  <c r="H37" i="3"/>
  <c r="K37" i="3" s="1"/>
  <c r="H36" i="3"/>
  <c r="K36" i="3" s="1"/>
  <c r="H35" i="3"/>
  <c r="K35" i="3" s="1"/>
  <c r="H34" i="3"/>
  <c r="K34" i="3" s="1"/>
  <c r="H33" i="3"/>
  <c r="K33" i="3" s="1"/>
  <c r="H32" i="3"/>
  <c r="K32" i="3" s="1"/>
  <c r="H31" i="3"/>
  <c r="K31" i="3" s="1"/>
  <c r="H30" i="3"/>
  <c r="K30" i="3" s="1"/>
  <c r="H29" i="3"/>
  <c r="K29" i="3" s="1"/>
  <c r="H28" i="3"/>
  <c r="K28" i="3" s="1"/>
  <c r="H27" i="3"/>
  <c r="K27" i="3" s="1"/>
  <c r="H26" i="3"/>
  <c r="K26" i="3" s="1"/>
  <c r="H25" i="3"/>
  <c r="K25" i="3" s="1"/>
  <c r="H24" i="3"/>
  <c r="K24" i="3" s="1"/>
  <c r="H23" i="3"/>
  <c r="K23" i="3" s="1"/>
  <c r="H22" i="3"/>
  <c r="K22" i="3" s="1"/>
  <c r="H21" i="3"/>
  <c r="K21" i="3" s="1"/>
  <c r="H20" i="3"/>
  <c r="K20" i="3" s="1"/>
  <c r="H19" i="3"/>
  <c r="K19" i="3" s="1"/>
  <c r="H18" i="3"/>
  <c r="K18" i="3" s="1"/>
  <c r="H17" i="3"/>
  <c r="K17" i="3" s="1"/>
  <c r="H16" i="3"/>
  <c r="K16" i="3" s="1"/>
  <c r="H15" i="3"/>
  <c r="K15" i="3" s="1"/>
  <c r="H14" i="3"/>
  <c r="K14" i="3" s="1"/>
  <c r="H13" i="3"/>
  <c r="K13" i="3" s="1"/>
  <c r="H12" i="3"/>
  <c r="K12" i="3" s="1"/>
  <c r="H11" i="3"/>
  <c r="K11" i="3" s="1"/>
  <c r="H10" i="3"/>
  <c r="K10" i="3" s="1"/>
  <c r="H9" i="3"/>
  <c r="K9" i="3" s="1"/>
  <c r="H8" i="3"/>
  <c r="K8" i="3" s="1"/>
  <c r="H7" i="3"/>
  <c r="K7" i="3" s="1"/>
  <c r="H6" i="3"/>
  <c r="K6" i="3" s="1"/>
  <c r="H5" i="3"/>
  <c r="K5" i="3" s="1"/>
  <c r="H4" i="3"/>
  <c r="K4" i="3" s="1"/>
  <c r="H3" i="3"/>
  <c r="D1" i="3"/>
  <c r="H1" i="3" l="1"/>
  <c r="G1" i="3"/>
  <c r="K3" i="3"/>
  <c r="K108" i="3"/>
  <c r="K116" i="3"/>
  <c r="K124" i="3"/>
  <c r="K132" i="3"/>
  <c r="K107" i="3"/>
  <c r="K114" i="3"/>
  <c r="K122" i="3"/>
  <c r="K130" i="3"/>
  <c r="K144" i="3"/>
  <c r="K153" i="3"/>
  <c r="K157" i="3"/>
  <c r="K161" i="3"/>
  <c r="K168" i="3"/>
  <c r="K103" i="3"/>
  <c r="K110" i="3"/>
  <c r="K118" i="3"/>
  <c r="K126" i="3"/>
  <c r="K134" i="3"/>
  <c r="K146" i="3"/>
  <c r="K151" i="3"/>
  <c r="K155" i="3"/>
  <c r="K170" i="3"/>
  <c r="K174" i="3"/>
  <c r="K199" i="3"/>
  <c r="K225" i="3"/>
  <c r="K232" i="3"/>
  <c r="K197" i="3"/>
  <c r="K207" i="3"/>
  <c r="K218" i="3"/>
  <c r="K222" i="3"/>
  <c r="K228" i="3"/>
  <c r="K230" i="3"/>
  <c r="K234" i="3"/>
  <c r="K1" i="3" l="1"/>
</calcChain>
</file>

<file path=xl/comments1.xml><?xml version="1.0" encoding="utf-8"?>
<comments xmlns="http://schemas.openxmlformats.org/spreadsheetml/2006/main">
  <authors>
    <author>Fine,Mance (HHSC)</author>
  </authors>
  <commentList>
    <comment ref="M148" authorId="0" shapeId="0">
      <text>
        <r>
          <rPr>
            <b/>
            <sz val="9"/>
            <color indexed="81"/>
            <rFont val="Tahoma"/>
            <family val="2"/>
          </rPr>
          <t>Fine,Mance (HHSC):</t>
        </r>
        <r>
          <rPr>
            <sz val="9"/>
            <color indexed="81"/>
            <rFont val="Tahoma"/>
            <family val="2"/>
          </rPr>
          <t xml:space="preserve">
Provider was combined with Dallas Children's in 2015</t>
        </r>
      </text>
    </comment>
  </commentList>
</comments>
</file>

<file path=xl/sharedStrings.xml><?xml version="1.0" encoding="utf-8"?>
<sst xmlns="http://schemas.openxmlformats.org/spreadsheetml/2006/main" count="1852" uniqueCount="1174">
  <si>
    <t>Provider</t>
  </si>
  <si>
    <t>THE HOSPITALS OF PROVIDENCE - MEMORI</t>
  </si>
  <si>
    <t>PETERSON REGIONAL MEDICAL CENTER</t>
  </si>
  <si>
    <t>UNITED REGIONAL HEALTH CARE SYSTEM</t>
  </si>
  <si>
    <t>ST. JOSEPH REGIONAL HEALTH CENTER</t>
  </si>
  <si>
    <t>DALLAS CO. HOSP. DIST.</t>
  </si>
  <si>
    <t>THE UNIVERSITY OF TEXAS MEDICAL BR.</t>
  </si>
  <si>
    <t>BAYLOR UNIVERSITY MEDICAL CTR</t>
  </si>
  <si>
    <t>CITIZENS MEDICAL CENTER</t>
  </si>
  <si>
    <t>UNIVERSITY MEDICAL CENTER OF EL PASO</t>
  </si>
  <si>
    <t>VALLEY BAPTIST MED CNTR BROWNSVILLE</t>
  </si>
  <si>
    <t>LAREDO MEDICAL CENTER</t>
  </si>
  <si>
    <t>GOOD SHEPHERD MEDICAL CTR - MARSHALL</t>
  </si>
  <si>
    <t>VALLEY BAPTIST MEDICAL CENTER</t>
  </si>
  <si>
    <t>CHRISTUS HOSPITAL</t>
  </si>
  <si>
    <t>ST JOSEPH MEDICAL CENTER</t>
  </si>
  <si>
    <t>GOOD SHEPHERD MEDICAL CENTER</t>
  </si>
  <si>
    <t>TCHD D/B/A JPS HEALTH NETWORK</t>
  </si>
  <si>
    <t>COVENANT HEALTH SYSTEM</t>
  </si>
  <si>
    <t>PROVIDENCE HEALTH CENTER</t>
  </si>
  <si>
    <t>UT SOUTHWESTERN UNIVERSITY HOSP</t>
  </si>
  <si>
    <t>CHRISTUS SPOHN HOSP CORPUS CHRISTI</t>
  </si>
  <si>
    <t>METHODIST DALLAS MEDICAL CENTER</t>
  </si>
  <si>
    <t>SCOTT AND WHITE MEMORIAL HOSPITAL</t>
  </si>
  <si>
    <t>ROLLING PLAINS MEMORIAL HOSPITAL</t>
  </si>
  <si>
    <t>DCHSA-D.B.A.-SETON MEDICAL CTR</t>
  </si>
  <si>
    <t>BAPTIST HEALTH SYSTEM</t>
  </si>
  <si>
    <t>ARLINGTON MEMORIAL HOSPITAL</t>
  </si>
  <si>
    <t>MEMORIAL HERMANN TEXAS MEDICAL CNTR</t>
  </si>
  <si>
    <t>BRAZOSPORT REGIONAL HEALTH SYSTEM</t>
  </si>
  <si>
    <t>ANSON GENERAL HOSPITAL</t>
  </si>
  <si>
    <t>BAYLOR MEDICAL CENTER AT IRVING</t>
  </si>
  <si>
    <t>TITUS REGIONAL MEDICAL CENTER</t>
  </si>
  <si>
    <t>CHRISTUS SPOHN HOSPITAL BEEVILLE</t>
  </si>
  <si>
    <t>ETMC- TYLER</t>
  </si>
  <si>
    <t>GRAHAM REGIONAL MEDICAL CENTER</t>
  </si>
  <si>
    <t>NORTH TEXAS MEDICAL CENTER</t>
  </si>
  <si>
    <t>FORT DUNCAN MEDICAL CENTER</t>
  </si>
  <si>
    <t>BAYSHORE MEDICAL CENTER</t>
  </si>
  <si>
    <t>PAMPA REGIONAL MEDICAL CENTER</t>
  </si>
  <si>
    <t>HILLCREST BAPTIST MEDICAL CENTER</t>
  </si>
  <si>
    <t>CHRISTUS MOTHER FRANCES HOSP-TYLER</t>
  </si>
  <si>
    <t>GUADALUPE REGIONAL MEDICAL CENTER</t>
  </si>
  <si>
    <t>LAS PALMAS MEDICAL CENTER</t>
  </si>
  <si>
    <t>CONNALLY MEMORIAL MEDICAL CENTER</t>
  </si>
  <si>
    <t>SOUTH TEXAS HEALTH SYSTEM</t>
  </si>
  <si>
    <t>KNAPP MEDICAL CENTER</t>
  </si>
  <si>
    <t>NIX HEALTH CARE SYSTEM</t>
  </si>
  <si>
    <t>MEDICAL CENTER HEALTH SYSTEM</t>
  </si>
  <si>
    <t>MIDLAND MEMORIAL HOSPITAL</t>
  </si>
  <si>
    <t>SETON SMITHVILLE REGIONAL HOSPITAL</t>
  </si>
  <si>
    <t>PERMIAN REGIONAL MEDICAL CENTER</t>
  </si>
  <si>
    <t>DETAR HEALTHCARE SYSTEMS</t>
  </si>
  <si>
    <t>TEXAS HEALTH CLEBURNE</t>
  </si>
  <si>
    <t>METROPLEX HOSPITAL</t>
  </si>
  <si>
    <t>VAL VERDE REGIONAL MEDICAL CENTER</t>
  </si>
  <si>
    <t>HEREFORD REGIONAL MEDICAL CTR</t>
  </si>
  <si>
    <t>GRACE MEDICAL CENTER</t>
  </si>
  <si>
    <t>CHRISTUS SPOHN KLEBERG MEMORIAL HOSP</t>
  </si>
  <si>
    <t>SOUTH TEXAS MEDICAL CENTER</t>
  </si>
  <si>
    <t>PECOS COUNTY MEMORIAL HOSPITAL</t>
  </si>
  <si>
    <t>MEMORIAL HERMANN  HOSPITAL SYS</t>
  </si>
  <si>
    <t>SCOTT &amp; WHITE HOSPITAL BRENHAM</t>
  </si>
  <si>
    <t>CHI ST LUKES HEALTH BAYLOR MED CTR</t>
  </si>
  <si>
    <t>ETMC JACKSONVILLE</t>
  </si>
  <si>
    <t>PARIS REGIONAL MEDICAL CENTER</t>
  </si>
  <si>
    <t>WADLEY REGIONAL MEDICAL CENTER</t>
  </si>
  <si>
    <t>WEATHERFORD REGIONAL</t>
  </si>
  <si>
    <t>NORTHWEST TEXAS HOSPITAL</t>
  </si>
  <si>
    <t>ETMC CARTHAGE</t>
  </si>
  <si>
    <t>CHI ST LUKES HEALTH MEMORIAL LUFKIN</t>
  </si>
  <si>
    <t>UNIVERSITY HEALTH SYSTEM</t>
  </si>
  <si>
    <t>LLANO MEMORIAL HOSPITAL</t>
  </si>
  <si>
    <t>CONROE REGIONAL MEDICAL CENTER</t>
  </si>
  <si>
    <t>HENDRICK MEDICAL CENTER</t>
  </si>
  <si>
    <t>BAPTIST SAINT ANTHONYS HOSPITAL</t>
  </si>
  <si>
    <t>GONZALES HEALTHCARE SYSTEMS</t>
  </si>
  <si>
    <t>SANTA ROSA HEALTHCARE</t>
  </si>
  <si>
    <t>FAITH COMMUNITY HOSPITAL</t>
  </si>
  <si>
    <t>HAMLIN MEMORIAL HOSPITAL</t>
  </si>
  <si>
    <t>BELLVILLE GENERAL HOSPITAL</t>
  </si>
  <si>
    <t>DECATUR COMMUNITY HOSPITAL</t>
  </si>
  <si>
    <t>CENTRAL TEXAS MEDICAL CENTER</t>
  </si>
  <si>
    <t>HARRIS HEALTH SYSTEM</t>
  </si>
  <si>
    <t>PRESBYTERIAN HOSPITAL OF KAUFMAN</t>
  </si>
  <si>
    <t>FRIO REGIONAL HOSPITAL</t>
  </si>
  <si>
    <t>COLLEGE STATION MEDICAL CENTER</t>
  </si>
  <si>
    <t>STAMFORD MEMORIAL HOSPITAL</t>
  </si>
  <si>
    <t>TEXOMA MEDICAL CENTER</t>
  </si>
  <si>
    <t>OAKBEND MEDICAL CENTER</t>
  </si>
  <si>
    <t>SAN ANGELO COMMUNITY MEDICAL CENTER</t>
  </si>
  <si>
    <t>BAPTIST BEAUMONT HOSPITAL</t>
  </si>
  <si>
    <t>HUNTSVILLE MEMORIAL</t>
  </si>
  <si>
    <t>FALLS COMMUNITY HOSPITAL AND CLINIC</t>
  </si>
  <si>
    <t>HUNT REGIONAL MEDICAL CENTER</t>
  </si>
  <si>
    <t>THE METHODIST HOSPITAL</t>
  </si>
  <si>
    <t>CHILDRESS REGIONAL MEDICAL CENTER</t>
  </si>
  <si>
    <t>COLUMBUS COMMUNITY HOSPITAL</t>
  </si>
  <si>
    <t>METHODIST HOSPITAL</t>
  </si>
  <si>
    <t>ETMC ATHENS</t>
  </si>
  <si>
    <t>CHI ST LUKES HEALTH MEM LIVINGSTON</t>
  </si>
  <si>
    <t>BROWNFIELD REGIONAL MEDICAL CENTER</t>
  </si>
  <si>
    <t>EASTLAND MEMORIAL HOSPITAL</t>
  </si>
  <si>
    <t>BAYLOR MEDICAL CENTER AT UPTOWN</t>
  </si>
  <si>
    <t>SAN JACINTO METHODIST HOSPITAL</t>
  </si>
  <si>
    <t>ST. DAVIDS MEDICAL CENTER</t>
  </si>
  <si>
    <t>NAVARRO REGIONAL HOSPITAL</t>
  </si>
  <si>
    <t>GLEN ROSE MEDICAL CENTER</t>
  </si>
  <si>
    <t>TYLER COUNTY HOSPITAL</t>
  </si>
  <si>
    <t>MATAGORDA REGIONAL MEDICAL CENTER</t>
  </si>
  <si>
    <t>WILSON N JONES REGIONAL MEDICAL CTR</t>
  </si>
  <si>
    <t>ETMC HENDERSON</t>
  </si>
  <si>
    <t>WOODLAND HEIGHTS MED CENTER</t>
  </si>
  <si>
    <t>MEDICAL ARTS HOSPITAL</t>
  </si>
  <si>
    <t>STEPHENS MEMORIAL HOSPITAL</t>
  </si>
  <si>
    <t>NACOGDOCHES MEMORIAL HOSPITAL</t>
  </si>
  <si>
    <t>THE MEDICAL CENTER OF SOUTHEAST TEXA</t>
  </si>
  <si>
    <t>METHODIST RICHARDSON MEDICAL CENTER</t>
  </si>
  <si>
    <t>COVENANT HOSPITAL PLAINVIEW</t>
  </si>
  <si>
    <t>ABILENE REG MED CTR</t>
  </si>
  <si>
    <t>BAYLOR MEDICAL CENTER-GRAPEVINE</t>
  </si>
  <si>
    <t>PALO PINTO GENERAL HOSPITAL</t>
  </si>
  <si>
    <t>SHANNON MEDICAL CENTER</t>
  </si>
  <si>
    <t>JASPER MEMORIAL HOSPITAL</t>
  </si>
  <si>
    <t>HEMPHILL COUNTY HOSPITAL</t>
  </si>
  <si>
    <t>WILBARGER GENERAL HOSPITAL</t>
  </si>
  <si>
    <t>BAYLOR COUNTY HOSPITAL DISTRICT</t>
  </si>
  <si>
    <t>BROWNWOOD REGIONAL MEDICAL CENTER</t>
  </si>
  <si>
    <t>LAKE GRANBURY MEDICAL CENTER</t>
  </si>
  <si>
    <t>CUERO COMMUNITY HOSPITAL</t>
  </si>
  <si>
    <t>HILL COUNTRY MEMORIAL HOSPITAL</t>
  </si>
  <si>
    <t>MEMORIAL HERMANN MEMORIAL CITY MEDIC</t>
  </si>
  <si>
    <t>CLEAR LAKE REG MED CTR</t>
  </si>
  <si>
    <t>HOUSTON NORTHWEST MEDICAL CENTER</t>
  </si>
  <si>
    <t>TEXAS HEALTH H-E-B</t>
  </si>
  <si>
    <t>NOCONA GENERAL HOSPITAL</t>
  </si>
  <si>
    <t>DOCTORS HOSPITAL OF LAREDO</t>
  </si>
  <si>
    <t>WEST HOUSTON MEDICAL CENTER</t>
  </si>
  <si>
    <t>SCENIC MT REGIONAL</t>
  </si>
  <si>
    <t>STARR COUNTY MEMORIAL HOSPITAL</t>
  </si>
  <si>
    <t>NACOGDOCHES MEDICAL CENTER</t>
  </si>
  <si>
    <t>PARK PLAZA HOSPITAL</t>
  </si>
  <si>
    <t>ODESSA REGIONAL HOSPITAL</t>
  </si>
  <si>
    <t>VALLEY REGIONAL MEDICAL CENTER</t>
  </si>
  <si>
    <t>TOMBALL REGIONAL HOSPITAL</t>
  </si>
  <si>
    <t>TEXAS HEALTH HUGULEY</t>
  </si>
  <si>
    <t>BAYLOR SCOTT &amp; WHITE - WHITE ROCK LA</t>
  </si>
  <si>
    <t>MEMORIAL HERMANN NORTHEAST</t>
  </si>
  <si>
    <t>UNIVERSITY MEDICAL CENTER</t>
  </si>
  <si>
    <t>UT HEALTH CENTER AT TYLER</t>
  </si>
  <si>
    <t>EL CAMPO MEMORIAL HOSPITAL</t>
  </si>
  <si>
    <t>SOUTHWEST GENERAL HOSPITAL</t>
  </si>
  <si>
    <t>LAMB HEALTHCARE CENTER</t>
  </si>
  <si>
    <t>LONGVIEW REGIONAL MEDICAL CENTER</t>
  </si>
  <si>
    <t>RIO GRANDE REGIONAL HOSPITAL</t>
  </si>
  <si>
    <t>SOUTH AUSTIN MEDICAL CENTER</t>
  </si>
  <si>
    <t>CYPRESS FAIRBANKS MEDICAL CENTER</t>
  </si>
  <si>
    <t>ROUND ROCK MEDICAL CENTER</t>
  </si>
  <si>
    <t>METHODIST CHARLTON MEDICAL CENTER</t>
  </si>
  <si>
    <t>BAYLOR MEDICAL CENTER AT CARROLLTON</t>
  </si>
  <si>
    <t>TEXAS HEALTH DENTON</t>
  </si>
  <si>
    <t>KNOX COUNTY HOSPITAL</t>
  </si>
  <si>
    <t>PALESTINE REGIONAL MEDICAL CENTER</t>
  </si>
  <si>
    <t>ETMC TRINITY</t>
  </si>
  <si>
    <t>HAMILTON GENERAL HOSPITAL</t>
  </si>
  <si>
    <t>COVENANT HOSPITAL LEVELLAND</t>
  </si>
  <si>
    <t>TEXAS HEALTH PRESBYTERIAN HOSPITAL P</t>
  </si>
  <si>
    <t>KINGWOOD MEDICAL CENTER</t>
  </si>
  <si>
    <t>TEXAS HEALTH SOUTHWEST</t>
  </si>
  <si>
    <t>METHODIST AMBULATORY SURGICAL HOSPIT</t>
  </si>
  <si>
    <t>CORPUS CHRISTI MEDICAL CENTER</t>
  </si>
  <si>
    <t>CHRISTUS ST MICHAEL</t>
  </si>
  <si>
    <t>NORTHWEST HILLS SURGICAL HOSPITAL</t>
  </si>
  <si>
    <t>NORTH AUSTIN MEDICAL CENTER</t>
  </si>
  <si>
    <t>METHODIST SUGAR LAND HOSPITAL</t>
  </si>
  <si>
    <t>CHRISTUS SPOHN ALICE</t>
  </si>
  <si>
    <t>ENNIS REGIONAL MEDICAL CENTER</t>
  </si>
  <si>
    <t>METHODIST WILLOWBROOK HOSPITAL</t>
  </si>
  <si>
    <t>MEMORIAL HERMANN KATY</t>
  </si>
  <si>
    <t>BAYLOR HEART AND VASCULAR</t>
  </si>
  <si>
    <t>BAYLOR MEDICAL CENTER AT FRISCO</t>
  </si>
  <si>
    <t>HARLINGEN MEDICAL CENTER</t>
  </si>
  <si>
    <t>SOUTH TX SPINE &amp; SURGICAL HOSPITAL</t>
  </si>
  <si>
    <t>MEMORIAL HERMANN FIRST COLONY</t>
  </si>
  <si>
    <t>ST. LUKES THE WOODLANDS HOSPITAL</t>
  </si>
  <si>
    <t>TEXAS SPINE AND JOINT HOSPITAL</t>
  </si>
  <si>
    <t>DCHSA-D.B.A.-SETON SOUTHWEST</t>
  </si>
  <si>
    <t>DCHSA-D.B.A.-SETON NORTHWEST</t>
  </si>
  <si>
    <t>ARISE AUSTIN MEDICAL CENTER</t>
  </si>
  <si>
    <t>USMD HOSPITAL OF ARLINGTON</t>
  </si>
  <si>
    <t>BAYLOR SURGICAL HOSPITAL LAS COLINAS</t>
  </si>
  <si>
    <t>PHYSICIANS SURGICAL HOSPITAL</t>
  </si>
  <si>
    <t>LUBBOCK HEART HOSPITAL</t>
  </si>
  <si>
    <t>BAYLOR SURGICAL HOSPITAL AT FORT WOR</t>
  </si>
  <si>
    <t>BAYLOR MEDICAL CENTER AT TROPHY CLUB</t>
  </si>
  <si>
    <t>BAYLOR SCOTT &amp; WHITE-CENTENNIAL</t>
  </si>
  <si>
    <t>SOUTHLAKE SPECIALITY HOSPITAL</t>
  </si>
  <si>
    <t>TEXAS INSTITUTE  FOR SURGERY AT PRES</t>
  </si>
  <si>
    <t>PRESBYTERIAN PLANO CENTER DIAG SRVCS</t>
  </si>
  <si>
    <t>REAGAN MEMORIAL HOSPITAL</t>
  </si>
  <si>
    <t>LIMESTONE MEDICAL CENTER</t>
  </si>
  <si>
    <t>SCHLEICHER COUNTY MEDICAL CENTER</t>
  </si>
  <si>
    <t>BURLESON ST. JOSEPH HEALTH CENTER</t>
  </si>
  <si>
    <t>KIMBLE HOSPITAL</t>
  </si>
  <si>
    <t>IRAAN GENERAL HOSPITAL DISTRICT</t>
  </si>
  <si>
    <t>YOAKUM COUNTY HOSPITAL</t>
  </si>
  <si>
    <t>MCCAMEY COUNTY HOSPITAL DISTRICT</t>
  </si>
  <si>
    <t>BALLINGER MEMORIAL HOSPITAL</t>
  </si>
  <si>
    <t>SWEENY COMMUNITY HOSPITAL</t>
  </si>
  <si>
    <t>RICE MEDICAL CENTER</t>
  </si>
  <si>
    <t>FISHER COUNTY HOSPITAL DISTRICT</t>
  </si>
  <si>
    <t>MEMORIAL HOSPITAL</t>
  </si>
  <si>
    <t>NORTH RUNNELS HOSPITAL DISTRICT</t>
  </si>
  <si>
    <t>MADISON ST. JOSEPH HEALTH CENTER</t>
  </si>
  <si>
    <t>REFUGIO MEMORIAL HOSPITAL</t>
  </si>
  <si>
    <t>STONEWALL MEMORIAL HOSPITAL</t>
  </si>
  <si>
    <t>CHRISTUS MFH - JACKSONVILLE</t>
  </si>
  <si>
    <t>GRIMES ST. JOSEPH HEALTH CENTER</t>
  </si>
  <si>
    <t>ROLLINS BROOK COMMUNITY HOSPITAL CAH</t>
  </si>
  <si>
    <t>LILLIAN M. HUDSPETH MEMORIAL HOSP.</t>
  </si>
  <si>
    <t>CONCHO COUNTY HOSPITAL</t>
  </si>
  <si>
    <t>CHILLICOTHE HOSPITAL DISTRICT</t>
  </si>
  <si>
    <t>RICELAND MEDICAL CENTER</t>
  </si>
  <si>
    <t>RANKIN COUNTY HOSPITAL DISTRICT</t>
  </si>
  <si>
    <t>MEDINA REGIONAL HOSPITAL</t>
  </si>
  <si>
    <t>COON MEMORIAL HOSPITAL</t>
  </si>
  <si>
    <t>PALACIOS COMMUNITY MEDICAL CENTER</t>
  </si>
  <si>
    <t>MARTIN COUNTY HOSPITAL</t>
  </si>
  <si>
    <t>PARKVIEW HOSPITAL</t>
  </si>
  <si>
    <t>MUENSTER MEMORIAL HOSPITAL</t>
  </si>
  <si>
    <t>W.J. MANGOLD MEMORIAL HOSPITAL</t>
  </si>
  <si>
    <t>CULBERSON HOSPITAL</t>
  </si>
  <si>
    <t>THROCKMORTON COUNTY HOSPITAL</t>
  </si>
  <si>
    <t>HASKELL MEMORIAL HOSPITAL</t>
  </si>
  <si>
    <t>MITCHELL COUNTY HOSPITAL</t>
  </si>
  <si>
    <t>ELECTRA MEMORIAL HOSPITAL</t>
  </si>
  <si>
    <t>HANSFORD COUNTY HOSPITAL DISTRICT</t>
  </si>
  <si>
    <t>CROSBYTON CLINIC HOSPITAL</t>
  </si>
  <si>
    <t>YOAKUM COMMUNITY HOSPITAL</t>
  </si>
  <si>
    <t>COLEMAN COUNTY MEDICAL CENTER</t>
  </si>
  <si>
    <t>HEART OF TEXAS HEALTHCARE SYSTEM</t>
  </si>
  <si>
    <t>SWISHER MEMORIAL HEALTHCARE SYSTEM</t>
  </si>
  <si>
    <t>PLAINS MEMORIAL HOSPITAL</t>
  </si>
  <si>
    <t>LYNN COUNTY HOSPITAL</t>
  </si>
  <si>
    <t>HARDEMAN COUNTY HOSPITAL</t>
  </si>
  <si>
    <t>CRANE COUNTY HOSPITAL DISTRICT</t>
  </si>
  <si>
    <t>OLNEY HAMILTON HOSPITAL DISTRICT</t>
  </si>
  <si>
    <t>COLLINGSWORTH GENERAL HOSPITAL</t>
  </si>
  <si>
    <t>MEMORIAL MEDICAL CENTER</t>
  </si>
  <si>
    <t>ROCKDALE HOSPITAL</t>
  </si>
  <si>
    <t>MEMORIAL HOSPITAL-SEMINOLE</t>
  </si>
  <si>
    <t>OCHILTREE GENERAL HOSPITAL</t>
  </si>
  <si>
    <t>CLAY COUNTY MEMORIAL HOSPITAL</t>
  </si>
  <si>
    <t>JACKSON COUNTY HOSPITAL</t>
  </si>
  <si>
    <t>OTTO KAISER MEMORIAL HOSPITAL</t>
  </si>
  <si>
    <t>SETON HIGHLAND LAKES HOSPITAL</t>
  </si>
  <si>
    <t>COCHRAN MEMORIAL HOSPITAL</t>
  </si>
  <si>
    <t>ETMC PITTSBURG</t>
  </si>
  <si>
    <t>GOLDEN PLAINS COMMUNITY HOSPITAL</t>
  </si>
  <si>
    <t>TMC BONHAM HOSPITAL</t>
  </si>
  <si>
    <t>SETON EDGAR B. DAVIS HOSPITAL</t>
  </si>
  <si>
    <t>WARD MEMORIAL HOSPITAL</t>
  </si>
  <si>
    <t>LIBERTY-DAYTON REGIONAL MEDICAL CENT</t>
  </si>
  <si>
    <t>LAVACA MEDICAL CENTER</t>
  </si>
  <si>
    <t>REEVES COUNTY HOSPITAL</t>
  </si>
  <si>
    <t>BIG BEND REGIONAL MED CTR</t>
  </si>
  <si>
    <t>CORYELL MEMORIAL HOSPITAL</t>
  </si>
  <si>
    <t>ETMC QUITMAN</t>
  </si>
  <si>
    <t>COMANCHE COUNTY MEDICAL CENTER</t>
  </si>
  <si>
    <t>D.M. COGDELL MEMORIAL HOSPITAL</t>
  </si>
  <si>
    <t>GOODALL-WITCHER HOSPITAL AUTHORITY</t>
  </si>
  <si>
    <t>MOORE COUNTY HOSP. DBA DUMAS MEM HOS</t>
  </si>
  <si>
    <t>UVALDE MEMORIAL HOSPITAL</t>
  </si>
  <si>
    <t>DRISCOLL CHILDRENS HOSPITAL</t>
  </si>
  <si>
    <t>EL PASO CHILDRENS HOSPITAL</t>
  </si>
  <si>
    <t>ST. MARKS MEDICAL CENTER</t>
  </si>
  <si>
    <t>MEMORIAL HERMANN KINGWOOD</t>
  </si>
  <si>
    <t>METHODIST MANSFIELD MEDICAL CENTER</t>
  </si>
  <si>
    <t>Master TPI</t>
  </si>
  <si>
    <t>281406304</t>
  </si>
  <si>
    <t>137075116</t>
  </si>
  <si>
    <t>121782006</t>
  </si>
  <si>
    <t>130616909</t>
  </si>
  <si>
    <t>112688002</t>
  </si>
  <si>
    <t>S-10 Line 15: State and Local Indigent Program Costs (or equivalent for non S-10 hospital)</t>
  </si>
  <si>
    <t>S-10 Line 23, column 1: Uninsured Charity Care Cost</t>
  </si>
  <si>
    <t>HILL REGIONAL HOSPITAL</t>
  </si>
  <si>
    <t>DIMMIT REGIONAL HOSPITAL DISTRICT</t>
  </si>
  <si>
    <t>DOCTORS HOSPITAL AT RENAISSANCE</t>
  </si>
  <si>
    <t>017624011</t>
  </si>
  <si>
    <t>020811801</t>
  </si>
  <si>
    <t>020812601</t>
  </si>
  <si>
    <t>020817501</t>
  </si>
  <si>
    <t>020834001</t>
  </si>
  <si>
    <t>020841501</t>
  </si>
  <si>
    <t>020844901</t>
  </si>
  <si>
    <t>020844903</t>
  </si>
  <si>
    <t>020860501</t>
  </si>
  <si>
    <t>020908201</t>
  </si>
  <si>
    <t>020927202</t>
  </si>
  <si>
    <t>020930601</t>
  </si>
  <si>
    <t>020934801</t>
  </si>
  <si>
    <t>020943901</t>
  </si>
  <si>
    <t>020947001</t>
  </si>
  <si>
    <t>020950401</t>
  </si>
  <si>
    <t>020957901</t>
  </si>
  <si>
    <t>020966001</t>
  </si>
  <si>
    <t>020967802</t>
  </si>
  <si>
    <t>020973601</t>
  </si>
  <si>
    <t>020976902</t>
  </si>
  <si>
    <t>020977701</t>
  </si>
  <si>
    <t>020979302</t>
  </si>
  <si>
    <t>020982701</t>
  </si>
  <si>
    <t>020988401</t>
  </si>
  <si>
    <t>020989201</t>
  </si>
  <si>
    <t>020990001</t>
  </si>
  <si>
    <t>020991801</t>
  </si>
  <si>
    <t>020992601</t>
  </si>
  <si>
    <t>020993401</t>
  </si>
  <si>
    <t>021177301</t>
  </si>
  <si>
    <t>021184901</t>
  </si>
  <si>
    <t>021185601</t>
  </si>
  <si>
    <t>021187203</t>
  </si>
  <si>
    <t>021189801</t>
  </si>
  <si>
    <t>021194801</t>
  </si>
  <si>
    <t>021195501</t>
  </si>
  <si>
    <t>021196301</t>
  </si>
  <si>
    <t>021203701</t>
  </si>
  <si>
    <t>021215104</t>
  </si>
  <si>
    <t>021219301</t>
  </si>
  <si>
    <t>021224301</t>
  </si>
  <si>
    <t>021240902</t>
  </si>
  <si>
    <t>083290905</t>
  </si>
  <si>
    <t>088189803</t>
  </si>
  <si>
    <t>091770005</t>
  </si>
  <si>
    <t>094092602</t>
  </si>
  <si>
    <t>094095902</t>
  </si>
  <si>
    <t>094105602</t>
  </si>
  <si>
    <t>094108002</t>
  </si>
  <si>
    <t>094109802</t>
  </si>
  <si>
    <t>094113001</t>
  </si>
  <si>
    <t>094117105</t>
  </si>
  <si>
    <t>094118902</t>
  </si>
  <si>
    <t>094119702</t>
  </si>
  <si>
    <t>094121303</t>
  </si>
  <si>
    <t>094127002</t>
  </si>
  <si>
    <t>094129604</t>
  </si>
  <si>
    <t>094131202</t>
  </si>
  <si>
    <t>094138703</t>
  </si>
  <si>
    <t>094140302</t>
  </si>
  <si>
    <t>094141105</t>
  </si>
  <si>
    <t>094148602</t>
  </si>
  <si>
    <t>094151004</t>
  </si>
  <si>
    <t>094152803</t>
  </si>
  <si>
    <t>094153604</t>
  </si>
  <si>
    <t>094154402</t>
  </si>
  <si>
    <t>094159302</t>
  </si>
  <si>
    <t>094160103</t>
  </si>
  <si>
    <t>094164302</t>
  </si>
  <si>
    <t>094172602</t>
  </si>
  <si>
    <t>094178302</t>
  </si>
  <si>
    <t>094180903</t>
  </si>
  <si>
    <t>094186602</t>
  </si>
  <si>
    <t>094187402</t>
  </si>
  <si>
    <t>094192402</t>
  </si>
  <si>
    <t>094193202</t>
  </si>
  <si>
    <t>094204701</t>
  </si>
  <si>
    <t>094207002</t>
  </si>
  <si>
    <t>094215302</t>
  </si>
  <si>
    <t>094216103</t>
  </si>
  <si>
    <t>094219503</t>
  </si>
  <si>
    <t>094222903</t>
  </si>
  <si>
    <t>094224503</t>
  </si>
  <si>
    <t>094382101</t>
  </si>
  <si>
    <t>109588703</t>
  </si>
  <si>
    <t>109966502</t>
  </si>
  <si>
    <t>110803703</t>
  </si>
  <si>
    <t>110839103</t>
  </si>
  <si>
    <t>110856504</t>
  </si>
  <si>
    <t>111829102</t>
  </si>
  <si>
    <t>111905902</t>
  </si>
  <si>
    <t>111915801</t>
  </si>
  <si>
    <t>112667403</t>
  </si>
  <si>
    <t>112671602</t>
  </si>
  <si>
    <t>112672402</t>
  </si>
  <si>
    <t>112673204</t>
  </si>
  <si>
    <t>112677302</t>
  </si>
  <si>
    <t>112679902</t>
  </si>
  <si>
    <t>112684904</t>
  </si>
  <si>
    <t>112692202</t>
  </si>
  <si>
    <t>112693002</t>
  </si>
  <si>
    <t>112697102</t>
  </si>
  <si>
    <t>112698903</t>
  </si>
  <si>
    <t>112701102</t>
  </si>
  <si>
    <t>112702904</t>
  </si>
  <si>
    <t>112704504</t>
  </si>
  <si>
    <t>112705203</t>
  </si>
  <si>
    <t>112706003</t>
  </si>
  <si>
    <t>112707808</t>
  </si>
  <si>
    <t>112711003</t>
  </si>
  <si>
    <t>112712802</t>
  </si>
  <si>
    <t>112716902</t>
  </si>
  <si>
    <t>112717702</t>
  </si>
  <si>
    <t>378029801</t>
  </si>
  <si>
    <t>112724302</t>
  </si>
  <si>
    <t>112725003</t>
  </si>
  <si>
    <t>112727605</t>
  </si>
  <si>
    <t>112728403</t>
  </si>
  <si>
    <t>112742503</t>
  </si>
  <si>
    <t>112745802</t>
  </si>
  <si>
    <t>112746602</t>
  </si>
  <si>
    <t>112751605</t>
  </si>
  <si>
    <t>119874904</t>
  </si>
  <si>
    <t>119877204</t>
  </si>
  <si>
    <t>120726804</t>
  </si>
  <si>
    <t>120745806</t>
  </si>
  <si>
    <t>121053602</t>
  </si>
  <si>
    <t>121692107</t>
  </si>
  <si>
    <t>121775403</t>
  </si>
  <si>
    <t>121776205</t>
  </si>
  <si>
    <t>121777003</t>
  </si>
  <si>
    <t>121781205</t>
  </si>
  <si>
    <t>121785303</t>
  </si>
  <si>
    <t>121787905</t>
  </si>
  <si>
    <t>121789503</t>
  </si>
  <si>
    <t>121792903</t>
  </si>
  <si>
    <t>121794503</t>
  </si>
  <si>
    <t>121799406</t>
  </si>
  <si>
    <t>121806703</t>
  </si>
  <si>
    <t>121807504</t>
  </si>
  <si>
    <t>121808305</t>
  </si>
  <si>
    <t>121811703</t>
  </si>
  <si>
    <t>121816602</t>
  </si>
  <si>
    <t>121817401</t>
  </si>
  <si>
    <t>121820803</t>
  </si>
  <si>
    <t>121822403</t>
  </si>
  <si>
    <t>121829905</t>
  </si>
  <si>
    <t>126667806</t>
  </si>
  <si>
    <t>126675104</t>
  </si>
  <si>
    <t>126679303</t>
  </si>
  <si>
    <t>126840107</t>
  </si>
  <si>
    <t>126842708</t>
  </si>
  <si>
    <t>127262703</t>
  </si>
  <si>
    <t>127263503</t>
  </si>
  <si>
    <t>127267603</t>
  </si>
  <si>
    <t>127278304</t>
  </si>
  <si>
    <t>127294003</t>
  </si>
  <si>
    <t>127295703</t>
  </si>
  <si>
    <t>127298107</t>
  </si>
  <si>
    <t>127300503</t>
  </si>
  <si>
    <t>127301306</t>
  </si>
  <si>
    <t>127303903</t>
  </si>
  <si>
    <t>127304703</t>
  </si>
  <si>
    <t>127310404</t>
  </si>
  <si>
    <t>127311205</t>
  </si>
  <si>
    <t>127313803</t>
  </si>
  <si>
    <t>127319504</t>
  </si>
  <si>
    <t>127320302</t>
  </si>
  <si>
    <t>130089906</t>
  </si>
  <si>
    <t>130601104</t>
  </si>
  <si>
    <t>130605205</t>
  </si>
  <si>
    <t>130606006</t>
  </si>
  <si>
    <t>130612806</t>
  </si>
  <si>
    <t>130614405</t>
  </si>
  <si>
    <t>130618504</t>
  </si>
  <si>
    <t>130734007</t>
  </si>
  <si>
    <t>130826407</t>
  </si>
  <si>
    <t>130959304</t>
  </si>
  <si>
    <t>131030203</t>
  </si>
  <si>
    <t>131036903</t>
  </si>
  <si>
    <t>131038504</t>
  </si>
  <si>
    <t>131043506</t>
  </si>
  <si>
    <t>132812205</t>
  </si>
  <si>
    <t>133244705</t>
  </si>
  <si>
    <t>133245406</t>
  </si>
  <si>
    <t>133250406</t>
  </si>
  <si>
    <t>133252005</t>
  </si>
  <si>
    <t>133257904</t>
  </si>
  <si>
    <t>133258705</t>
  </si>
  <si>
    <t>133331202</t>
  </si>
  <si>
    <t>133355104</t>
  </si>
  <si>
    <t>133367602</t>
  </si>
  <si>
    <t>133544006</t>
  </si>
  <si>
    <t>134772611</t>
  </si>
  <si>
    <t>135032405</t>
  </si>
  <si>
    <t>135033210</t>
  </si>
  <si>
    <t>135034009</t>
  </si>
  <si>
    <t>135035706</t>
  </si>
  <si>
    <t>135036506</t>
  </si>
  <si>
    <t>135151206</t>
  </si>
  <si>
    <t>135223905</t>
  </si>
  <si>
    <t>135225404</t>
  </si>
  <si>
    <t>135226205</t>
  </si>
  <si>
    <t>135233809</t>
  </si>
  <si>
    <t>135235306</t>
  </si>
  <si>
    <t>135237906</t>
  </si>
  <si>
    <t>136141205</t>
  </si>
  <si>
    <t>136142011</t>
  </si>
  <si>
    <t>136143806</t>
  </si>
  <si>
    <t>136145310</t>
  </si>
  <si>
    <t>136325111</t>
  </si>
  <si>
    <t>136326908</t>
  </si>
  <si>
    <t>136327710</t>
  </si>
  <si>
    <t>136330112</t>
  </si>
  <si>
    <t>136331910</t>
  </si>
  <si>
    <t>136332705</t>
  </si>
  <si>
    <t>136381405</t>
  </si>
  <si>
    <t>136412710</t>
  </si>
  <si>
    <t>136430906</t>
  </si>
  <si>
    <t>136436606</t>
  </si>
  <si>
    <t>136488705</t>
  </si>
  <si>
    <t>136491104</t>
  </si>
  <si>
    <t>137074409</t>
  </si>
  <si>
    <t>137226005</t>
  </si>
  <si>
    <t>137227806</t>
  </si>
  <si>
    <t>137245009</t>
  </si>
  <si>
    <t>137249208</t>
  </si>
  <si>
    <t>137265806</t>
  </si>
  <si>
    <t>137343308</t>
  </si>
  <si>
    <t>137805107</t>
  </si>
  <si>
    <t>137907508</t>
  </si>
  <si>
    <t>137909111</t>
  </si>
  <si>
    <t>137918204</t>
  </si>
  <si>
    <t>137919003</t>
  </si>
  <si>
    <t>137949705</t>
  </si>
  <si>
    <t>137962006</t>
  </si>
  <si>
    <t>137999206</t>
  </si>
  <si>
    <t>138296208</t>
  </si>
  <si>
    <t>138353107</t>
  </si>
  <si>
    <t>138374715</t>
  </si>
  <si>
    <t>138411709</t>
  </si>
  <si>
    <t>138644310</t>
  </si>
  <si>
    <t>138706004</t>
  </si>
  <si>
    <t>138910807</t>
  </si>
  <si>
    <t>138911619</t>
  </si>
  <si>
    <t>138913209</t>
  </si>
  <si>
    <t>138950412</t>
  </si>
  <si>
    <t>138951211</t>
  </si>
  <si>
    <t>138962907</t>
  </si>
  <si>
    <t>139135109</t>
  </si>
  <si>
    <t>139172412</t>
  </si>
  <si>
    <t>139173209</t>
  </si>
  <si>
    <t>139461107</t>
  </si>
  <si>
    <t>139485012</t>
  </si>
  <si>
    <t>140713201</t>
  </si>
  <si>
    <t>140714001</t>
  </si>
  <si>
    <t>141858401</t>
  </si>
  <si>
    <t>146021401</t>
  </si>
  <si>
    <t>146509801</t>
  </si>
  <si>
    <t>147227603</t>
  </si>
  <si>
    <t>147918003</t>
  </si>
  <si>
    <t>148698701</t>
  </si>
  <si>
    <t>149073203</t>
  </si>
  <si>
    <t>151691601</t>
  </si>
  <si>
    <t>152686501</t>
  </si>
  <si>
    <t>154504801</t>
  </si>
  <si>
    <t>154632701</t>
  </si>
  <si>
    <t>157144001</t>
  </si>
  <si>
    <t>158914501</t>
  </si>
  <si>
    <t>158977201</t>
  </si>
  <si>
    <t>158980601</t>
  </si>
  <si>
    <t>159156201</t>
  </si>
  <si>
    <t>160630301</t>
  </si>
  <si>
    <t>160709501</t>
  </si>
  <si>
    <t>162033801</t>
  </si>
  <si>
    <t>162459501</t>
  </si>
  <si>
    <t>162965101</t>
  </si>
  <si>
    <t>163111101</t>
  </si>
  <si>
    <t>163219201</t>
  </si>
  <si>
    <t>163925401</t>
  </si>
  <si>
    <t>163936101</t>
  </si>
  <si>
    <t>165305701</t>
  </si>
  <si>
    <t>167364201</t>
  </si>
  <si>
    <t>169553801</t>
  </si>
  <si>
    <t>171461001</t>
  </si>
  <si>
    <t>171848805</t>
  </si>
  <si>
    <t>172620001</t>
  </si>
  <si>
    <t>173574801</t>
  </si>
  <si>
    <t>174662001</t>
  </si>
  <si>
    <t>175287501</t>
  </si>
  <si>
    <t>175289101</t>
  </si>
  <si>
    <t>175965601</t>
  </si>
  <si>
    <t>176354201</t>
  </si>
  <si>
    <t>176692501</t>
  </si>
  <si>
    <t>177658501</t>
  </si>
  <si>
    <t>179272301</t>
  </si>
  <si>
    <t>181706601</t>
  </si>
  <si>
    <t>183086102</t>
  </si>
  <si>
    <t>184076101</t>
  </si>
  <si>
    <t>184409401</t>
  </si>
  <si>
    <t>185556101</t>
  </si>
  <si>
    <t>185964702</t>
  </si>
  <si>
    <t>186221101</t>
  </si>
  <si>
    <t>186599001</t>
  </si>
  <si>
    <t>189791001</t>
  </si>
  <si>
    <t>189947801</t>
  </si>
  <si>
    <t>190123303</t>
  </si>
  <si>
    <t>191968002</t>
  </si>
  <si>
    <t>192622201</t>
  </si>
  <si>
    <t>192751901</t>
  </si>
  <si>
    <t>192996002</t>
  </si>
  <si>
    <t>193399601</t>
  </si>
  <si>
    <t>193867201</t>
  </si>
  <si>
    <t>194106401</t>
  </si>
  <si>
    <t>194997601</t>
  </si>
  <si>
    <t>196829901</t>
  </si>
  <si>
    <t>196882804</t>
  </si>
  <si>
    <t>197063401</t>
  </si>
  <si>
    <t>198248001</t>
  </si>
  <si>
    <t>199602701</t>
  </si>
  <si>
    <t>200683501</t>
  </si>
  <si>
    <t>201645301</t>
  </si>
  <si>
    <t>202351701</t>
  </si>
  <si>
    <t>204254101</t>
  </si>
  <si>
    <t>206083201</t>
  </si>
  <si>
    <t>207311601</t>
  </si>
  <si>
    <t>208013701</t>
  </si>
  <si>
    <t>208843701</t>
  </si>
  <si>
    <t>209345201</t>
  </si>
  <si>
    <t>209719801</t>
  </si>
  <si>
    <t>210274101</t>
  </si>
  <si>
    <t>212060201</t>
  </si>
  <si>
    <t>212140201</t>
  </si>
  <si>
    <t>216719901</t>
  </si>
  <si>
    <t>217547301</t>
  </si>
  <si>
    <t>217744601</t>
  </si>
  <si>
    <t>217884004</t>
  </si>
  <si>
    <t>219336901</t>
  </si>
  <si>
    <t>220238402</t>
  </si>
  <si>
    <t>220351501</t>
  </si>
  <si>
    <t>220798701</t>
  </si>
  <si>
    <t>281028501</t>
  </si>
  <si>
    <t>281219001</t>
  </si>
  <si>
    <t>281514401</t>
  </si>
  <si>
    <t>282322101</t>
  </si>
  <si>
    <t>283280001</t>
  </si>
  <si>
    <t>284333604</t>
  </si>
  <si>
    <t>286326801</t>
  </si>
  <si>
    <t>377705401</t>
  </si>
  <si>
    <t>291854201</t>
  </si>
  <si>
    <t>292096901</t>
  </si>
  <si>
    <t>294543801</t>
  </si>
  <si>
    <t>297342201</t>
  </si>
  <si>
    <t>298019501</t>
  </si>
  <si>
    <t>303478701</t>
  </si>
  <si>
    <t>308032701</t>
  </si>
  <si>
    <t>309798201</t>
  </si>
  <si>
    <t>309910301</t>
  </si>
  <si>
    <t>311054601</t>
  </si>
  <si>
    <t>312239201</t>
  </si>
  <si>
    <t>314080801</t>
  </si>
  <si>
    <t>314161601</t>
  </si>
  <si>
    <t>315440301</t>
  </si>
  <si>
    <t>316076401</t>
  </si>
  <si>
    <t>316296801</t>
  </si>
  <si>
    <t>316360201</t>
  </si>
  <si>
    <t>322879301</t>
  </si>
  <si>
    <t>322916301</t>
  </si>
  <si>
    <t>325449201</t>
  </si>
  <si>
    <t>326725404</t>
  </si>
  <si>
    <t>330388501</t>
  </si>
  <si>
    <t>330811601</t>
  </si>
  <si>
    <t>331242301</t>
  </si>
  <si>
    <t>331941001</t>
  </si>
  <si>
    <t>333086201</t>
  </si>
  <si>
    <t>334284201</t>
  </si>
  <si>
    <t>336478801</t>
  </si>
  <si>
    <t>337433201</t>
  </si>
  <si>
    <t>337991901</t>
  </si>
  <si>
    <t>338014903</t>
  </si>
  <si>
    <t>339153401</t>
  </si>
  <si>
    <t>343723801</t>
  </si>
  <si>
    <t>343799801</t>
  </si>
  <si>
    <t>344925801</t>
  </si>
  <si>
    <t>346945401</t>
  </si>
  <si>
    <t>348928801</t>
  </si>
  <si>
    <t>349366001</t>
  </si>
  <si>
    <t>350190001</t>
  </si>
  <si>
    <t>350857401</t>
  </si>
  <si>
    <t>353712801</t>
  </si>
  <si>
    <t>354018901</t>
  </si>
  <si>
    <t>354160901</t>
  </si>
  <si>
    <t>358963201</t>
  </si>
  <si>
    <t>359590201</t>
  </si>
  <si>
    <t>361635101</t>
  </si>
  <si>
    <t>361699701</t>
  </si>
  <si>
    <t>362293801</t>
  </si>
  <si>
    <t>364187001</t>
  </si>
  <si>
    <t>364597001</t>
  </si>
  <si>
    <t>364710901</t>
  </si>
  <si>
    <t>365480801</t>
  </si>
  <si>
    <t>366812101</t>
  </si>
  <si>
    <t>369162801</t>
  </si>
  <si>
    <t>371439601</t>
  </si>
  <si>
    <t>376537203</t>
  </si>
  <si>
    <t>379200401</t>
  </si>
  <si>
    <t>127305405</t>
  </si>
  <si>
    <t>340639901</t>
  </si>
  <si>
    <t>376837601</t>
  </si>
  <si>
    <t>Millwood Hospital</t>
  </si>
  <si>
    <t>Cypress Creek Hospital Inc</t>
  </si>
  <si>
    <t>The University of Texas MD Anderson Cancer Center</t>
  </si>
  <si>
    <t>River Crest Hospital</t>
  </si>
  <si>
    <t>Glen Oaks Hospital</t>
  </si>
  <si>
    <t>West Oak Hospital Inc</t>
  </si>
  <si>
    <t>Texas Children's Hospital</t>
  </si>
  <si>
    <t>Texas Heart Hospital of the Southwest LLP</t>
  </si>
  <si>
    <t>Cedar Park Regional Medical Center</t>
  </si>
  <si>
    <t>Baylor Medical Centers at Garland and McKinney</t>
  </si>
  <si>
    <t>Texas Health Harris Methodist Hospital Alliance</t>
  </si>
  <si>
    <t>Resolute Hospital Company LLC</t>
  </si>
  <si>
    <t>4533C6</t>
  </si>
  <si>
    <t>2015 DSH Payment</t>
  </si>
  <si>
    <t>FFY 2017 Medicaid Cost - S-10, Column 1, Line 7</t>
  </si>
  <si>
    <t>FFY 2017 Medicaid Revenue: S10, Column 1, Line 2</t>
  </si>
  <si>
    <t>Charity</t>
  </si>
  <si>
    <t>Offset</t>
  </si>
  <si>
    <t>Baylor Regional Medical Center at Grapevine</t>
  </si>
  <si>
    <t>389281201</t>
  </si>
  <si>
    <t>ETMC Quitman</t>
  </si>
  <si>
    <t>388347201</t>
  </si>
  <si>
    <t>ETMC Tyler</t>
  </si>
  <si>
    <t>388758001</t>
  </si>
  <si>
    <t>ETMC Specialty</t>
  </si>
  <si>
    <t>Lake Pointe Operating Company, LLC</t>
  </si>
  <si>
    <t>Madison St. Joseph Health Center</t>
  </si>
  <si>
    <t>ETMC Rehab</t>
  </si>
  <si>
    <t>Bellville St. Joseph Health Center</t>
  </si>
  <si>
    <t>AdventHealth Central Texas (FKA) Metroplex Adventist Hospital</t>
  </si>
  <si>
    <t>ETMC Carthage</t>
  </si>
  <si>
    <t>Lynn County Hospital District</t>
  </si>
  <si>
    <t>SUN BEHAVIORAL HOUSTON</t>
  </si>
  <si>
    <t>Baptist Beaumont Hospital</t>
  </si>
  <si>
    <t>Hemphill County Hospital District</t>
  </si>
  <si>
    <t>Texas Health and Human Services Waco Center For Youth</t>
  </si>
  <si>
    <t xml:space="preserve">Fort Duncan Regional Medical Center LP               </t>
  </si>
  <si>
    <t>Longview Regional Medical Center</t>
  </si>
  <si>
    <t xml:space="preserve">Hamilton Hospital </t>
  </si>
  <si>
    <t>Providence Health Center</t>
  </si>
  <si>
    <t>Medical City Denton</t>
  </si>
  <si>
    <t>Tarrant County Hospital District</t>
  </si>
  <si>
    <t>Parkview Regional Hospital</t>
  </si>
  <si>
    <t>Good Shepherd Medical Center - Marshall</t>
  </si>
  <si>
    <t>Brazosport Regional Health System</t>
  </si>
  <si>
    <t>Yoakum Community Hospital</t>
  </si>
  <si>
    <t>Texas Health Harris Methodist Hospital Fort Worth</t>
  </si>
  <si>
    <t>Mission Hospital Inc</t>
  </si>
  <si>
    <t>Reeves County Hospital District</t>
  </si>
  <si>
    <t>Frio Regional Hospital</t>
  </si>
  <si>
    <t>Fisher County Hospital District</t>
  </si>
  <si>
    <t>San Angelo Community Medical Center</t>
  </si>
  <si>
    <t>CHI St. Luke's - Livingston</t>
  </si>
  <si>
    <t>Medical City McKinney</t>
  </si>
  <si>
    <t>Navarro Regional Hospital</t>
  </si>
  <si>
    <t>Haskell Memorial Hospital</t>
  </si>
  <si>
    <t>Ochiltree General Hospital</t>
  </si>
  <si>
    <t>Abilene Regional Medical Center</t>
  </si>
  <si>
    <t>CHRISTUS Jasper Memorial Hospital</t>
  </si>
  <si>
    <t>Wilbarger General Hospital</t>
  </si>
  <si>
    <t>Odessa Regional Hospital</t>
  </si>
  <si>
    <t>CHCA Woman's Hospital, L.P. d/b/a Woman's Hospital of Texas</t>
  </si>
  <si>
    <t>Columbia Rio Grande Healthcare, L.P. d/b/a Rio Grande Regional Hospital</t>
  </si>
  <si>
    <t>ST DAVIDS SOUTH AUSTIN MEDICAL CENTER</t>
  </si>
  <si>
    <t>KPH-Consolidation, Inc. d/b/a Kingwood Medical Center d/b/a HCA Houston Healthcare Kingwood</t>
  </si>
  <si>
    <t>IRAAN GENERAL HOSPITAL</t>
  </si>
  <si>
    <t>Clarity Child Guidane Center</t>
  </si>
  <si>
    <t>Texas Health And Human Service Commission El Paso Psychiatric Center</t>
  </si>
  <si>
    <t>Faith Community Hospital</t>
  </si>
  <si>
    <t>Texas Health Southwest</t>
  </si>
  <si>
    <t>KNOX COUNTY HOSPITAL DISTRICT</t>
  </si>
  <si>
    <t>Hardeman County Memorial Hospital</t>
  </si>
  <si>
    <t>CHRISTUS Spohn - Corpus Christi</t>
  </si>
  <si>
    <t>Baylor Medical Center at Irving</t>
  </si>
  <si>
    <t xml:space="preserve">North Texas Medical Center </t>
  </si>
  <si>
    <t>LILLIAN M HUDSPETH MEMORIAL HOSPITAL</t>
  </si>
  <si>
    <t>Uvalde Memorial Hospital</t>
  </si>
  <si>
    <t>GONZALES Healthcare Systems</t>
  </si>
  <si>
    <t>Parkview Hospital</t>
  </si>
  <si>
    <t>Adventist Health System Sunbelt, Inc. dba Central Texas Medical Center</t>
  </si>
  <si>
    <t>Hamilton County Hospital District</t>
  </si>
  <si>
    <t>Texas Health Harris Methodist Hospital Stephenville</t>
  </si>
  <si>
    <t>Rankin County Hosptial District</t>
  </si>
  <si>
    <t>Reagan Hospital District</t>
  </si>
  <si>
    <t>CCHCA Clear Lake, L.P. d/b/a Clear Lake Regional Medical Center d/b/a HCA Houston Healthcare Clear Lake</t>
  </si>
  <si>
    <t>Jackson County Hospital District</t>
  </si>
  <si>
    <t>Palestine Principal Healthcare LP</t>
  </si>
  <si>
    <t>Methodist Ambulatory Surgery Hospital</t>
  </si>
  <si>
    <t>PRHC Ennis LP</t>
  </si>
  <si>
    <t>Lockney General Hospital District, dba WJ Mangold Memorial Hospital</t>
  </si>
  <si>
    <t>Methodist Charlton Medical Center</t>
  </si>
  <si>
    <t>Collingsworth General Hospital</t>
  </si>
  <si>
    <t>Methodist Hospital Plainview</t>
  </si>
  <si>
    <t>St. Joseph Regional Health Center</t>
  </si>
  <si>
    <t>UT Health - North Campus Tyler</t>
  </si>
  <si>
    <t>Peterson Regional Medical Center</t>
  </si>
  <si>
    <t>Dallas County Hospital District, dba Parkland Health and Hospital System</t>
  </si>
  <si>
    <t>Permian Regional Medical Center</t>
  </si>
  <si>
    <t>Baylor St. Luke's Medical Center</t>
  </si>
  <si>
    <t>CHRISTUS Mother Frances - Winnsboro</t>
  </si>
  <si>
    <t>OakBend Medical Center</t>
  </si>
  <si>
    <t>Texas Health Harris Methodist Azle</t>
  </si>
  <si>
    <t>Nocona General Hospital</t>
  </si>
  <si>
    <t>Medical City Plano</t>
  </si>
  <si>
    <t>Methodist Children's Hospital</t>
  </si>
  <si>
    <t>Texas Health And Services Commission Kerrville State Hospital</t>
  </si>
  <si>
    <t>Ballinger Memorial Hospital District</t>
  </si>
  <si>
    <t>Matagorda Regional Medical Center</t>
  </si>
  <si>
    <t>The Hospitals of Providence Memorial Campus</t>
  </si>
  <si>
    <t>Nacogdoches Medical Center</t>
  </si>
  <si>
    <t>Wise Health System</t>
  </si>
  <si>
    <t>ETMC Jacksonville</t>
  </si>
  <si>
    <t>Texas Health Arlington</t>
  </si>
  <si>
    <t>Brownfield Regional Medical Center</t>
  </si>
  <si>
    <t>CHI St. Luke's - San Augustine</t>
  </si>
  <si>
    <t>Coon Memorial Hospital</t>
  </si>
  <si>
    <t>Texas Health Cleburne</t>
  </si>
  <si>
    <t>Hunt Regional Medical Center</t>
  </si>
  <si>
    <t>Scenic Mountain</t>
  </si>
  <si>
    <t>Driscoll Children's Hospital</t>
  </si>
  <si>
    <t>The Hospital of Providence Sierra Campus</t>
  </si>
  <si>
    <t>Childress Regional Medical Center</t>
  </si>
  <si>
    <t>Hill Regional Hospital</t>
  </si>
  <si>
    <t>Texas Department of State Health Services Texas Center for Infectious Disease</t>
  </si>
  <si>
    <t>Methodist Hospital Levelland</t>
  </si>
  <si>
    <t>Texas Health Human Services Commission Rusk State Hospital</t>
  </si>
  <si>
    <t xml:space="preserve">Harris County Hospital District </t>
  </si>
  <si>
    <t>Falls Community Hospital and Clinic</t>
  </si>
  <si>
    <t>Deaf Smith County Hospital District</t>
  </si>
  <si>
    <t>Methodist Dallas Medical Center</t>
  </si>
  <si>
    <t>Columbus Community Hospital</t>
  </si>
  <si>
    <t>Electra Memorial Hospital</t>
  </si>
  <si>
    <t>Knapp Medical Center</t>
  </si>
  <si>
    <t>Baylor All Saints Medical Center</t>
  </si>
  <si>
    <t>Baylor Medical Center at Waxahachie</t>
  </si>
  <si>
    <t>Seton Medical Center Austin</t>
  </si>
  <si>
    <t>Scott &amp; White Hospital - Brenham</t>
  </si>
  <si>
    <t>Lavaca Medical Center</t>
  </si>
  <si>
    <t>Ector County Hospital District</t>
  </si>
  <si>
    <t>United Regional Health Care System</t>
  </si>
  <si>
    <t>Bexar County Hospital District</t>
  </si>
  <si>
    <t>Midland County Hospital District dba Midland Memorial Hospital</t>
  </si>
  <si>
    <t>Martin County Hospital District</t>
  </si>
  <si>
    <t>Mitchell County Hospital District</t>
  </si>
  <si>
    <t>Texas Health Harris Methodist Hospital Hurst-Euless-Bedford</t>
  </si>
  <si>
    <t xml:space="preserve">Scott &amp; White Hospital - Taylor </t>
  </si>
  <si>
    <t>Scurry County Hospital District dba Cogdell Memorial Hospital</t>
  </si>
  <si>
    <t>Ward Memorial Hospital</t>
  </si>
  <si>
    <t>Starr County Memorial Hospital</t>
  </si>
  <si>
    <t>Otto Kaiser Memorial Hospital/ Karnes County</t>
  </si>
  <si>
    <t>Hill Country Memorial Hospital</t>
  </si>
  <si>
    <t>CHRISTUS Spohn - Kleberg</t>
  </si>
  <si>
    <t>Southwest General Hospital</t>
  </si>
  <si>
    <t>Eastland Memorial Hospital</t>
  </si>
  <si>
    <t>Shannon Medical Center</t>
  </si>
  <si>
    <t>Yoakum County Hospital</t>
  </si>
  <si>
    <t xml:space="preserve">Northwest Texas  Health Care System Inc                          </t>
  </si>
  <si>
    <t>Scott &amp; White Memorial Hospital</t>
  </si>
  <si>
    <t>Dell Seton Medical Center at University Texas</t>
  </si>
  <si>
    <t>Parmer County Community Hospital</t>
  </si>
  <si>
    <t>Memorial Hermann TMC</t>
  </si>
  <si>
    <t>Citizens Medical Center</t>
  </si>
  <si>
    <t>Memorial Medical Center</t>
  </si>
  <si>
    <t>Texas Health And Human Services Big Spring State Hospital</t>
  </si>
  <si>
    <t>Texas Health and Human Service Commission Terrell State Hospital</t>
  </si>
  <si>
    <t xml:space="preserve">HOUSTON METHODIST HOSPITAL </t>
  </si>
  <si>
    <t>HOUSTON METHODIST BAYTOWN HOSPITAL</t>
  </si>
  <si>
    <t>LUBBOCK COUNTY HOSPITAL DISTRICT, DBA UMC HEALTH SYSTEM</t>
  </si>
  <si>
    <t>CHRISTUS Hospital</t>
  </si>
  <si>
    <t>Baylor County Hospital District</t>
  </si>
  <si>
    <t>ETMC Pittsburg</t>
  </si>
  <si>
    <t>Guadalupe Regional Medical Center</t>
  </si>
  <si>
    <t>Hendrick Medical Center</t>
  </si>
  <si>
    <t>Texas Health And Human Services Commission San Antonio State Hospital</t>
  </si>
  <si>
    <t>Cuero Community Hospital</t>
  </si>
  <si>
    <t>Titus Regional Medical Center</t>
  </si>
  <si>
    <t>Palo Pinto General Hospital</t>
  </si>
  <si>
    <t>University Medical Center of El Paso</t>
  </si>
  <si>
    <t>Hillcrest Baptist Medical Center</t>
  </si>
  <si>
    <t>CHI St. Luke's Lufkin</t>
  </si>
  <si>
    <t>ETMC Athens</t>
  </si>
  <si>
    <t>Covenant Health System</t>
  </si>
  <si>
    <t>Baylor University Medical Center</t>
  </si>
  <si>
    <t>HOUSTON METHODIST WILLOWBROOK HOSPITAL</t>
  </si>
  <si>
    <t>CHRISTUS Mother Frances - Jacksonville</t>
  </si>
  <si>
    <t>Memorial Hermann Sugar Land Hospital</t>
  </si>
  <si>
    <t>Memorial Hermann Katy Hospital</t>
  </si>
  <si>
    <t>Texas Neuro Rehab Center</t>
  </si>
  <si>
    <t>Grimes St. Joseph Health Center</t>
  </si>
  <si>
    <t>AdventHealth Rollins Brook (FKA) Metroplex Adventist Hospital, Inc. dba Rollins Brook Community Hospital</t>
  </si>
  <si>
    <t>Baylor Heart and Vascular Center LLP</t>
  </si>
  <si>
    <t>Harlingen Medical Center</t>
  </si>
  <si>
    <t>Chillicothe Hospital District</t>
  </si>
  <si>
    <t>Seton Southwest</t>
  </si>
  <si>
    <t>Seton Northwest</t>
  </si>
  <si>
    <t>VHS San Antonio Partners LLC</t>
  </si>
  <si>
    <t>St. Luke's Community Health Services</t>
  </si>
  <si>
    <t>Laredo Medical Center</t>
  </si>
  <si>
    <t>Essent PRMC LP</t>
  </si>
  <si>
    <t>The Medical Center of Southeast Texas</t>
  </si>
  <si>
    <t>Baylor Regional Medical Center at Plano</t>
  </si>
  <si>
    <t>University of Texas Southwestern Medical Center at Dallas Zale Lipshy</t>
  </si>
  <si>
    <t>Kingwood Pines Hospital</t>
  </si>
  <si>
    <t>Culberson Hospital</t>
  </si>
  <si>
    <t>St. Mark's Medical Center</t>
  </si>
  <si>
    <t>University Behavioral Health of Denton</t>
  </si>
  <si>
    <t>Schleicher County Medical Center</t>
  </si>
  <si>
    <t>St. Joseph Medical Center</t>
  </si>
  <si>
    <t>Hickory Trail</t>
  </si>
  <si>
    <t>Methodist Mansfield Medical Center</t>
  </si>
  <si>
    <t>Dell Childrens Medical Center</t>
  </si>
  <si>
    <t>Walker County Hospital Corporation dba Huntsville Memorial Hospital</t>
  </si>
  <si>
    <t>Dawson County Hospital District</t>
  </si>
  <si>
    <t>Scott &amp; White Hospital - Round Rock</t>
  </si>
  <si>
    <t>University BH of El Paso</t>
  </si>
  <si>
    <t>Memorial Hermann Northeast</t>
  </si>
  <si>
    <t>Austin Lakes Hospital</t>
  </si>
  <si>
    <t>Texas Health Rockwall</t>
  </si>
  <si>
    <t>Houston Northwest Operating Company, L.L.C. d/b/a Houston Northwest Medical Center d/b/a HCA Houston Healthcare Northwest</t>
  </si>
  <si>
    <t>Seton Medical Center Williamson</t>
  </si>
  <si>
    <t xml:space="preserve">UHS of Texoma Inc                            </t>
  </si>
  <si>
    <t>The Hospitals of Providence East Campus</t>
  </si>
  <si>
    <t>Golden Plains Community Hospital</t>
  </si>
  <si>
    <t>Crane County Hospital District</t>
  </si>
  <si>
    <t>Sabine County Hospital</t>
  </si>
  <si>
    <t>Methodist Stone Oak Hospital</t>
  </si>
  <si>
    <t>Kimble Hospital</t>
  </si>
  <si>
    <t>Wadley Regional Medical Center</t>
  </si>
  <si>
    <t>Seton Medical Center Hays</t>
  </si>
  <si>
    <t>CHRISTUS Spohn - Beeville</t>
  </si>
  <si>
    <t>HCA Bayshore, L.P. d/b/a Bayshore Medical Center</t>
  </si>
  <si>
    <t>Memorial Hermann Hospital System</t>
  </si>
  <si>
    <t>Memorial Hermann Memorial City</t>
  </si>
  <si>
    <t>CHCA Conroe, L.P. d/b/a Conroe Regional Medical Center d/b/a HCA Houston Healthcare Conroe</t>
  </si>
  <si>
    <t>CHRISTUS Santa Rosa Medical Center</t>
  </si>
  <si>
    <t>College Station Medical Center</t>
  </si>
  <si>
    <t>ETMC Henderson</t>
  </si>
  <si>
    <t>Texas Health Presbyterian Hospital Dallas</t>
  </si>
  <si>
    <t>Brownwood Regional Medical Center</t>
  </si>
  <si>
    <t>Methodist Richardson Medical Center</t>
  </si>
  <si>
    <t>Medical City Dallas</t>
  </si>
  <si>
    <t>Columbia Valley Healthcare System, L.P. d/b/a Valley Regional Medical Center</t>
  </si>
  <si>
    <t>Medical City Arlington</t>
  </si>
  <si>
    <t>Texas Health Denton</t>
  </si>
  <si>
    <t>Bay Area Healthcare Group, LTC d/b/a Corpus Christi Medical Center</t>
  </si>
  <si>
    <t>CHRISTUS St. Michael</t>
  </si>
  <si>
    <t>Orthopedic Hospital, Ltd. d/b/a Texas Orthopedic Hospital</t>
  </si>
  <si>
    <t>Medical City Las Colinas</t>
  </si>
  <si>
    <t>Texas Health Presbyterian Hospital Allen</t>
  </si>
  <si>
    <t>Sweeny Community Hospital</t>
  </si>
  <si>
    <t>Refugio Memorial Hospital</t>
  </si>
  <si>
    <t>Stonewall Memorial Hospital</t>
  </si>
  <si>
    <t>St. Luke's Lakeside Hospital</t>
  </si>
  <si>
    <t>Texas Health And Human Services  Austin State Hospital</t>
  </si>
  <si>
    <t>Texas Health And Human Services Commission North Texas State Hospital Wichita Falls Campus</t>
  </si>
  <si>
    <t>Texas Health And Human Services Commission North Texas State HospitalVernon Campus</t>
  </si>
  <si>
    <t>Rice Medical Center</t>
  </si>
  <si>
    <t>Medina Regional Hospital</t>
  </si>
  <si>
    <t>Texas Health And Human Services Commission Rio Grand State Center</t>
  </si>
  <si>
    <t>Medical City Green Oaks Hospital</t>
  </si>
  <si>
    <t>Laurel Ridge Treatment Center</t>
  </si>
  <si>
    <t>Glen Rose Medical Center</t>
  </si>
  <si>
    <t>Behavioral Health Bellaire</t>
  </si>
  <si>
    <t>Texas Health Flower Mound</t>
  </si>
  <si>
    <t>Dimmit Regional Hospital District</t>
  </si>
  <si>
    <t>Dallas Medical Center</t>
  </si>
  <si>
    <t>Memorial Hermann Katy Rehab</t>
  </si>
  <si>
    <t xml:space="preserve">Scott &amp; White Hospital - Llano </t>
  </si>
  <si>
    <t>HOUSTON METHODIST WEST HOUSTON HOSPITAL</t>
  </si>
  <si>
    <t>St Lukes Patients Medical Center</t>
  </si>
  <si>
    <t>Comanche County Medical Center Company</t>
  </si>
  <si>
    <t>Grace Medical Center</t>
  </si>
  <si>
    <t>Mayhill Hospital</t>
  </si>
  <si>
    <t>Seton Smithville Regional Hospital</t>
  </si>
  <si>
    <t>El Paso Children's Hospital</t>
  </si>
  <si>
    <t>Valley Baptist Medical Center</t>
  </si>
  <si>
    <t>Valley Baptist Medical Center Brownsville</t>
  </si>
  <si>
    <t>St. Luke's Sugar Land Hospital</t>
  </si>
  <si>
    <t>El Campo Memorial Hospital</t>
  </si>
  <si>
    <t>Seton Medical Center Harker Heights</t>
  </si>
  <si>
    <t>Texas Health Huguley, Inc. dba Texas Health Huguley  Hospital Fort Worth South</t>
  </si>
  <si>
    <t>Texas Scottish Rite Hospital For Children</t>
  </si>
  <si>
    <t>Swisher Memorial Healthcare System</t>
  </si>
  <si>
    <t>Coleman County Medical Center</t>
  </si>
  <si>
    <t>Baptist St. Anthony's Hospital</t>
  </si>
  <si>
    <t>Heart of Texas Healthcare System</t>
  </si>
  <si>
    <t>Scott &amp; White Hospital - College Station</t>
  </si>
  <si>
    <t>THHBP Management Company LLC(Denton)</t>
  </si>
  <si>
    <t>Lancaster Regional Hospital, LP</t>
  </si>
  <si>
    <t>Austin Oaks Hospital</t>
  </si>
  <si>
    <t>HOUSTON METHODIST CLEAR LAKE HOSPITAL</t>
  </si>
  <si>
    <t>Memorial Hermann TIRR</t>
  </si>
  <si>
    <t>Stephens Memorial Hospital District</t>
  </si>
  <si>
    <t>Rock Prairie Behavioral Health</t>
  </si>
  <si>
    <t>St. Luke's  Hospital at the Vintage</t>
  </si>
  <si>
    <t>Baylor  Medical Center at Carrollton</t>
  </si>
  <si>
    <t>Graham Hospital District dba Graham Regional Medical Center</t>
  </si>
  <si>
    <t>CHCA Pearland L.P. d/b/a Pearland Medical Center d/b/a HCA Houston Healthcare Pearland</t>
  </si>
  <si>
    <t>Muleshoe Area Medical Center</t>
  </si>
  <si>
    <t>Medical City Alliance</t>
  </si>
  <si>
    <t>Scott &amp; White Hospital - Marble Falls</t>
  </si>
  <si>
    <t>Dallas Regional Medical Center</t>
  </si>
  <si>
    <t>Garland Behavioral Hospital</t>
  </si>
  <si>
    <t xml:space="preserve">BT Garland JV, LLP </t>
  </si>
  <si>
    <t>Anson General Hospital</t>
  </si>
  <si>
    <t>CHRISTUS Mother Frances - Sulphur Springs</t>
  </si>
  <si>
    <t>The Hospitals of Providence Transmountain Campus</t>
  </si>
  <si>
    <t>Palms Behavioral Health</t>
  </si>
  <si>
    <t>Freestone Medical Center</t>
  </si>
  <si>
    <t>HOUSTON METHODIST THE WOODLANDS HOSPITAL</t>
  </si>
  <si>
    <t>Tomball Regional Medical Center</t>
  </si>
  <si>
    <t>Cypress Fairbanks Medical Center</t>
  </si>
  <si>
    <t>378943001</t>
  </si>
  <si>
    <t>Park Plaza Hospital</t>
  </si>
  <si>
    <t>METHODIST HOSPITAL SOUTH</t>
  </si>
  <si>
    <t>385345901</t>
  </si>
  <si>
    <t>Medical City Weatherford</t>
  </si>
  <si>
    <t>388217701</t>
  </si>
  <si>
    <t>Baylor Scott &amp; White Medical Center – Centennial</t>
  </si>
  <si>
    <t>388635001</t>
  </si>
  <si>
    <t>Scott &amp; White Continuing Care Hospital</t>
  </si>
  <si>
    <t>BSW-Sunnyvale</t>
  </si>
  <si>
    <t>Connally Memorial Medical Center</t>
  </si>
  <si>
    <t>Lamb Healthcare Center</t>
  </si>
  <si>
    <t>Bayside Community Hospital</t>
  </si>
  <si>
    <t>Throckmorton County Memorial Hospital</t>
  </si>
  <si>
    <t>University of Texas Medical Branch At Galveston</t>
  </si>
  <si>
    <t>Medical City North Hills</t>
  </si>
  <si>
    <t>CHRISTUS Mother Frances - Tyler</t>
  </si>
  <si>
    <t>LAS PALMAS DEL SOL HEALTHCARE</t>
  </si>
  <si>
    <t xml:space="preserve">South Texas Health System                         </t>
  </si>
  <si>
    <t>Hansford County Hospital District</t>
  </si>
  <si>
    <t>Detar Healthcare Systems</t>
  </si>
  <si>
    <t>Seminole Hospital District</t>
  </si>
  <si>
    <t>Hamlin Memorial Hospital</t>
  </si>
  <si>
    <t>Clay County Memorial Hospital</t>
  </si>
  <si>
    <t>Texas Health Presbyterian Hospital Kaufman</t>
  </si>
  <si>
    <t>Crosbyton Clinic Hospital</t>
  </si>
  <si>
    <t>Seton Highland Lakes</t>
  </si>
  <si>
    <t>Seton Edgar B. Davis</t>
  </si>
  <si>
    <t>Methodist Hospital</t>
  </si>
  <si>
    <t>ST DAVIDS MEDICAL CENTER</t>
  </si>
  <si>
    <t>Woodland Heights Medical Center</t>
  </si>
  <si>
    <t>McCamey County Hospital District</t>
  </si>
  <si>
    <t>Lake Granbury Medical Center</t>
  </si>
  <si>
    <t xml:space="preserve">Laredo Regional Medical Center LP                        </t>
  </si>
  <si>
    <t>CHCA West Houston, L.P. d/b/a West Houston Medical Center d/b/a HCA Houston Healthcare West</t>
  </si>
  <si>
    <t>Medical City Lewisville</t>
  </si>
  <si>
    <t>Medical City Fort Worth</t>
  </si>
  <si>
    <t>Winkler County Hospital District</t>
  </si>
  <si>
    <t>Texas Health Presbyterian Hospital Plano</t>
  </si>
  <si>
    <t>HOUSTON METHODIST SUGAR LAND HOSPITAL</t>
  </si>
  <si>
    <t>CHRISTUS Spohn - Alice</t>
  </si>
  <si>
    <t>Big Bend Regional  Medical Center</t>
  </si>
  <si>
    <t>COOK CHILDRENS NORTHEAST HOSPITAL</t>
  </si>
  <si>
    <t>USMD HOSPITAL AT FORT WORTH</t>
  </si>
  <si>
    <t>NORTH CENTRAL SURGICAL HOSPITAL</t>
  </si>
  <si>
    <t>BAYLOR EMERGENCY MEDICAL CENTER</t>
  </si>
  <si>
    <t>TEXAS HEALTH HEART &amp; VASULAR HOSP</t>
  </si>
  <si>
    <t>HERITAGE PARK SURGICAL HOSPITAL</t>
  </si>
  <si>
    <t>BAPTIST EMERGENCY HOSPITAL</t>
  </si>
  <si>
    <t>SCOTT &amp; WHITE CEDAR PARK</t>
  </si>
  <si>
    <t>EMERUS COMMUNITY HOSPITAL</t>
  </si>
  <si>
    <t>BEMC BURLESON</t>
  </si>
  <si>
    <t>FIRST TEXAS HOSPITAL CARROLLTON LLC</t>
  </si>
  <si>
    <t>WISE HEALTH SYSTEM - PARKWAY</t>
  </si>
  <si>
    <t>FIRST TEXAS HOSPITAL CY FAIR  LLC</t>
  </si>
  <si>
    <t>S-10 Cost-Medicaid Payments-2015 DSH Payments for Non-DSH/UC Providers</t>
  </si>
  <si>
    <t>Harris County Psychiatric Center</t>
  </si>
  <si>
    <t>Cook Childrens Medical Center</t>
  </si>
  <si>
    <t>Children's Hospital of San Antonio</t>
  </si>
  <si>
    <t>2015 Medicaid Shortfall</t>
  </si>
  <si>
    <t>Reported revenue but not cost</t>
  </si>
  <si>
    <t>NIX COMMUNITY GENERAL HOSPITAL</t>
  </si>
  <si>
    <t>COLLEGE STATION HOSPITAL</t>
  </si>
  <si>
    <t>TEXAS HEALTH ALLIANCE</t>
  </si>
  <si>
    <t>SETON MEDICAL CENTER HARKER HEIGHTS</t>
  </si>
  <si>
    <t>METHODIST WEST HOUSTON HOSPITAL</t>
  </si>
  <si>
    <t>ST LUKES HOSPITAL AT THE VINTAGE</t>
  </si>
  <si>
    <t>ST. LUKES LAKESIDE HOSPITAL</t>
  </si>
  <si>
    <t>SETON MEDICAL CENTER HAYS</t>
  </si>
  <si>
    <t>METHODIST STONE OAK HOSPITAL</t>
  </si>
  <si>
    <t>ST. LUKES SUGAR LAND HOSPITAL</t>
  </si>
  <si>
    <t>CEDAR PARK REGIONAL MEDICAL CENTER</t>
  </si>
  <si>
    <t>SETON MEDICAL CENTER WILLIAMSON</t>
  </si>
  <si>
    <t>ROUND ROCK HOSPITAL</t>
  </si>
  <si>
    <t>ST. LUKES PATIENTS MEDICAL CENTER</t>
  </si>
  <si>
    <t>TEXAS CHILDRENS HOSPITAL</t>
  </si>
  <si>
    <t>MOTHER FRANCES HOSPITAL WINNSBORO</t>
  </si>
  <si>
    <t>MULESHOE AREA HOSPITAL DISTRICT</t>
  </si>
  <si>
    <t>RED RIVER REGIONAL HOSPITAL</t>
  </si>
  <si>
    <t>MEMORIAL MEDICAL CTR - SAN AUGUSTINE</t>
  </si>
  <si>
    <t>RICHARDS MEMORIAL HOSPITAL</t>
  </si>
  <si>
    <t>WINNIE COMMUNITY HOSPITAL</t>
  </si>
  <si>
    <t>HUNT REGIONAL COMMUNITY HOSPITAL</t>
  </si>
  <si>
    <t>PARMER COUNTY COMMUNITY HOSPT. INC.</t>
  </si>
  <si>
    <t>CENTENNIAL MEDICAL CENTER</t>
  </si>
  <si>
    <t>LAS COLINAS MEDICAL CENTER</t>
  </si>
  <si>
    <t>UT SOUTHWESTERN MED. CTR. - ZALE LIP</t>
  </si>
  <si>
    <t>DOCTORS HOSPITAL AT WHITE ROCK LAKE</t>
  </si>
  <si>
    <t>PLAZA MEDICAL CTR FT WORTH</t>
  </si>
  <si>
    <t>288523801</t>
  </si>
  <si>
    <t>MEDICAL CENTER OF LEWISVILLE</t>
  </si>
  <si>
    <t>SIERRA MEDICAL CENTER</t>
  </si>
  <si>
    <t>ETMC FAIRFIELD</t>
  </si>
  <si>
    <t>094190802</t>
  </si>
  <si>
    <t>MEDICAL CENTER OF PLANO</t>
  </si>
  <si>
    <t>DENTON REGIONAL MED CENTER</t>
  </si>
  <si>
    <t>BOWIE MEMORIAL HOSPITAL</t>
  </si>
  <si>
    <t>TEXAS HEALTH HARRIS METHODIST AZLE</t>
  </si>
  <si>
    <t>MEDICAL CENTER OF MCKINNEY</t>
  </si>
  <si>
    <t>BAYLOR MEDICAL CENTER AT GARLAND</t>
  </si>
  <si>
    <t>NORTH HILLS HOSPITAL</t>
  </si>
  <si>
    <t>BAPTIST ORANGE HOSPITAL</t>
  </si>
  <si>
    <t>TXDSHS WACO CENTER FOR YOUTH</t>
  </si>
  <si>
    <t>NMIH CEDAR CREST LLC</t>
  </si>
  <si>
    <t>021215102</t>
  </si>
  <si>
    <t>KINGWOOD PINES HOSPITAL</t>
  </si>
  <si>
    <t>EL PASO PSYCHIATRIC CENTER</t>
  </si>
  <si>
    <t>RIO GRANDE STATE CENTER</t>
  </si>
  <si>
    <t>021219307</t>
  </si>
  <si>
    <t>AUSTIN STATE HOSPITAL</t>
  </si>
  <si>
    <t>HARRIS CO PSYCHIATRIC CENTER</t>
  </si>
  <si>
    <t>RIVER CREST HOSPITAL</t>
  </si>
  <si>
    <t>SETON SHOAL CREEK</t>
  </si>
  <si>
    <t>WEST OAKS HOSPITAL</t>
  </si>
  <si>
    <t>121829902</t>
  </si>
  <si>
    <t>SAN ANTONIO STATE HOSPITAL</t>
  </si>
  <si>
    <t>RUSK STATE HOSPITAL</t>
  </si>
  <si>
    <t>NORTH TEXAS STATE HOSPITAL</t>
  </si>
  <si>
    <t>TERRELL STATE HOSPITAL</t>
  </si>
  <si>
    <t>BIG SPRING STATE HOSPITAL</t>
  </si>
  <si>
    <t>CLARITY CHILD GUIDANCE CENTER</t>
  </si>
  <si>
    <t>HOSPITALS OF PROVIDENCE EAST CAMPUS</t>
  </si>
  <si>
    <t>CHILDRENS HOSPITAL OF SAN ANTONIO</t>
  </si>
  <si>
    <t>DELL CHILDRENS MEDICAL CENTER</t>
  </si>
  <si>
    <t>HEALTHBRIDGE CHILDRENS HOSPITAL</t>
  </si>
  <si>
    <t>OUR CHILDRENS HOUSE</t>
  </si>
  <si>
    <t>COVENANT CHILDRENS HOSPITAL</t>
  </si>
  <si>
    <t>CHILDRENS MEDICAL CENTER OF DALLAS</t>
  </si>
  <si>
    <t>COOK CHILDRENS MEDICAL CENTER</t>
  </si>
  <si>
    <t>TEXAS CENTER FOR INFECTIOUS DESEASE</t>
  </si>
  <si>
    <t>MEMORIAL HERMANN SUGAR LAND HOSPITAL</t>
  </si>
  <si>
    <t>DOCTORS HOSPITAL TIDWELL</t>
  </si>
  <si>
    <t>112727604</t>
  </si>
  <si>
    <t>LAKE POINTE MEDICAL CENTER</t>
  </si>
  <si>
    <t>112718503</t>
  </si>
  <si>
    <t>MEDICAL CENTER OF ARLINGTON</t>
  </si>
  <si>
    <t>MEDICAL CITY DALLAS HOSPITAL</t>
  </si>
  <si>
    <t>217884001</t>
  </si>
  <si>
    <t>TEXAS HEALTH DALLAS</t>
  </si>
  <si>
    <t>HOPKINS COUNTY MEMORIAL HOSPITAL</t>
  </si>
  <si>
    <t>131037704</t>
  </si>
  <si>
    <t>GULF COAST MEDICAL CENTER</t>
  </si>
  <si>
    <t>130616905</t>
  </si>
  <si>
    <t>MISSION HOSPITAL</t>
  </si>
  <si>
    <t>121780403</t>
  </si>
  <si>
    <t>BAYLOR ALL SAINTS MEDICAL CENTER</t>
  </si>
  <si>
    <t>TEXAS HEALTH FORT WORTH</t>
  </si>
  <si>
    <t>UNIVERSITY MED CENTER BRACKENRIDGE</t>
  </si>
  <si>
    <t>UT MD ANDERSON CANCER CENTER</t>
  </si>
  <si>
    <t>Total DSH Payments Received</t>
  </si>
  <si>
    <t>Uninsured Shortfall
(ARR: O)</t>
  </si>
  <si>
    <t>Medicaid
Shortfall
(ARR: K+Q+H-GME)</t>
  </si>
  <si>
    <t>Hospital Name</t>
  </si>
  <si>
    <t>Medicare Provider Number</t>
  </si>
  <si>
    <t>Medicaid Provider Number</t>
  </si>
  <si>
    <t>S-10, Line 4 (DSH Included in Line 2)</t>
  </si>
  <si>
    <t>State/IMD</t>
  </si>
  <si>
    <t>Private IMD</t>
  </si>
  <si>
    <t xml:space="preserve">Per CMS, IMDs will not be included in pool sizing. </t>
  </si>
  <si>
    <t>354178101</t>
  </si>
  <si>
    <t xml:space="preserve">Children's Medical Center of Dallas </t>
  </si>
  <si>
    <t xml:space="preserve">Children's Medical Center of Plano </t>
  </si>
  <si>
    <t xml:space="preserve">Our Children's House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</si>
</sst>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164" fontId="0" fillId="0" borderId="0" xfId="1" applyNumberFormat="1" applyFont="1"/>
    <xf numFmtId="164" fontId="3" fillId="0" borderId="0" xfId="1" applyNumberFormat="1" applyFont="1" applyAlignment="1">
      <alignment horizontal="center" vertical="center" wrapText="1"/>
    </xf>
    <xf numFmtId="0" fontId="0" fillId="0" borderId="0" xfId="0" applyNumberFormat="1"/>
    <xf numFmtId="164" fontId="0" fillId="0" borderId="0" xfId="2" applyNumberFormat="1" applyFont="1" applyAlignment="1">
      <alignment horizontal="left"/>
    </xf>
    <xf numFmtId="44" fontId="0" fillId="0" borderId="0" xfId="2" applyFont="1"/>
    <xf numFmtId="164" fontId="0" fillId="0" borderId="0" xfId="2" applyNumberFormat="1" applyFont="1"/>
    <xf numFmtId="0" fontId="5" fillId="0" borderId="0" xfId="6" applyFont="1"/>
    <xf numFmtId="0" fontId="5" fillId="0" borderId="0" xfId="6" applyFont="1" applyAlignment="1"/>
    <xf numFmtId="165" fontId="5" fillId="0" borderId="0" xfId="7" applyNumberFormat="1" applyFont="1" applyAlignment="1"/>
    <xf numFmtId="37" fontId="5" fillId="0" borderId="1" xfId="7" applyNumberFormat="1" applyFont="1" applyBorder="1"/>
    <xf numFmtId="0" fontId="5" fillId="0" borderId="1" xfId="6" applyFont="1" applyBorder="1"/>
    <xf numFmtId="0" fontId="5" fillId="0" borderId="1" xfId="7" applyNumberFormat="1" applyFont="1" applyBorder="1" applyAlignment="1">
      <alignment horizontal="center"/>
    </xf>
    <xf numFmtId="37" fontId="5" fillId="0" borderId="2" xfId="7" applyNumberFormat="1" applyFont="1" applyBorder="1"/>
    <xf numFmtId="37" fontId="5" fillId="0" borderId="0" xfId="7" applyNumberFormat="1" applyFont="1" applyBorder="1"/>
    <xf numFmtId="0" fontId="5" fillId="0" borderId="0" xfId="6" applyFont="1" applyBorder="1"/>
    <xf numFmtId="0" fontId="5" fillId="0" borderId="0" xfId="7" applyNumberFormat="1" applyFont="1" applyBorder="1" applyAlignment="1">
      <alignment horizontal="center"/>
    </xf>
    <xf numFmtId="37" fontId="5" fillId="0" borderId="3" xfId="7" applyNumberFormat="1" applyFont="1" applyBorder="1"/>
    <xf numFmtId="165" fontId="5" fillId="0" borderId="0" xfId="8" applyNumberFormat="1" applyFont="1" applyAlignment="1"/>
    <xf numFmtId="37" fontId="5" fillId="0" borderId="4" xfId="7" applyNumberFormat="1" applyFont="1" applyBorder="1"/>
    <xf numFmtId="0" fontId="5" fillId="0" borderId="4" xfId="6" applyFont="1" applyBorder="1"/>
    <xf numFmtId="0" fontId="5" fillId="0" borderId="4" xfId="7" applyNumberFormat="1" applyFont="1" applyBorder="1" applyAlignment="1">
      <alignment horizontal="center"/>
    </xf>
    <xf numFmtId="37" fontId="5" fillId="0" borderId="0" xfId="7" applyNumberFormat="1" applyFont="1"/>
    <xf numFmtId="0" fontId="5" fillId="0" borderId="0" xfId="7" applyNumberFormat="1" applyFont="1" applyAlignment="1">
      <alignment horizontal="center"/>
    </xf>
    <xf numFmtId="0" fontId="5" fillId="0" borderId="0" xfId="6" applyFont="1" applyBorder="1" applyAlignment="1">
      <alignment horizontal="center" wrapText="1"/>
    </xf>
    <xf numFmtId="0" fontId="5" fillId="0" borderId="0" xfId="6" applyFont="1" applyFill="1" applyBorder="1" applyAlignment="1">
      <alignment horizontal="center" wrapText="1"/>
    </xf>
    <xf numFmtId="0" fontId="0" fillId="0" borderId="0" xfId="0" applyNumberFormat="1" applyFill="1"/>
    <xf numFmtId="0" fontId="0" fillId="0" borderId="0" xfId="0" applyFill="1"/>
    <xf numFmtId="164" fontId="0" fillId="0" borderId="0" xfId="1" applyNumberFormat="1" applyFont="1" applyFill="1"/>
    <xf numFmtId="0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0" fillId="0" borderId="0" xfId="2" applyNumberFormat="1" applyFont="1" applyFill="1" applyAlignment="1">
      <alignment horizontal="left"/>
    </xf>
    <xf numFmtId="0" fontId="0" fillId="0" borderId="0" xfId="0" quotePrefix="1" applyNumberFormat="1" applyFill="1"/>
    <xf numFmtId="49" fontId="0" fillId="0" borderId="0" xfId="0" applyNumberFormat="1" applyFill="1"/>
    <xf numFmtId="44" fontId="0" fillId="0" borderId="0" xfId="2" applyFont="1" applyFill="1"/>
    <xf numFmtId="164" fontId="0" fillId="0" borderId="0" xfId="2" applyNumberFormat="1" applyFont="1" applyFill="1"/>
    <xf numFmtId="164" fontId="0" fillId="0" borderId="0" xfId="1" applyNumberFormat="1" applyFont="1" applyFill="1" applyAlignment="1">
      <alignment wrapText="1"/>
    </xf>
  </cellXfs>
  <cellStyles count="9">
    <cellStyle name="Comma 12 2" xfId="4"/>
    <cellStyle name="Comma 3" xfId="7"/>
    <cellStyle name="Comma 6" xfId="8"/>
    <cellStyle name="Currency" xfId="1" builtinId="4"/>
    <cellStyle name="Currency 10" xfId="2"/>
    <cellStyle name="Currency 15" xfId="5"/>
    <cellStyle name="Normal" xfId="0" builtinId="0"/>
    <cellStyle name="Normal 2" xfId="3"/>
    <cellStyle name="Normal 5" xfId="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State%20Data\Texas\DSH\DSH%202012\1310%20Final%20DSH%20Report\Final%20Report%2012162015\Supporting%20Files\Statewide%20Master\Example\1310%20Final%20Revised%2003112015%20Statewide%20DSH%20Master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ntu05\Desktop\DSH%20Audits\2011\Amended%20March%202015\Master\1310%20Final%20Revised%2003112015%20Statewide%20DSH%20Master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%20Analysis\AC%20&amp;%20Hosp\2019%20Tools\DY%208%20Applic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xding\Desktop\Report%20Docs\TylerFiles\Model%20Template_Draft_Comp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tateData\Texas\DSH\DSH%202015\0300%20Adjusted%20Statewide%20Master\0300%20Statewide%20DSH%20Calculation_2018%2006-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%20Analysis\AC%20&amp;%20Hosp\DY%209%20UC%20Development\S-10%20Worksheets%202017%20FY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4">
            <v>40452</v>
          </cell>
        </row>
      </sheetData>
      <sheetData sheetId="6" refreshError="1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I and Medicare"/>
      <sheetName val="Sched 3-HSL(IMD Exclusion)"/>
      <sheetName val="Sched 3-HSLIMD Ex No OI &amp; Medic"/>
      <sheetName val="2019 Master Contact List"/>
      <sheetName val="Sched3HSL prepopdata"/>
      <sheetName val="2019 Medicaid Claims Data"/>
      <sheetName val="C Part I B Part I G-2"/>
      <sheetName val="S-3 Part I D-1 D-4"/>
      <sheetName val="PrePop"/>
      <sheetName val="Final Medicaid Data Report"/>
      <sheetName val="Total Cost Report"/>
      <sheetName val="Data All Providers 2019"/>
      <sheetName val="B Part I Col 24"/>
      <sheetName val="C Part I Col 4"/>
      <sheetName val="C Part I Col 6"/>
      <sheetName val="C Part I Col 7"/>
      <sheetName val="C Part I Col 8"/>
      <sheetName val="D-1 Col 1 Ln 26"/>
      <sheetName val="D-4 Col 1&amp;2 Ln61 66 62"/>
      <sheetName val="S-3 Part I Col 8"/>
      <sheetName val="G-2 Col 1&amp;3 Ln28"/>
      <sheetName val="GME Payments2018"/>
      <sheetName val="MCO Day Adjustment (subtract)"/>
      <sheetName val="FFS Day Adjustment (subtract)"/>
      <sheetName val="FFS PPE Adjustment (add)"/>
      <sheetName val="MCO PPE Adjustment (add)"/>
      <sheetName val="FFS IP Xover Day Adj (subtract)"/>
      <sheetName val="MCO IP Xover Day Adj (subtract)"/>
      <sheetName val="UHRIP Adj"/>
      <sheetName val="Cost Report Settlements"/>
      <sheetName val="Master TPI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C1" t="str">
            <v>Master TPI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Alloc to DSH Year"/>
      <sheetName val="DSH Year Totals"/>
      <sheetName val="Notes"/>
      <sheetName val="CR Year RHC Data"/>
      <sheetName val="CR Year RHC Alloc to DSH Year"/>
      <sheetName val="DSH Year RHC Totals"/>
      <sheetName val="DSH Year Combined Totals"/>
      <sheetName val="Report on Verifications"/>
      <sheetName val="Annual Reporting Requirements"/>
      <sheetName val="Expanded Data Summary"/>
      <sheetName val="Report on Verifications 2"/>
      <sheetName val="Annual Reporting Requirements 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Q1" t="str">
            <v>Workpaper Ref:</v>
          </cell>
          <cell r="HE1" t="str">
            <v>Not California</v>
          </cell>
        </row>
        <row r="4">
          <cell r="A4">
            <v>41913</v>
          </cell>
          <cell r="B4">
            <v>42277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-10 Col 1 Line 21"/>
      <sheetName val="S-10 Col 1 Line 22"/>
      <sheetName val="S-10 Col 15"/>
      <sheetName val="S-10 Col 1 Line 20"/>
      <sheetName val="S-10 Line 7 "/>
      <sheetName val="S-10 Line 2"/>
      <sheetName val="S-10 Line 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Prov Num</v>
          </cell>
          <cell r="I1" t="str">
            <v>Value</v>
          </cell>
        </row>
        <row r="2">
          <cell r="A2" t="str">
            <v>450002</v>
          </cell>
          <cell r="I2" t="str">
            <v>N</v>
          </cell>
        </row>
        <row r="3">
          <cell r="A3" t="str">
            <v>450010</v>
          </cell>
          <cell r="I3" t="str">
            <v>N</v>
          </cell>
        </row>
        <row r="4">
          <cell r="A4" t="str">
            <v>450011</v>
          </cell>
          <cell r="I4" t="str">
            <v>N</v>
          </cell>
        </row>
        <row r="5">
          <cell r="A5" t="str">
            <v>450021</v>
          </cell>
          <cell r="I5" t="str">
            <v>N</v>
          </cell>
        </row>
        <row r="6">
          <cell r="A6" t="str">
            <v>450023</v>
          </cell>
          <cell r="I6" t="str">
            <v>N</v>
          </cell>
        </row>
        <row r="7">
          <cell r="A7" t="str">
            <v>450028</v>
          </cell>
          <cell r="I7" t="str">
            <v>N</v>
          </cell>
        </row>
        <row r="8">
          <cell r="A8" t="str">
            <v>450042</v>
          </cell>
          <cell r="I8" t="str">
            <v>N</v>
          </cell>
        </row>
        <row r="9">
          <cell r="A9" t="str">
            <v>450046</v>
          </cell>
          <cell r="I9" t="str">
            <v>N</v>
          </cell>
        </row>
        <row r="10">
          <cell r="A10" t="str">
            <v>450051</v>
          </cell>
          <cell r="I10" t="str">
            <v>N</v>
          </cell>
        </row>
        <row r="11">
          <cell r="A11" t="str">
            <v>450056</v>
          </cell>
          <cell r="I11" t="str">
            <v>N</v>
          </cell>
        </row>
        <row r="12">
          <cell r="A12" t="str">
            <v>450064</v>
          </cell>
          <cell r="I12" t="str">
            <v>N</v>
          </cell>
        </row>
        <row r="13">
          <cell r="A13" t="str">
            <v>450068</v>
          </cell>
          <cell r="I13" t="str">
            <v>N</v>
          </cell>
        </row>
        <row r="14">
          <cell r="A14" t="str">
            <v>450078</v>
          </cell>
          <cell r="I14" t="str">
            <v>N</v>
          </cell>
        </row>
        <row r="15">
          <cell r="A15" t="str">
            <v>450079</v>
          </cell>
          <cell r="I15" t="str">
            <v>N</v>
          </cell>
        </row>
        <row r="16">
          <cell r="A16" t="str">
            <v>450087</v>
          </cell>
          <cell r="I16" t="str">
            <v>N</v>
          </cell>
        </row>
        <row r="17">
          <cell r="A17" t="str">
            <v>450092</v>
          </cell>
          <cell r="I17" t="str">
            <v>N</v>
          </cell>
        </row>
        <row r="18">
          <cell r="A18" t="str">
            <v>450097</v>
          </cell>
          <cell r="I18" t="str">
            <v>N</v>
          </cell>
        </row>
        <row r="19">
          <cell r="A19" t="str">
            <v>450099</v>
          </cell>
          <cell r="I19" t="str">
            <v>N</v>
          </cell>
        </row>
        <row r="20">
          <cell r="A20" t="str">
            <v>450102</v>
          </cell>
          <cell r="I20" t="str">
            <v>N</v>
          </cell>
        </row>
        <row r="21">
          <cell r="A21" t="str">
            <v>450119</v>
          </cell>
          <cell r="I21" t="str">
            <v>N</v>
          </cell>
        </row>
        <row r="22">
          <cell r="A22" t="str">
            <v>450124</v>
          </cell>
          <cell r="I22" t="str">
            <v>N</v>
          </cell>
        </row>
        <row r="23">
          <cell r="A23" t="str">
            <v>450128</v>
          </cell>
          <cell r="I23" t="str">
            <v>N</v>
          </cell>
        </row>
        <row r="24">
          <cell r="A24" t="str">
            <v>450130</v>
          </cell>
          <cell r="I24" t="str">
            <v>N</v>
          </cell>
        </row>
        <row r="25">
          <cell r="A25" t="str">
            <v>450143</v>
          </cell>
          <cell r="I25" t="str">
            <v>N</v>
          </cell>
        </row>
        <row r="26">
          <cell r="A26" t="str">
            <v>450154</v>
          </cell>
          <cell r="I26" t="str">
            <v>N</v>
          </cell>
        </row>
        <row r="27">
          <cell r="A27" t="str">
            <v>450162</v>
          </cell>
          <cell r="I27" t="str">
            <v>N</v>
          </cell>
        </row>
        <row r="28">
          <cell r="A28" t="str">
            <v>450165</v>
          </cell>
          <cell r="I28" t="str">
            <v>N</v>
          </cell>
        </row>
        <row r="29">
          <cell r="A29" t="str">
            <v>450184</v>
          </cell>
          <cell r="I29" t="str">
            <v>N</v>
          </cell>
        </row>
        <row r="30">
          <cell r="A30" t="str">
            <v>450187</v>
          </cell>
          <cell r="I30" t="str">
            <v>N</v>
          </cell>
        </row>
        <row r="31">
          <cell r="A31" t="str">
            <v>450192</v>
          </cell>
          <cell r="I31" t="str">
            <v>N</v>
          </cell>
        </row>
        <row r="32">
          <cell r="A32" t="str">
            <v>450193</v>
          </cell>
          <cell r="I32" t="str">
            <v>N</v>
          </cell>
        </row>
        <row r="33">
          <cell r="A33" t="str">
            <v>450196</v>
          </cell>
          <cell r="I33" t="str">
            <v>N</v>
          </cell>
        </row>
        <row r="34">
          <cell r="A34" t="str">
            <v>450200</v>
          </cell>
          <cell r="I34" t="str">
            <v>Y</v>
          </cell>
        </row>
        <row r="35">
          <cell r="A35" t="str">
            <v>450209</v>
          </cell>
          <cell r="I35" t="str">
            <v>N</v>
          </cell>
        </row>
        <row r="36">
          <cell r="A36" t="str">
            <v>450210</v>
          </cell>
          <cell r="I36" t="str">
            <v>N</v>
          </cell>
        </row>
        <row r="37">
          <cell r="A37" t="str">
            <v>450211</v>
          </cell>
          <cell r="I37" t="str">
            <v>N</v>
          </cell>
        </row>
        <row r="38">
          <cell r="A38" t="str">
            <v>450213</v>
          </cell>
          <cell r="I38" t="str">
            <v>N</v>
          </cell>
        </row>
        <row r="39">
          <cell r="A39" t="str">
            <v>450222</v>
          </cell>
          <cell r="I39" t="str">
            <v>N</v>
          </cell>
        </row>
        <row r="40">
          <cell r="A40" t="str">
            <v>450231</v>
          </cell>
          <cell r="I40" t="str">
            <v>N</v>
          </cell>
        </row>
        <row r="41">
          <cell r="A41" t="str">
            <v>450235</v>
          </cell>
          <cell r="I41" t="str">
            <v>N</v>
          </cell>
        </row>
        <row r="42">
          <cell r="A42" t="str">
            <v>450237</v>
          </cell>
          <cell r="I42" t="str">
            <v>N</v>
          </cell>
        </row>
        <row r="43">
          <cell r="A43" t="str">
            <v>450241</v>
          </cell>
          <cell r="I43" t="str">
            <v>N</v>
          </cell>
        </row>
        <row r="44">
          <cell r="A44" t="str">
            <v>450253</v>
          </cell>
          <cell r="I44" t="str">
            <v>N</v>
          </cell>
        </row>
        <row r="45">
          <cell r="A45" t="str">
            <v>450272</v>
          </cell>
          <cell r="I45" t="str">
            <v>N</v>
          </cell>
        </row>
        <row r="46">
          <cell r="A46" t="str">
            <v>450280</v>
          </cell>
          <cell r="I46" t="str">
            <v>N</v>
          </cell>
        </row>
        <row r="47">
          <cell r="A47" t="str">
            <v>450289</v>
          </cell>
          <cell r="I47" t="str">
            <v>N</v>
          </cell>
        </row>
        <row r="48">
          <cell r="A48" t="str">
            <v>450292</v>
          </cell>
          <cell r="I48" t="str">
            <v>N</v>
          </cell>
        </row>
        <row r="49">
          <cell r="A49" t="str">
            <v>450293</v>
          </cell>
          <cell r="I49" t="str">
            <v>N</v>
          </cell>
        </row>
        <row r="50">
          <cell r="A50" t="str">
            <v>450306</v>
          </cell>
          <cell r="I50" t="str">
            <v>N</v>
          </cell>
        </row>
        <row r="51">
          <cell r="A51" t="str">
            <v>450324</v>
          </cell>
          <cell r="I51" t="str">
            <v>N</v>
          </cell>
        </row>
        <row r="52">
          <cell r="A52" t="str">
            <v>450330</v>
          </cell>
          <cell r="I52" t="str">
            <v>N</v>
          </cell>
        </row>
        <row r="53">
          <cell r="A53" t="str">
            <v>450358</v>
          </cell>
          <cell r="I53" t="str">
            <v>N</v>
          </cell>
        </row>
        <row r="54">
          <cell r="A54" t="str">
            <v>450370</v>
          </cell>
          <cell r="I54" t="str">
            <v>Y</v>
          </cell>
        </row>
        <row r="55">
          <cell r="A55" t="str">
            <v>450372</v>
          </cell>
          <cell r="I55" t="str">
            <v>N</v>
          </cell>
        </row>
        <row r="56">
          <cell r="A56" t="str">
            <v>450388</v>
          </cell>
          <cell r="I56" t="str">
            <v>N</v>
          </cell>
        </row>
        <row r="57">
          <cell r="A57" t="str">
            <v>450395</v>
          </cell>
          <cell r="I57" t="str">
            <v>Y</v>
          </cell>
        </row>
        <row r="58">
          <cell r="A58" t="str">
            <v>450400</v>
          </cell>
          <cell r="I58" t="str">
            <v>N</v>
          </cell>
        </row>
        <row r="59">
          <cell r="A59" t="str">
            <v>450411</v>
          </cell>
          <cell r="I59" t="str">
            <v>N</v>
          </cell>
        </row>
        <row r="60">
          <cell r="A60" t="str">
            <v>450424</v>
          </cell>
          <cell r="I60" t="str">
            <v>N</v>
          </cell>
        </row>
        <row r="61">
          <cell r="A61" t="str">
            <v>450431</v>
          </cell>
          <cell r="I61" t="str">
            <v>N</v>
          </cell>
        </row>
        <row r="62">
          <cell r="A62" t="str">
            <v>450447</v>
          </cell>
          <cell r="I62" t="str">
            <v>N</v>
          </cell>
        </row>
        <row r="63">
          <cell r="A63" t="str">
            <v>450460</v>
          </cell>
          <cell r="I63" t="str">
            <v>N</v>
          </cell>
        </row>
        <row r="64">
          <cell r="A64" t="str">
            <v>450462</v>
          </cell>
          <cell r="I64" t="str">
            <v>N</v>
          </cell>
        </row>
        <row r="65">
          <cell r="A65" t="str">
            <v>450469</v>
          </cell>
          <cell r="I65" t="str">
            <v>N</v>
          </cell>
        </row>
        <row r="66">
          <cell r="A66" t="str">
            <v>450484</v>
          </cell>
          <cell r="I66" t="str">
            <v>N</v>
          </cell>
        </row>
        <row r="67">
          <cell r="A67" t="str">
            <v>450489</v>
          </cell>
          <cell r="I67" t="str">
            <v>N</v>
          </cell>
        </row>
        <row r="68">
          <cell r="A68" t="str">
            <v>450537</v>
          </cell>
          <cell r="I68" t="str">
            <v>N</v>
          </cell>
        </row>
        <row r="69">
          <cell r="A69" t="str">
            <v>450563</v>
          </cell>
          <cell r="I69" t="str">
            <v>N</v>
          </cell>
        </row>
        <row r="70">
          <cell r="A70" t="str">
            <v>450610</v>
          </cell>
          <cell r="I70" t="str">
            <v>N</v>
          </cell>
        </row>
        <row r="71">
          <cell r="A71" t="str">
            <v>450617</v>
          </cell>
          <cell r="I71" t="str">
            <v>N</v>
          </cell>
        </row>
        <row r="72">
          <cell r="A72" t="str">
            <v>450634</v>
          </cell>
          <cell r="I72" t="str">
            <v>N</v>
          </cell>
        </row>
        <row r="73">
          <cell r="A73" t="str">
            <v>450638</v>
          </cell>
          <cell r="I73" t="str">
            <v>N</v>
          </cell>
        </row>
        <row r="74">
          <cell r="A74" t="str">
            <v>450643</v>
          </cell>
          <cell r="I74" t="str">
            <v>N</v>
          </cell>
        </row>
        <row r="75">
          <cell r="A75" t="str">
            <v>450644</v>
          </cell>
          <cell r="I75" t="str">
            <v>N</v>
          </cell>
        </row>
        <row r="76">
          <cell r="A76" t="str">
            <v>450651</v>
          </cell>
          <cell r="I76" t="str">
            <v>N</v>
          </cell>
        </row>
        <row r="77">
          <cell r="A77" t="str">
            <v>450653</v>
          </cell>
          <cell r="I77" t="str">
            <v>N</v>
          </cell>
        </row>
        <row r="78">
          <cell r="A78" t="str">
            <v>450656</v>
          </cell>
          <cell r="I78" t="str">
            <v>N</v>
          </cell>
        </row>
        <row r="79">
          <cell r="A79" t="str">
            <v>450659</v>
          </cell>
          <cell r="I79" t="str">
            <v>N</v>
          </cell>
        </row>
        <row r="80">
          <cell r="A80" t="str">
            <v>450662</v>
          </cell>
          <cell r="I80" t="str">
            <v>N</v>
          </cell>
        </row>
        <row r="81">
          <cell r="A81" t="str">
            <v>450668</v>
          </cell>
          <cell r="I81" t="str">
            <v>N</v>
          </cell>
        </row>
        <row r="82">
          <cell r="A82" t="str">
            <v>450669</v>
          </cell>
          <cell r="I82" t="str">
            <v>N</v>
          </cell>
        </row>
        <row r="83">
          <cell r="A83" t="str">
            <v>450670</v>
          </cell>
          <cell r="I83" t="str">
            <v>N</v>
          </cell>
        </row>
        <row r="84">
          <cell r="A84" t="str">
            <v>450672</v>
          </cell>
          <cell r="I84" t="str">
            <v>N</v>
          </cell>
        </row>
        <row r="85">
          <cell r="A85" t="str">
            <v>450674</v>
          </cell>
          <cell r="I85" t="str">
            <v>Y</v>
          </cell>
        </row>
        <row r="86">
          <cell r="A86" t="str">
            <v>450675</v>
          </cell>
          <cell r="I86" t="str">
            <v>N</v>
          </cell>
        </row>
        <row r="87">
          <cell r="A87" t="str">
            <v>450678</v>
          </cell>
          <cell r="I87" t="str">
            <v>N</v>
          </cell>
        </row>
        <row r="88">
          <cell r="A88" t="str">
            <v>450684</v>
          </cell>
          <cell r="I88" t="str">
            <v>N</v>
          </cell>
        </row>
        <row r="89">
          <cell r="A89" t="str">
            <v>450686</v>
          </cell>
          <cell r="I89" t="str">
            <v>N</v>
          </cell>
        </row>
        <row r="90">
          <cell r="A90" t="str">
            <v>450688</v>
          </cell>
          <cell r="I90" t="str">
            <v>N</v>
          </cell>
        </row>
        <row r="91">
          <cell r="A91" t="str">
            <v>450694</v>
          </cell>
          <cell r="I91" t="str">
            <v>N</v>
          </cell>
        </row>
        <row r="92">
          <cell r="A92" t="str">
            <v>450709</v>
          </cell>
          <cell r="I92" t="str">
            <v>N</v>
          </cell>
        </row>
        <row r="93">
          <cell r="A93" t="str">
            <v>450716</v>
          </cell>
          <cell r="I93" t="str">
            <v>N</v>
          </cell>
        </row>
        <row r="94">
          <cell r="A94" t="str">
            <v>450718</v>
          </cell>
          <cell r="I94" t="str">
            <v>N</v>
          </cell>
        </row>
        <row r="95">
          <cell r="A95" t="str">
            <v>450723</v>
          </cell>
          <cell r="I95" t="str">
            <v>N</v>
          </cell>
        </row>
        <row r="96">
          <cell r="A96" t="str">
            <v>450742</v>
          </cell>
          <cell r="I96" t="str">
            <v>N</v>
          </cell>
        </row>
        <row r="97">
          <cell r="A97" t="str">
            <v>450743</v>
          </cell>
          <cell r="I97" t="str">
            <v>N</v>
          </cell>
        </row>
        <row r="98">
          <cell r="A98" t="str">
            <v>450747</v>
          </cell>
          <cell r="I98" t="str">
            <v>N</v>
          </cell>
        </row>
        <row r="99">
          <cell r="A99" t="str">
            <v>450755</v>
          </cell>
          <cell r="I99" t="str">
            <v>N</v>
          </cell>
        </row>
        <row r="100">
          <cell r="A100" t="str">
            <v>450771</v>
          </cell>
          <cell r="I100" t="str">
            <v>N</v>
          </cell>
        </row>
        <row r="101">
          <cell r="A101" t="str">
            <v>450780</v>
          </cell>
          <cell r="I101" t="str">
            <v>N</v>
          </cell>
        </row>
        <row r="102">
          <cell r="A102" t="str">
            <v>450801</v>
          </cell>
          <cell r="I102" t="str">
            <v>N</v>
          </cell>
        </row>
        <row r="103">
          <cell r="A103" t="str">
            <v>450803</v>
          </cell>
          <cell r="I103" t="str">
            <v>N</v>
          </cell>
        </row>
        <row r="104">
          <cell r="A104" t="str">
            <v>450809</v>
          </cell>
          <cell r="I104" t="str">
            <v>N</v>
          </cell>
        </row>
        <row r="105">
          <cell r="A105" t="str">
            <v>450820</v>
          </cell>
          <cell r="I105" t="str">
            <v>N</v>
          </cell>
        </row>
        <row r="106">
          <cell r="A106" t="str">
            <v>450822</v>
          </cell>
          <cell r="I106" t="str">
            <v>N</v>
          </cell>
        </row>
        <row r="107">
          <cell r="A107" t="str">
            <v>450825</v>
          </cell>
          <cell r="I107" t="str">
            <v>N</v>
          </cell>
        </row>
        <row r="108">
          <cell r="A108" t="str">
            <v>450833</v>
          </cell>
          <cell r="I108" t="str">
            <v>N</v>
          </cell>
        </row>
        <row r="109">
          <cell r="A109" t="str">
            <v>450840</v>
          </cell>
          <cell r="I109" t="str">
            <v>N</v>
          </cell>
        </row>
        <row r="110">
          <cell r="A110" t="str">
            <v>450844</v>
          </cell>
          <cell r="I110" t="str">
            <v>N</v>
          </cell>
        </row>
        <row r="111">
          <cell r="A111" t="str">
            <v>450847</v>
          </cell>
          <cell r="I111" t="str">
            <v>N</v>
          </cell>
        </row>
        <row r="112">
          <cell r="A112" t="str">
            <v>450851</v>
          </cell>
          <cell r="I112" t="str">
            <v>N</v>
          </cell>
        </row>
        <row r="113">
          <cell r="A113" t="str">
            <v>450862</v>
          </cell>
          <cell r="I113" t="str">
            <v>N</v>
          </cell>
        </row>
        <row r="114">
          <cell r="A114" t="str">
            <v>450865</v>
          </cell>
          <cell r="I114" t="str">
            <v>N</v>
          </cell>
        </row>
        <row r="115">
          <cell r="A115" t="str">
            <v>450867</v>
          </cell>
          <cell r="I115" t="str">
            <v>N</v>
          </cell>
        </row>
        <row r="116">
          <cell r="A116" t="str">
            <v>450885</v>
          </cell>
          <cell r="I116" t="str">
            <v>N</v>
          </cell>
        </row>
        <row r="117">
          <cell r="A117" t="str">
            <v>450890</v>
          </cell>
          <cell r="I117" t="str">
            <v>N</v>
          </cell>
        </row>
        <row r="118">
          <cell r="A118" t="str">
            <v>451304</v>
          </cell>
          <cell r="I118" t="str">
            <v>N</v>
          </cell>
        </row>
        <row r="119">
          <cell r="A119" t="str">
            <v>451305</v>
          </cell>
          <cell r="I119" t="str">
            <v>N</v>
          </cell>
        </row>
        <row r="120">
          <cell r="A120" t="str">
            <v>451307</v>
          </cell>
          <cell r="I120" t="str">
            <v>N</v>
          </cell>
        </row>
        <row r="121">
          <cell r="A121" t="str">
            <v>451308</v>
          </cell>
          <cell r="I121" t="str">
            <v>N</v>
          </cell>
        </row>
        <row r="122">
          <cell r="A122" t="str">
            <v>451312</v>
          </cell>
          <cell r="I122" t="str">
            <v>N</v>
          </cell>
        </row>
        <row r="123">
          <cell r="A123" t="str">
            <v>451313</v>
          </cell>
          <cell r="I123" t="str">
            <v>Y</v>
          </cell>
        </row>
        <row r="124">
          <cell r="A124" t="str">
            <v>451314</v>
          </cell>
          <cell r="I124" t="str">
            <v>N</v>
          </cell>
        </row>
        <row r="125">
          <cell r="A125" t="str">
            <v>451315</v>
          </cell>
          <cell r="I125" t="str">
            <v>N</v>
          </cell>
        </row>
        <row r="126">
          <cell r="A126" t="str">
            <v>451316</v>
          </cell>
          <cell r="I126" t="str">
            <v>N</v>
          </cell>
        </row>
        <row r="127">
          <cell r="A127" t="str">
            <v>451317</v>
          </cell>
          <cell r="I127" t="str">
            <v>N</v>
          </cell>
        </row>
        <row r="128">
          <cell r="A128" t="str">
            <v>451319</v>
          </cell>
          <cell r="I128" t="str">
            <v>N</v>
          </cell>
        </row>
        <row r="129">
          <cell r="A129" t="str">
            <v>451322</v>
          </cell>
          <cell r="I129" t="str">
            <v>N</v>
          </cell>
        </row>
        <row r="130">
          <cell r="A130" t="str">
            <v>451324</v>
          </cell>
          <cell r="I130" t="str">
            <v>N</v>
          </cell>
        </row>
        <row r="131">
          <cell r="A131" t="str">
            <v>451328</v>
          </cell>
          <cell r="I131" t="str">
            <v>N</v>
          </cell>
        </row>
        <row r="132">
          <cell r="A132" t="str">
            <v>451332</v>
          </cell>
          <cell r="I132" t="str">
            <v>Y</v>
          </cell>
        </row>
        <row r="133">
          <cell r="A133" t="str">
            <v>451334</v>
          </cell>
          <cell r="I133" t="str">
            <v>N</v>
          </cell>
        </row>
        <row r="134">
          <cell r="A134" t="str">
            <v>451338</v>
          </cell>
          <cell r="I134" t="str">
            <v>Y</v>
          </cell>
        </row>
        <row r="135">
          <cell r="A135" t="str">
            <v>451346</v>
          </cell>
          <cell r="I135" t="str">
            <v>N</v>
          </cell>
        </row>
        <row r="136">
          <cell r="A136" t="str">
            <v>451348</v>
          </cell>
          <cell r="I136" t="str">
            <v>N</v>
          </cell>
        </row>
        <row r="137">
          <cell r="A137" t="str">
            <v>451349</v>
          </cell>
          <cell r="I137" t="str">
            <v>N</v>
          </cell>
        </row>
        <row r="138">
          <cell r="A138" t="str">
            <v>451352</v>
          </cell>
          <cell r="I138" t="str">
            <v>N</v>
          </cell>
        </row>
        <row r="139">
          <cell r="A139" t="str">
            <v>451354</v>
          </cell>
          <cell r="I139" t="str">
            <v>N</v>
          </cell>
        </row>
        <row r="140">
          <cell r="A140" t="str">
            <v>451356</v>
          </cell>
          <cell r="I140" t="str">
            <v>N</v>
          </cell>
        </row>
        <row r="141">
          <cell r="A141" t="str">
            <v>451361</v>
          </cell>
          <cell r="I141" t="str">
            <v>Y</v>
          </cell>
        </row>
        <row r="142">
          <cell r="A142" t="str">
            <v>451364</v>
          </cell>
          <cell r="I142" t="str">
            <v>N</v>
          </cell>
        </row>
        <row r="143">
          <cell r="A143" t="str">
            <v>451365</v>
          </cell>
          <cell r="I143" t="str">
            <v>N</v>
          </cell>
        </row>
        <row r="144">
          <cell r="A144" t="str">
            <v>451369</v>
          </cell>
          <cell r="I144" t="str">
            <v>N</v>
          </cell>
        </row>
        <row r="145">
          <cell r="A145" t="str">
            <v>451370</v>
          </cell>
          <cell r="I145" t="str">
            <v>N</v>
          </cell>
        </row>
        <row r="146">
          <cell r="A146" t="str">
            <v>451371</v>
          </cell>
          <cell r="I146" t="str">
            <v>N</v>
          </cell>
        </row>
        <row r="147">
          <cell r="A147" t="str">
            <v>451373</v>
          </cell>
          <cell r="I147" t="str">
            <v>N</v>
          </cell>
        </row>
        <row r="148">
          <cell r="A148" t="str">
            <v>451374</v>
          </cell>
          <cell r="I148" t="str">
            <v>N</v>
          </cell>
        </row>
        <row r="149">
          <cell r="A149" t="str">
            <v>451377</v>
          </cell>
          <cell r="I149" t="str">
            <v>N</v>
          </cell>
        </row>
        <row r="150">
          <cell r="A150" t="str">
            <v>451380</v>
          </cell>
          <cell r="I150" t="str">
            <v>N</v>
          </cell>
        </row>
        <row r="151">
          <cell r="A151" t="str">
            <v>451381</v>
          </cell>
          <cell r="I151" t="str">
            <v>N</v>
          </cell>
        </row>
        <row r="152">
          <cell r="A152" t="str">
            <v>451382</v>
          </cell>
          <cell r="I152" t="str">
            <v>N</v>
          </cell>
        </row>
        <row r="153">
          <cell r="A153" t="str">
            <v>451384</v>
          </cell>
          <cell r="I153" t="str">
            <v>Y</v>
          </cell>
        </row>
        <row r="154">
          <cell r="A154" t="str">
            <v>451385</v>
          </cell>
          <cell r="I154" t="str">
            <v>N</v>
          </cell>
        </row>
        <row r="155">
          <cell r="A155" t="str">
            <v>451389</v>
          </cell>
          <cell r="I155" t="str">
            <v>N</v>
          </cell>
        </row>
        <row r="156">
          <cell r="A156" t="str">
            <v>451391</v>
          </cell>
          <cell r="I156" t="str">
            <v>N</v>
          </cell>
        </row>
        <row r="157">
          <cell r="A157" t="str">
            <v>453310</v>
          </cell>
          <cell r="I157" t="str">
            <v>N</v>
          </cell>
        </row>
        <row r="158">
          <cell r="A158" t="str">
            <v>670004</v>
          </cell>
          <cell r="I158" t="str">
            <v>N</v>
          </cell>
        </row>
        <row r="159">
          <cell r="A159" t="str">
            <v>670031</v>
          </cell>
          <cell r="I159" t="str">
            <v>N</v>
          </cell>
        </row>
        <row r="160">
          <cell r="A160" t="str">
            <v>670034</v>
          </cell>
          <cell r="I160" t="str">
            <v>N</v>
          </cell>
        </row>
        <row r="161">
          <cell r="A161" t="str">
            <v>670041</v>
          </cell>
          <cell r="I161" t="str">
            <v>N</v>
          </cell>
        </row>
        <row r="162">
          <cell r="A162" t="str">
            <v>670047</v>
          </cell>
          <cell r="I162" t="str">
            <v>N</v>
          </cell>
        </row>
        <row r="163">
          <cell r="A163" t="str">
            <v>670053</v>
          </cell>
          <cell r="I163" t="str">
            <v>N</v>
          </cell>
        </row>
        <row r="164">
          <cell r="A164" t="str">
            <v>670056</v>
          </cell>
          <cell r="I164" t="str">
            <v>N</v>
          </cell>
        </row>
        <row r="165">
          <cell r="A165" t="str">
            <v>670059</v>
          </cell>
          <cell r="I165" t="str">
            <v>N</v>
          </cell>
        </row>
        <row r="166">
          <cell r="A166" t="str">
            <v>670075</v>
          </cell>
          <cell r="I166" t="str">
            <v>N</v>
          </cell>
        </row>
        <row r="167">
          <cell r="A167" t="str">
            <v>670077</v>
          </cell>
          <cell r="I167" t="str">
            <v>N</v>
          </cell>
        </row>
        <row r="168">
          <cell r="A168" t="str">
            <v>670080</v>
          </cell>
          <cell r="I168" t="str">
            <v>N</v>
          </cell>
        </row>
        <row r="169">
          <cell r="A169" t="str">
            <v>670082</v>
          </cell>
          <cell r="I169" t="str">
            <v>N</v>
          </cell>
        </row>
        <row r="170">
          <cell r="A170" t="str">
            <v>670085</v>
          </cell>
          <cell r="I170" t="str">
            <v>N</v>
          </cell>
        </row>
        <row r="171">
          <cell r="A171" t="str">
            <v>670088</v>
          </cell>
          <cell r="I171" t="str">
            <v>N</v>
          </cell>
        </row>
        <row r="172">
          <cell r="A172" t="str">
            <v>670098</v>
          </cell>
          <cell r="I172" t="str">
            <v>N</v>
          </cell>
        </row>
        <row r="173">
          <cell r="A173" t="str">
            <v>670103</v>
          </cell>
          <cell r="I173" t="str">
            <v>N</v>
          </cell>
        </row>
        <row r="174">
          <cell r="A174" t="str">
            <v>670106</v>
          </cell>
          <cell r="I174" t="str">
            <v>N</v>
          </cell>
        </row>
        <row r="175">
          <cell r="A175" t="str">
            <v>670108</v>
          </cell>
          <cell r="I175" t="str">
            <v>N</v>
          </cell>
        </row>
        <row r="176">
          <cell r="A176" t="str">
            <v>670116</v>
          </cell>
          <cell r="I176" t="str">
            <v>Y</v>
          </cell>
        </row>
        <row r="177">
          <cell r="A177" t="str">
            <v>670122</v>
          </cell>
          <cell r="I177" t="str">
            <v>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2"/>
  <sheetViews>
    <sheetView topLeftCell="B1" zoomScale="80" zoomScaleNormal="80" workbookViewId="0">
      <selection activeCell="C12" sqref="C12"/>
    </sheetView>
  </sheetViews>
  <sheetFormatPr defaultRowHeight="15" x14ac:dyDescent="0.2"/>
  <cols>
    <col min="1" max="1" width="8.69921875" style="26" hidden="1" customWidth="1"/>
    <col min="2" max="2" width="9.69921875" style="27" customWidth="1"/>
    <col min="3" max="3" width="104.69921875" style="27" customWidth="1"/>
    <col min="4" max="7" width="15.19921875" style="28" customWidth="1"/>
    <col min="8" max="8" width="16.09765625" style="28" bestFit="1" customWidth="1"/>
    <col min="9" max="11" width="15.19921875" style="28" bestFit="1" customWidth="1"/>
    <col min="12" max="12" width="2.8984375" style="27" customWidth="1"/>
    <col min="13" max="13" width="15.19921875" style="28" bestFit="1" customWidth="1"/>
    <col min="14" max="16384" width="8.796875" style="27"/>
  </cols>
  <sheetData>
    <row r="1" spans="1:14" x14ac:dyDescent="0.2">
      <c r="D1" s="28">
        <f>SUM(D3:D571)</f>
        <v>6087298821</v>
      </c>
      <c r="E1" s="28">
        <v>5726978759.0200014</v>
      </c>
      <c r="F1" s="28">
        <v>1464626483.7390003</v>
      </c>
      <c r="G1" s="28">
        <f>SUM(G3:G571)</f>
        <v>621338595.11500001</v>
      </c>
      <c r="H1" s="28">
        <f>SUM(H3:H571)</f>
        <v>-840325697.68900001</v>
      </c>
      <c r="I1" s="28">
        <f t="shared" ref="I1:J1" si="0">SUM(I3:I571)</f>
        <v>4535013273.2137356</v>
      </c>
      <c r="J1" s="28">
        <f t="shared" si="0"/>
        <v>293419749.52824497</v>
      </c>
      <c r="K1" s="28">
        <f>SUM(K3:K571)</f>
        <v>3988107325.0529804</v>
      </c>
    </row>
    <row r="2" spans="1:14" ht="60" x14ac:dyDescent="0.2">
      <c r="A2" s="29" t="s">
        <v>1166</v>
      </c>
      <c r="B2" s="30" t="s">
        <v>278</v>
      </c>
      <c r="C2" s="30" t="s">
        <v>0</v>
      </c>
      <c r="D2" s="30" t="s">
        <v>713</v>
      </c>
      <c r="E2" s="30" t="s">
        <v>714</v>
      </c>
      <c r="F2" s="30" t="s">
        <v>712</v>
      </c>
      <c r="G2" s="30" t="s">
        <v>1066</v>
      </c>
      <c r="H2" s="30" t="s">
        <v>716</v>
      </c>
      <c r="I2" s="30" t="s">
        <v>285</v>
      </c>
      <c r="J2" s="30" t="s">
        <v>284</v>
      </c>
      <c r="K2" s="30" t="s">
        <v>715</v>
      </c>
      <c r="M2" s="30" t="s">
        <v>1070</v>
      </c>
      <c r="N2" s="30"/>
    </row>
    <row r="3" spans="1:14" ht="15" customHeight="1" x14ac:dyDescent="0.2">
      <c r="A3" s="26" t="e">
        <f>INDEX('[7]S-10 Line 4'!$I:$I,(MATCH(#REF!,'[7]S-10 Line 4'!$A:$A,0)))</f>
        <v>#REF!</v>
      </c>
      <c r="B3" s="26" t="s">
        <v>442</v>
      </c>
      <c r="C3" s="27" t="s">
        <v>717</v>
      </c>
      <c r="D3" s="31">
        <v>4063067</v>
      </c>
      <c r="E3" s="31">
        <v>2057335</v>
      </c>
      <c r="F3" s="28">
        <v>0</v>
      </c>
      <c r="G3" s="28">
        <f t="shared" ref="G3:G63" si="1">IF(D3&gt;0,D3-E3-F3,M3-F3)</f>
        <v>2005732</v>
      </c>
      <c r="H3" s="28">
        <f>IF(G3&gt;0,0,G3)</f>
        <v>0</v>
      </c>
      <c r="I3" s="31">
        <v>9829210</v>
      </c>
      <c r="J3" s="31">
        <v>0</v>
      </c>
      <c r="K3" s="30">
        <f>SUM(H3:J3)</f>
        <v>9829210</v>
      </c>
      <c r="M3" s="31">
        <f>IFERROR(INDEX('2015 Audited Medicaid Shortfall'!E:E,(MATCH('Analysis (Updated)'!B:B,'2015 Audited Medicaid Shortfall'!B:B,0))),0)</f>
        <v>6874402</v>
      </c>
    </row>
    <row r="4" spans="1:14" ht="15" customHeight="1" x14ac:dyDescent="0.2">
      <c r="A4" s="26" t="e">
        <f>INDEX('[7]S-10 Line 4'!$I:$I,(MATCH(#REF!,'[7]S-10 Line 4'!$A:$A,0)))</f>
        <v>#REF!</v>
      </c>
      <c r="B4" s="26" t="s">
        <v>718</v>
      </c>
      <c r="C4" s="27" t="s">
        <v>719</v>
      </c>
      <c r="D4" s="31">
        <v>1431751</v>
      </c>
      <c r="E4" s="31">
        <v>1228117</v>
      </c>
      <c r="F4" s="28">
        <v>0</v>
      </c>
      <c r="G4" s="28">
        <f t="shared" si="1"/>
        <v>203634</v>
      </c>
      <c r="H4" s="28">
        <f t="shared" ref="H4:H64" si="2">IF(G4&gt;0,0,G4)</f>
        <v>0</v>
      </c>
      <c r="I4" s="31">
        <v>993187</v>
      </c>
      <c r="J4" s="31">
        <v>18099</v>
      </c>
      <c r="K4" s="30">
        <f t="shared" ref="K4:K64" si="3">SUM(H4:J4)</f>
        <v>1011286</v>
      </c>
      <c r="M4" s="31">
        <f>IFERROR(INDEX('2015 Audited Medicaid Shortfall'!E:E,(MATCH('Analysis (Updated)'!B:B,'2015 Audited Medicaid Shortfall'!B:B,0))),0)</f>
        <v>1658768</v>
      </c>
    </row>
    <row r="5" spans="1:14" ht="15" customHeight="1" x14ac:dyDescent="0.2">
      <c r="A5" s="26" t="e">
        <f>INDEX('[7]S-10 Line 4'!$I:$I,(MATCH(#REF!,'[7]S-10 Line 4'!$A:$A,0)))</f>
        <v>#REF!</v>
      </c>
      <c r="B5" s="26" t="s">
        <v>720</v>
      </c>
      <c r="C5" s="27" t="s">
        <v>721</v>
      </c>
      <c r="D5" s="31">
        <v>8670782</v>
      </c>
      <c r="E5" s="31">
        <v>6534275</v>
      </c>
      <c r="F5" s="28">
        <v>6236499.1299999999</v>
      </c>
      <c r="G5" s="28">
        <f t="shared" si="1"/>
        <v>-4099992.13</v>
      </c>
      <c r="H5" s="28">
        <f t="shared" si="2"/>
        <v>-4099992.13</v>
      </c>
      <c r="I5" s="31">
        <v>5804154</v>
      </c>
      <c r="J5" s="31">
        <v>2031963</v>
      </c>
      <c r="K5" s="30">
        <f t="shared" si="3"/>
        <v>3736124.87</v>
      </c>
      <c r="M5" s="31">
        <f>IFERROR(INDEX('2015 Audited Medicaid Shortfall'!E:E,(MATCH('Analysis (Updated)'!B:B,'2015 Audited Medicaid Shortfall'!B:B,0))),0)</f>
        <v>39554193</v>
      </c>
    </row>
    <row r="6" spans="1:14" ht="15" customHeight="1" x14ac:dyDescent="0.2">
      <c r="A6" s="26" t="e">
        <f>INDEX('[7]S-10 Line 4'!$I:$I,(MATCH(#REF!,'[7]S-10 Line 4'!$A:$A,0)))</f>
        <v>#REF!</v>
      </c>
      <c r="B6" s="32" t="s">
        <v>722</v>
      </c>
      <c r="C6" s="27" t="s">
        <v>723</v>
      </c>
      <c r="D6" s="31">
        <v>0</v>
      </c>
      <c r="E6" s="31">
        <v>0</v>
      </c>
      <c r="F6" s="28">
        <v>0</v>
      </c>
      <c r="G6" s="28">
        <f t="shared" si="1"/>
        <v>0</v>
      </c>
      <c r="H6" s="28">
        <f t="shared" si="2"/>
        <v>0</v>
      </c>
      <c r="I6" s="31">
        <v>0</v>
      </c>
      <c r="J6" s="31">
        <v>0</v>
      </c>
      <c r="K6" s="30">
        <f t="shared" si="3"/>
        <v>0</v>
      </c>
      <c r="M6" s="31">
        <f>IFERROR(INDEX('2015 Audited Medicaid Shortfall'!E:E,(MATCH('Analysis (Updated)'!B:B,'2015 Audited Medicaid Shortfall'!B:B,0))),0)</f>
        <v>0</v>
      </c>
    </row>
    <row r="7" spans="1:14" ht="15" customHeight="1" x14ac:dyDescent="0.2">
      <c r="A7" s="26" t="e">
        <f>INDEX('[7]S-10 Line 4'!$I:$I,(MATCH(#REF!,'[7]S-10 Line 4'!$A:$A,0)))</f>
        <v>#REF!</v>
      </c>
      <c r="B7" s="26" t="s">
        <v>306</v>
      </c>
      <c r="C7" s="27" t="s">
        <v>724</v>
      </c>
      <c r="D7" s="31">
        <v>18695320</v>
      </c>
      <c r="E7" s="31">
        <v>8985581</v>
      </c>
      <c r="F7" s="28">
        <v>2417268.17</v>
      </c>
      <c r="G7" s="28">
        <f t="shared" si="1"/>
        <v>7292470.8300000001</v>
      </c>
      <c r="H7" s="28">
        <f t="shared" si="2"/>
        <v>0</v>
      </c>
      <c r="I7" s="31">
        <v>6859119</v>
      </c>
      <c r="J7" s="31">
        <v>0</v>
      </c>
      <c r="K7" s="30">
        <f t="shared" si="3"/>
        <v>6859119</v>
      </c>
      <c r="M7" s="31">
        <f>IFERROR(INDEX('2015 Audited Medicaid Shortfall'!E:E,(MATCH('Analysis (Updated)'!B:B,'2015 Audited Medicaid Shortfall'!B:B,0))),0)</f>
        <v>13013767</v>
      </c>
    </row>
    <row r="8" spans="1:14" ht="15" customHeight="1" x14ac:dyDescent="0.2">
      <c r="A8" s="26" t="e">
        <f>INDEX('[7]S-10 Line 4'!$I:$I,(MATCH(#REF!,'[7]S-10 Line 4'!$A:$A,0)))</f>
        <v>#REF!</v>
      </c>
      <c r="B8" s="26" t="s">
        <v>315</v>
      </c>
      <c r="C8" s="27" t="s">
        <v>725</v>
      </c>
      <c r="D8" s="31">
        <v>1557081</v>
      </c>
      <c r="E8" s="31">
        <v>726983</v>
      </c>
      <c r="F8" s="28">
        <v>0</v>
      </c>
      <c r="G8" s="28">
        <f t="shared" si="1"/>
        <v>830098</v>
      </c>
      <c r="H8" s="28">
        <f t="shared" si="2"/>
        <v>0</v>
      </c>
      <c r="I8" s="31">
        <v>902161</v>
      </c>
      <c r="J8" s="31">
        <v>17894</v>
      </c>
      <c r="K8" s="30">
        <f t="shared" si="3"/>
        <v>920055</v>
      </c>
      <c r="M8" s="31">
        <f>IFERROR(INDEX('2015 Audited Medicaid Shortfall'!E:E,(MATCH('Analysis (Updated)'!B:B,'2015 Audited Medicaid Shortfall'!B:B,0))),0)</f>
        <v>1010188</v>
      </c>
    </row>
    <row r="9" spans="1:14" ht="15" customHeight="1" x14ac:dyDescent="0.2">
      <c r="A9" s="26" t="e">
        <f>INDEX('[7]S-10 Line 4'!$I:$I,(MATCH(#REF!,'[7]S-10 Line 4'!$A:$A,0)))</f>
        <v>#REF!</v>
      </c>
      <c r="B9" s="26" t="s">
        <v>319</v>
      </c>
      <c r="C9" s="27" t="s">
        <v>726</v>
      </c>
      <c r="D9" s="31">
        <v>0</v>
      </c>
      <c r="E9" s="31">
        <v>0</v>
      </c>
      <c r="F9" s="28">
        <v>0</v>
      </c>
      <c r="G9" s="28">
        <f t="shared" si="1"/>
        <v>0</v>
      </c>
      <c r="H9" s="28">
        <f t="shared" si="2"/>
        <v>0</v>
      </c>
      <c r="I9" s="31">
        <v>0</v>
      </c>
      <c r="J9" s="31">
        <v>0</v>
      </c>
      <c r="K9" s="30">
        <f t="shared" si="3"/>
        <v>0</v>
      </c>
      <c r="M9" s="31">
        <f>IFERROR(INDEX('2015 Audited Medicaid Shortfall'!E:E,(MATCH('Analysis (Updated)'!B:B,'2015 Audited Medicaid Shortfall'!B:B,0))),0)</f>
        <v>0</v>
      </c>
    </row>
    <row r="10" spans="1:14" ht="15" customHeight="1" x14ac:dyDescent="0.2">
      <c r="A10" s="26" t="e">
        <f>INDEX('[7]S-10 Line 4'!$I:$I,(MATCH(#REF!,'[7]S-10 Line 4'!$A:$A,0)))</f>
        <v>#REF!</v>
      </c>
      <c r="B10" s="26" t="s">
        <v>332</v>
      </c>
      <c r="C10" s="27" t="s">
        <v>727</v>
      </c>
      <c r="D10" s="31">
        <v>695407</v>
      </c>
      <c r="E10" s="31">
        <v>365759</v>
      </c>
      <c r="F10" s="28">
        <v>0</v>
      </c>
      <c r="G10" s="28">
        <f t="shared" si="1"/>
        <v>329648</v>
      </c>
      <c r="H10" s="28">
        <f t="shared" si="2"/>
        <v>0</v>
      </c>
      <c r="I10" s="31">
        <v>0</v>
      </c>
      <c r="J10" s="31">
        <v>0</v>
      </c>
      <c r="K10" s="30">
        <f t="shared" si="3"/>
        <v>0</v>
      </c>
      <c r="M10" s="31">
        <f>IFERROR(INDEX('2015 Audited Medicaid Shortfall'!E:E,(MATCH('Analysis (Updated)'!B:B,'2015 Audited Medicaid Shortfall'!B:B,0))),0)</f>
        <v>1143397</v>
      </c>
    </row>
    <row r="11" spans="1:14" ht="15" customHeight="1" x14ac:dyDescent="0.2">
      <c r="A11" s="26" t="e">
        <f>INDEX('[7]S-10 Line 4'!$I:$I,(MATCH(#REF!,'[7]S-10 Line 4'!$A:$A,0)))</f>
        <v>#REF!</v>
      </c>
      <c r="B11" s="26" t="s">
        <v>343</v>
      </c>
      <c r="C11" s="27" t="s">
        <v>728</v>
      </c>
      <c r="D11" s="31">
        <v>15264789</v>
      </c>
      <c r="E11" s="31">
        <v>11868304</v>
      </c>
      <c r="F11" s="28">
        <v>2780412.31</v>
      </c>
      <c r="G11" s="28">
        <f t="shared" si="1"/>
        <v>616072.68999999994</v>
      </c>
      <c r="H11" s="28">
        <f t="shared" si="2"/>
        <v>0</v>
      </c>
      <c r="I11" s="31">
        <v>8128186</v>
      </c>
      <c r="J11" s="31">
        <v>0</v>
      </c>
      <c r="K11" s="30">
        <f t="shared" si="3"/>
        <v>8128186</v>
      </c>
      <c r="M11" s="31">
        <f>IFERROR(INDEX('2015 Audited Medicaid Shortfall'!E:E,(MATCH('Analysis (Updated)'!B:B,'2015 Audited Medicaid Shortfall'!B:B,0))),0)</f>
        <v>14440706</v>
      </c>
    </row>
    <row r="12" spans="1:14" ht="15" customHeight="1" x14ac:dyDescent="0.2">
      <c r="A12" s="26" t="e">
        <f>INDEX('[7]S-10 Line 4'!$I:$I,(MATCH(#REF!,'[7]S-10 Line 4'!$A:$A,0)))</f>
        <v>#REF!</v>
      </c>
      <c r="B12" s="26" t="s">
        <v>345</v>
      </c>
      <c r="C12" s="27" t="s">
        <v>729</v>
      </c>
      <c r="D12" s="31">
        <v>2661105</v>
      </c>
      <c r="E12" s="31">
        <v>2684489</v>
      </c>
      <c r="F12" s="28">
        <v>1427671.99</v>
      </c>
      <c r="G12" s="28">
        <f t="shared" si="1"/>
        <v>-1451055.99</v>
      </c>
      <c r="H12" s="28">
        <f t="shared" si="2"/>
        <v>-1451055.99</v>
      </c>
      <c r="I12" s="31">
        <v>381350</v>
      </c>
      <c r="J12" s="31">
        <v>2335</v>
      </c>
      <c r="K12" s="30">
        <f t="shared" si="3"/>
        <v>-1067370.99</v>
      </c>
      <c r="M12" s="31">
        <f>IFERROR(INDEX('2015 Audited Medicaid Shortfall'!E:E,(MATCH('Analysis (Updated)'!B:B,'2015 Audited Medicaid Shortfall'!B:B,0))),0)</f>
        <v>2759036</v>
      </c>
    </row>
    <row r="13" spans="1:14" ht="15" customHeight="1" x14ac:dyDescent="0.2">
      <c r="A13" s="26" t="e">
        <f>INDEX('[7]S-10 Line 4'!$I:$I,(MATCH(#REF!,'[7]S-10 Line 4'!$A:$A,0)))</f>
        <v>#REF!</v>
      </c>
      <c r="B13" s="26" t="s">
        <v>361</v>
      </c>
      <c r="C13" s="27" t="s">
        <v>730</v>
      </c>
      <c r="D13" s="31">
        <v>1053535</v>
      </c>
      <c r="E13" s="31">
        <v>621.10599999999999</v>
      </c>
      <c r="F13" s="28">
        <v>0</v>
      </c>
      <c r="G13" s="28">
        <f t="shared" si="1"/>
        <v>1052913.8940000001</v>
      </c>
      <c r="H13" s="28">
        <f t="shared" si="2"/>
        <v>0</v>
      </c>
      <c r="I13" s="31">
        <v>705434</v>
      </c>
      <c r="J13" s="31">
        <v>0</v>
      </c>
      <c r="K13" s="30">
        <f t="shared" si="3"/>
        <v>705434</v>
      </c>
      <c r="M13" s="31">
        <f>IFERROR(INDEX('2015 Audited Medicaid Shortfall'!E:E,(MATCH('Analysis (Updated)'!B:B,'2015 Audited Medicaid Shortfall'!B:B,0))),0)</f>
        <v>530238</v>
      </c>
    </row>
    <row r="14" spans="1:14" ht="15" customHeight="1" x14ac:dyDescent="0.2">
      <c r="A14" s="26" t="e">
        <f>INDEX('[7]S-10 Line 4'!$I:$I,(MATCH(#REF!,'[7]S-10 Line 4'!$A:$A,0)))</f>
        <v>#REF!</v>
      </c>
      <c r="B14" s="26" t="s">
        <v>684</v>
      </c>
      <c r="C14" s="27" t="s">
        <v>731</v>
      </c>
      <c r="D14" s="31">
        <v>7107815</v>
      </c>
      <c r="E14" s="31">
        <v>6098397</v>
      </c>
      <c r="F14" s="28">
        <v>0</v>
      </c>
      <c r="G14" s="28">
        <f t="shared" si="1"/>
        <v>1009418</v>
      </c>
      <c r="H14" s="28">
        <f t="shared" si="2"/>
        <v>0</v>
      </c>
      <c r="I14" s="31">
        <v>767403</v>
      </c>
      <c r="J14" s="31">
        <v>0</v>
      </c>
      <c r="K14" s="30">
        <f t="shared" si="3"/>
        <v>767403</v>
      </c>
      <c r="M14" s="31">
        <f>IFERROR(INDEX('2015 Audited Medicaid Shortfall'!E:E,(MATCH('Analysis (Updated)'!B:B,'2015 Audited Medicaid Shortfall'!B:B,0))),0)</f>
        <v>0</v>
      </c>
    </row>
    <row r="15" spans="1:14" ht="15" customHeight="1" x14ac:dyDescent="0.2">
      <c r="A15" s="26" t="e">
        <f>INDEX('[7]S-10 Line 4'!$I:$I,(MATCH(#REF!,'[7]S-10 Line 4'!$A:$A,0)))</f>
        <v>#REF!</v>
      </c>
      <c r="B15" s="26" t="s">
        <v>351</v>
      </c>
      <c r="C15" s="27" t="s">
        <v>732</v>
      </c>
      <c r="D15" s="31">
        <v>26181809</v>
      </c>
      <c r="E15" s="31">
        <v>17420225</v>
      </c>
      <c r="F15" s="28">
        <v>6294806.25</v>
      </c>
      <c r="G15" s="28">
        <f t="shared" si="1"/>
        <v>2466777.75</v>
      </c>
      <c r="H15" s="28">
        <f t="shared" si="2"/>
        <v>0</v>
      </c>
      <c r="I15" s="31">
        <v>6563912</v>
      </c>
      <c r="J15" s="31">
        <v>1789181</v>
      </c>
      <c r="K15" s="30">
        <f t="shared" si="3"/>
        <v>8353093</v>
      </c>
      <c r="M15" s="31">
        <f>IFERROR(INDEX('2015 Audited Medicaid Shortfall'!E:E,(MATCH('Analysis (Updated)'!B:B,'2015 Audited Medicaid Shortfall'!B:B,0))),0)</f>
        <v>33464619</v>
      </c>
    </row>
    <row r="16" spans="1:14" ht="15" customHeight="1" x14ac:dyDescent="0.2">
      <c r="A16" s="26" t="e">
        <f>INDEX('[7]S-10 Line 4'!$I:$I,(MATCH(#REF!,'[7]S-10 Line 4'!$A:$A,0)))</f>
        <v>#REF!</v>
      </c>
      <c r="B16" s="26" t="s">
        <v>374</v>
      </c>
      <c r="C16" s="27" t="s">
        <v>733</v>
      </c>
      <c r="D16" s="31">
        <v>150197</v>
      </c>
      <c r="E16" s="31">
        <v>5322</v>
      </c>
      <c r="F16" s="28">
        <v>0</v>
      </c>
      <c r="G16" s="28">
        <f t="shared" si="1"/>
        <v>144875</v>
      </c>
      <c r="H16" s="28">
        <f t="shared" si="2"/>
        <v>0</v>
      </c>
      <c r="I16" s="31">
        <v>302631</v>
      </c>
      <c r="J16" s="31">
        <v>0</v>
      </c>
      <c r="K16" s="30">
        <f t="shared" si="3"/>
        <v>302631</v>
      </c>
      <c r="M16" s="31">
        <f>IFERROR(INDEX('2015 Audited Medicaid Shortfall'!E:E,(MATCH('Analysis (Updated)'!B:B,'2015 Audited Medicaid Shortfall'!B:B,0))),0)</f>
        <v>310999</v>
      </c>
    </row>
    <row r="17" spans="1:13" ht="15" customHeight="1" x14ac:dyDescent="0.2">
      <c r="A17" s="26" t="e">
        <f>INDEX('[7]S-10 Line 4'!$I:$I,(MATCH(#REF!,'[7]S-10 Line 4'!$A:$A,0)))</f>
        <v>#REF!</v>
      </c>
      <c r="B17" s="26" t="s">
        <v>376</v>
      </c>
      <c r="C17" s="27" t="s">
        <v>735</v>
      </c>
      <c r="D17" s="31">
        <v>8453377</v>
      </c>
      <c r="E17" s="31">
        <v>9141952</v>
      </c>
      <c r="F17" s="28">
        <v>2435671.67</v>
      </c>
      <c r="G17" s="28">
        <f t="shared" si="1"/>
        <v>-3124246.67</v>
      </c>
      <c r="H17" s="28">
        <f t="shared" si="2"/>
        <v>-3124246.67</v>
      </c>
      <c r="I17" s="31">
        <v>4610245</v>
      </c>
      <c r="J17" s="31">
        <v>0</v>
      </c>
      <c r="K17" s="30">
        <f t="shared" si="3"/>
        <v>1485998.33</v>
      </c>
      <c r="M17" s="31">
        <f>IFERROR(INDEX('2015 Audited Medicaid Shortfall'!E:E,(MATCH('Analysis (Updated)'!B:B,'2015 Audited Medicaid Shortfall'!B:B,0))),0)</f>
        <v>12811098</v>
      </c>
    </row>
    <row r="18" spans="1:13" ht="15" customHeight="1" x14ac:dyDescent="0.2">
      <c r="A18" s="26" t="e">
        <f>INDEX('[7]S-10 Line 4'!$I:$I,(MATCH(#REF!,'[7]S-10 Line 4'!$A:$A,0)))</f>
        <v>#REF!</v>
      </c>
      <c r="B18" s="26" t="s">
        <v>377</v>
      </c>
      <c r="C18" s="27" t="s">
        <v>736</v>
      </c>
      <c r="D18" s="31">
        <v>16664331</v>
      </c>
      <c r="E18" s="31">
        <v>12094794</v>
      </c>
      <c r="F18" s="28">
        <v>0</v>
      </c>
      <c r="G18" s="28">
        <f t="shared" si="1"/>
        <v>4569537</v>
      </c>
      <c r="H18" s="28">
        <f t="shared" si="2"/>
        <v>0</v>
      </c>
      <c r="I18" s="31">
        <v>3732894</v>
      </c>
      <c r="J18" s="31">
        <v>0</v>
      </c>
      <c r="K18" s="30">
        <f t="shared" si="3"/>
        <v>3732894</v>
      </c>
      <c r="M18" s="31">
        <f>IFERROR(INDEX('2015 Audited Medicaid Shortfall'!E:E,(MATCH('Analysis (Updated)'!B:B,'2015 Audited Medicaid Shortfall'!B:B,0))),0)</f>
        <v>17888584</v>
      </c>
    </row>
    <row r="19" spans="1:13" ht="15" customHeight="1" x14ac:dyDescent="0.2">
      <c r="A19" s="26" t="e">
        <f>INDEX('[7]S-10 Line 4'!$I:$I,(MATCH(#REF!,'[7]S-10 Line 4'!$A:$A,0)))</f>
        <v>#REF!</v>
      </c>
      <c r="B19" s="26" t="s">
        <v>378</v>
      </c>
      <c r="C19" s="27" t="s">
        <v>737</v>
      </c>
      <c r="D19" s="31">
        <v>1848357</v>
      </c>
      <c r="E19" s="31">
        <v>1114951</v>
      </c>
      <c r="F19" s="28">
        <v>552071.28999999992</v>
      </c>
      <c r="G19" s="28">
        <f t="shared" si="1"/>
        <v>181334.71000000008</v>
      </c>
      <c r="H19" s="28">
        <f t="shared" si="2"/>
        <v>0</v>
      </c>
      <c r="I19" s="31">
        <v>996333</v>
      </c>
      <c r="J19" s="31">
        <v>0</v>
      </c>
      <c r="K19" s="30">
        <f t="shared" si="3"/>
        <v>996333</v>
      </c>
      <c r="M19" s="31">
        <f>IFERROR(INDEX('2015 Audited Medicaid Shortfall'!E:E,(MATCH('Analysis (Updated)'!B:B,'2015 Audited Medicaid Shortfall'!B:B,0))),0)</f>
        <v>1241775</v>
      </c>
    </row>
    <row r="20" spans="1:13" ht="15" customHeight="1" x14ac:dyDescent="0.2">
      <c r="A20" s="26" t="e">
        <f>INDEX('[7]S-10 Line 4'!$I:$I,(MATCH(#REF!,'[7]S-10 Line 4'!$A:$A,0)))</f>
        <v>#REF!</v>
      </c>
      <c r="B20" s="26" t="s">
        <v>379</v>
      </c>
      <c r="C20" s="27" t="s">
        <v>738</v>
      </c>
      <c r="D20" s="31">
        <v>16992377</v>
      </c>
      <c r="E20" s="31">
        <v>24515093</v>
      </c>
      <c r="F20" s="28">
        <v>0</v>
      </c>
      <c r="G20" s="28">
        <f t="shared" si="1"/>
        <v>-7522716</v>
      </c>
      <c r="H20" s="28">
        <f t="shared" si="2"/>
        <v>-7522716</v>
      </c>
      <c r="I20" s="31">
        <v>15880012</v>
      </c>
      <c r="J20" s="31">
        <v>961325</v>
      </c>
      <c r="K20" s="30">
        <f t="shared" si="3"/>
        <v>9318621</v>
      </c>
      <c r="M20" s="31">
        <f>IFERROR(INDEX('2015 Audited Medicaid Shortfall'!E:E,(MATCH('Analysis (Updated)'!B:B,'2015 Audited Medicaid Shortfall'!B:B,0))),0)</f>
        <v>21548835</v>
      </c>
    </row>
    <row r="21" spans="1:13" ht="15" customHeight="1" x14ac:dyDescent="0.2">
      <c r="A21" s="26" t="e">
        <f>INDEX('[7]S-10 Line 4'!$I:$I,(MATCH(#REF!,'[7]S-10 Line 4'!$A:$A,0)))</f>
        <v>#REF!</v>
      </c>
      <c r="B21" s="26" t="s">
        <v>380</v>
      </c>
      <c r="C21" s="27" t="s">
        <v>739</v>
      </c>
      <c r="D21" s="31">
        <v>8274789</v>
      </c>
      <c r="E21" s="31">
        <v>4817507</v>
      </c>
      <c r="F21" s="28">
        <v>0</v>
      </c>
      <c r="G21" s="28">
        <f t="shared" si="1"/>
        <v>3457282</v>
      </c>
      <c r="H21" s="28">
        <f t="shared" si="2"/>
        <v>0</v>
      </c>
      <c r="I21" s="31">
        <v>15831051</v>
      </c>
      <c r="J21" s="31">
        <v>590573</v>
      </c>
      <c r="K21" s="30">
        <f t="shared" si="3"/>
        <v>16421624</v>
      </c>
      <c r="M21" s="31">
        <f>IFERROR(INDEX('2015 Audited Medicaid Shortfall'!E:E,(MATCH('Analysis (Updated)'!B:B,'2015 Audited Medicaid Shortfall'!B:B,0))),0)</f>
        <v>15961443</v>
      </c>
    </row>
    <row r="22" spans="1:13" ht="15" customHeight="1" x14ac:dyDescent="0.2">
      <c r="A22" s="26" t="e">
        <f>INDEX('[7]S-10 Line 4'!$I:$I,(MATCH(#REF!,'[7]S-10 Line 4'!$A:$A,0)))</f>
        <v>#REF!</v>
      </c>
      <c r="B22" s="33" t="s">
        <v>438</v>
      </c>
      <c r="C22" s="27" t="s">
        <v>740</v>
      </c>
      <c r="D22" s="31">
        <v>109011417</v>
      </c>
      <c r="E22" s="31">
        <v>63717670</v>
      </c>
      <c r="F22" s="28">
        <v>100695036.22</v>
      </c>
      <c r="G22" s="28">
        <f t="shared" si="1"/>
        <v>-55401289.219999999</v>
      </c>
      <c r="H22" s="28">
        <f t="shared" si="2"/>
        <v>-55401289.219999999</v>
      </c>
      <c r="I22" s="31">
        <v>211859627</v>
      </c>
      <c r="J22" s="31">
        <v>118564</v>
      </c>
      <c r="K22" s="30">
        <f t="shared" si="3"/>
        <v>156576901.78</v>
      </c>
      <c r="M22" s="31">
        <f>IFERROR(INDEX('2015 Audited Medicaid Shortfall'!E:E,(MATCH('Analysis (Updated)'!B:B,'2015 Audited Medicaid Shortfall'!B:B,0))),0)</f>
        <v>105384930</v>
      </c>
    </row>
    <row r="23" spans="1:13" ht="15" customHeight="1" x14ac:dyDescent="0.2">
      <c r="A23" s="26" t="e">
        <f>INDEX('[7]S-10 Line 4'!$I:$I,(MATCH(#REF!,'[7]S-10 Line 4'!$A:$A,0)))</f>
        <v>#REF!</v>
      </c>
      <c r="B23" s="26" t="s">
        <v>381</v>
      </c>
      <c r="C23" s="27" t="s">
        <v>741</v>
      </c>
      <c r="D23" s="31">
        <v>2508952</v>
      </c>
      <c r="E23" s="31">
        <v>914963</v>
      </c>
      <c r="F23" s="28">
        <v>0</v>
      </c>
      <c r="G23" s="28">
        <f t="shared" si="1"/>
        <v>1593989</v>
      </c>
      <c r="H23" s="28">
        <f t="shared" si="2"/>
        <v>0</v>
      </c>
      <c r="I23" s="31">
        <v>34365</v>
      </c>
      <c r="J23" s="31">
        <v>44888</v>
      </c>
      <c r="K23" s="30">
        <f t="shared" si="3"/>
        <v>79253</v>
      </c>
      <c r="M23" s="31">
        <f>IFERROR(INDEX('2015 Audited Medicaid Shortfall'!E:E,(MATCH('Analysis (Updated)'!B:B,'2015 Audited Medicaid Shortfall'!B:B,0))),0)</f>
        <v>0</v>
      </c>
    </row>
    <row r="24" spans="1:13" ht="15" customHeight="1" x14ac:dyDescent="0.2">
      <c r="A24" s="26" t="e">
        <f>INDEX('[7]S-10 Line 4'!$I:$I,(MATCH(#REF!,'[7]S-10 Line 4'!$A:$A,0)))</f>
        <v>#REF!</v>
      </c>
      <c r="B24" s="26" t="s">
        <v>382</v>
      </c>
      <c r="C24" s="26" t="s">
        <v>742</v>
      </c>
      <c r="D24" s="31">
        <v>42508570</v>
      </c>
      <c r="E24" s="31">
        <v>29073749</v>
      </c>
      <c r="F24" s="28">
        <v>1269949.58</v>
      </c>
      <c r="G24" s="28">
        <f t="shared" si="1"/>
        <v>12164871.42</v>
      </c>
      <c r="H24" s="28">
        <f t="shared" si="2"/>
        <v>0</v>
      </c>
      <c r="I24" s="31">
        <v>45105675</v>
      </c>
      <c r="J24" s="31">
        <v>154010</v>
      </c>
      <c r="K24" s="30">
        <f t="shared" si="3"/>
        <v>45259685</v>
      </c>
      <c r="M24" s="31">
        <f>IFERROR(INDEX('2015 Audited Medicaid Shortfall'!E:E,(MATCH('Analysis (Updated)'!B:B,'2015 Audited Medicaid Shortfall'!B:B,0))),0)</f>
        <v>9361464</v>
      </c>
    </row>
    <row r="25" spans="1:13" ht="15" customHeight="1" x14ac:dyDescent="0.2">
      <c r="A25" s="26" t="e">
        <f>INDEX('[7]S-10 Line 4'!$I:$I,(MATCH(#REF!,'[7]S-10 Line 4'!$A:$A,0)))</f>
        <v>#REF!</v>
      </c>
      <c r="B25" s="26" t="s">
        <v>383</v>
      </c>
      <c r="C25" s="27" t="s">
        <v>743</v>
      </c>
      <c r="D25" s="31">
        <v>6990814</v>
      </c>
      <c r="E25" s="31">
        <v>4941629</v>
      </c>
      <c r="F25" s="28">
        <v>0</v>
      </c>
      <c r="G25" s="28">
        <f t="shared" si="1"/>
        <v>2049185</v>
      </c>
      <c r="H25" s="28">
        <f t="shared" si="2"/>
        <v>0</v>
      </c>
      <c r="I25" s="31">
        <v>6519924</v>
      </c>
      <c r="J25" s="31">
        <v>0</v>
      </c>
      <c r="K25" s="30">
        <f t="shared" si="3"/>
        <v>6519924</v>
      </c>
      <c r="M25" s="31">
        <f>IFERROR(INDEX('2015 Audited Medicaid Shortfall'!E:E,(MATCH('Analysis (Updated)'!B:B,'2015 Audited Medicaid Shortfall'!B:B,0))),0)</f>
        <v>6389708</v>
      </c>
    </row>
    <row r="26" spans="1:13" ht="15" customHeight="1" x14ac:dyDescent="0.2">
      <c r="A26" s="26" t="e">
        <f>INDEX('[7]S-10 Line 4'!$I:$I,(MATCH(#REF!,'[7]S-10 Line 4'!$A:$A,0)))</f>
        <v>#REF!</v>
      </c>
      <c r="B26" s="26" t="s">
        <v>385</v>
      </c>
      <c r="C26" s="27" t="s">
        <v>744</v>
      </c>
      <c r="D26" s="31">
        <v>1878199</v>
      </c>
      <c r="E26" s="31">
        <v>702000</v>
      </c>
      <c r="F26" s="28">
        <v>685503.65</v>
      </c>
      <c r="G26" s="28">
        <f t="shared" si="1"/>
        <v>490695.35</v>
      </c>
      <c r="H26" s="28">
        <f t="shared" si="2"/>
        <v>0</v>
      </c>
      <c r="I26" s="31">
        <v>789281</v>
      </c>
      <c r="J26" s="31">
        <v>0</v>
      </c>
      <c r="K26" s="30">
        <f t="shared" si="3"/>
        <v>789281</v>
      </c>
      <c r="M26" s="31">
        <f>IFERROR(INDEX('2015 Audited Medicaid Shortfall'!E:E,(MATCH('Analysis (Updated)'!B:B,'2015 Audited Medicaid Shortfall'!B:B,0))),0)</f>
        <v>2025962</v>
      </c>
    </row>
    <row r="27" spans="1:13" ht="15" customHeight="1" x14ac:dyDescent="0.2">
      <c r="A27" s="26" t="e">
        <f>INDEX('[7]S-10 Line 4'!$I:$I,(MATCH(#REF!,'[7]S-10 Line 4'!$A:$A,0)))</f>
        <v>#REF!</v>
      </c>
      <c r="B27" s="26" t="s">
        <v>386</v>
      </c>
      <c r="C27" s="27" t="s">
        <v>745</v>
      </c>
      <c r="D27" s="31">
        <v>79391009</v>
      </c>
      <c r="E27" s="31">
        <v>60699327</v>
      </c>
      <c r="F27" s="28">
        <v>12029845.949999999</v>
      </c>
      <c r="G27" s="28">
        <f t="shared" si="1"/>
        <v>6661836.0500000007</v>
      </c>
      <c r="H27" s="28">
        <f t="shared" si="2"/>
        <v>0</v>
      </c>
      <c r="I27" s="31">
        <v>68968933</v>
      </c>
      <c r="J27" s="31">
        <v>0</v>
      </c>
      <c r="K27" s="30">
        <f t="shared" si="3"/>
        <v>68968933</v>
      </c>
      <c r="M27" s="31">
        <f>IFERROR(INDEX('2015 Audited Medicaid Shortfall'!E:E,(MATCH('Analysis (Updated)'!B:B,'2015 Audited Medicaid Shortfall'!B:B,0))),0)</f>
        <v>74097450</v>
      </c>
    </row>
    <row r="28" spans="1:13" ht="15" customHeight="1" x14ac:dyDescent="0.2">
      <c r="A28" s="26" t="e">
        <f>INDEX('[7]S-10 Line 4'!$I:$I,(MATCH(#REF!,'[7]S-10 Line 4'!$A:$A,0)))</f>
        <v>#REF!</v>
      </c>
      <c r="B28" s="26" t="s">
        <v>387</v>
      </c>
      <c r="C28" s="27" t="s">
        <v>746</v>
      </c>
      <c r="D28" s="31">
        <v>25093348</v>
      </c>
      <c r="E28" s="31">
        <v>17066833</v>
      </c>
      <c r="F28" s="28">
        <v>5623006.4199999999</v>
      </c>
      <c r="G28" s="28">
        <f t="shared" si="1"/>
        <v>2403508.58</v>
      </c>
      <c r="H28" s="28">
        <f t="shared" si="2"/>
        <v>0</v>
      </c>
      <c r="I28" s="31">
        <v>3125193</v>
      </c>
      <c r="J28" s="31">
        <v>612849</v>
      </c>
      <c r="K28" s="30">
        <f t="shared" si="3"/>
        <v>3738042</v>
      </c>
      <c r="M28" s="31">
        <f>IFERROR(INDEX('2015 Audited Medicaid Shortfall'!E:E,(MATCH('Analysis (Updated)'!B:B,'2015 Audited Medicaid Shortfall'!B:B,0))),0)</f>
        <v>32457639</v>
      </c>
    </row>
    <row r="29" spans="1:13" ht="15" customHeight="1" x14ac:dyDescent="0.2">
      <c r="A29" s="26" t="e">
        <f>INDEX('[7]S-10 Line 4'!$I:$I,(MATCH(#REF!,'[7]S-10 Line 4'!$A:$A,0)))</f>
        <v>#REF!</v>
      </c>
      <c r="B29" s="26" t="s">
        <v>388</v>
      </c>
      <c r="C29" s="27" t="s">
        <v>747</v>
      </c>
      <c r="D29" s="31">
        <v>3273906</v>
      </c>
      <c r="E29" s="31">
        <v>2776401</v>
      </c>
      <c r="F29" s="28">
        <v>1335839.77</v>
      </c>
      <c r="G29" s="28">
        <f t="shared" si="1"/>
        <v>-838334.77</v>
      </c>
      <c r="H29" s="28">
        <f t="shared" si="2"/>
        <v>-838334.77</v>
      </c>
      <c r="I29" s="31">
        <v>1481668</v>
      </c>
      <c r="J29" s="31">
        <v>0</v>
      </c>
      <c r="K29" s="30">
        <f t="shared" si="3"/>
        <v>643333.23</v>
      </c>
      <c r="M29" s="31">
        <f>IFERROR(INDEX('2015 Audited Medicaid Shortfall'!E:E,(MATCH('Analysis (Updated)'!B:B,'2015 Audited Medicaid Shortfall'!B:B,0))),0)</f>
        <v>2068528</v>
      </c>
    </row>
    <row r="30" spans="1:13" ht="15" customHeight="1" x14ac:dyDescent="0.2">
      <c r="A30" s="26" t="e">
        <f>INDEX('[7]S-10 Line 4'!$I:$I,(MATCH(#REF!,'[7]S-10 Line 4'!$A:$A,0)))</f>
        <v>#REF!</v>
      </c>
      <c r="B30" s="26" t="s">
        <v>283</v>
      </c>
      <c r="C30" s="27" t="s">
        <v>748</v>
      </c>
      <c r="D30" s="31">
        <v>908697</v>
      </c>
      <c r="E30" s="31">
        <v>533425</v>
      </c>
      <c r="F30" s="28">
        <v>261101.24</v>
      </c>
      <c r="G30" s="28">
        <f t="shared" si="1"/>
        <v>114170.76000000001</v>
      </c>
      <c r="H30" s="28">
        <f t="shared" si="2"/>
        <v>0</v>
      </c>
      <c r="I30" s="31">
        <v>2204086</v>
      </c>
      <c r="J30" s="31">
        <v>98039</v>
      </c>
      <c r="K30" s="30">
        <f t="shared" si="3"/>
        <v>2302125</v>
      </c>
      <c r="M30" s="31">
        <f>IFERROR(INDEX('2015 Audited Medicaid Shortfall'!E:E,(MATCH('Analysis (Updated)'!B:B,'2015 Audited Medicaid Shortfall'!B:B,0))),0)</f>
        <v>2903592</v>
      </c>
    </row>
    <row r="31" spans="1:13" ht="15" customHeight="1" x14ac:dyDescent="0.2">
      <c r="A31" s="26" t="e">
        <f>INDEX('[7]S-10 Line 4'!$I:$I,(MATCH(#REF!,'[7]S-10 Line 4'!$A:$A,0)))</f>
        <v>#REF!</v>
      </c>
      <c r="B31" s="26" t="s">
        <v>389</v>
      </c>
      <c r="C31" s="27" t="s">
        <v>749</v>
      </c>
      <c r="D31" s="31">
        <v>809865</v>
      </c>
      <c r="E31" s="31">
        <v>699962</v>
      </c>
      <c r="F31" s="28">
        <v>284083.32999999996</v>
      </c>
      <c r="G31" s="28">
        <f>IF(D31&gt;0,D31-E31-F31,M31-F31)</f>
        <v>-174180.32999999996</v>
      </c>
      <c r="H31" s="28">
        <f t="shared" si="2"/>
        <v>-174180.32999999996</v>
      </c>
      <c r="I31" s="31">
        <v>661556</v>
      </c>
      <c r="J31" s="31">
        <v>0</v>
      </c>
      <c r="K31" s="30">
        <f t="shared" si="3"/>
        <v>487375.67000000004</v>
      </c>
      <c r="M31" s="31">
        <f>IFERROR(INDEX('2015 Audited Medicaid Shortfall'!E:E,(MATCH('Analysis (Updated)'!B:B,'2015 Audited Medicaid Shortfall'!B:B,0))),0)</f>
        <v>367730</v>
      </c>
    </row>
    <row r="32" spans="1:13" ht="15" customHeight="1" x14ac:dyDescent="0.2">
      <c r="A32" s="26" t="e">
        <f>INDEX('[7]S-10 Line 4'!$I:$I,(MATCH(#REF!,'[7]S-10 Line 4'!$A:$A,0)))</f>
        <v>#REF!</v>
      </c>
      <c r="B32" s="26" t="s">
        <v>390</v>
      </c>
      <c r="C32" s="27" t="s">
        <v>750</v>
      </c>
      <c r="D32" s="31">
        <v>7379449</v>
      </c>
      <c r="E32" s="31">
        <v>4425687</v>
      </c>
      <c r="F32" s="28">
        <v>1236198.44</v>
      </c>
      <c r="G32" s="28">
        <f t="shared" si="1"/>
        <v>1717563.56</v>
      </c>
      <c r="H32" s="28">
        <f t="shared" si="2"/>
        <v>0</v>
      </c>
      <c r="I32" s="31">
        <v>2355950</v>
      </c>
      <c r="J32" s="31">
        <v>21515</v>
      </c>
      <c r="K32" s="30">
        <f t="shared" si="3"/>
        <v>2377465</v>
      </c>
      <c r="M32" s="31">
        <f>IFERROR(INDEX('2015 Audited Medicaid Shortfall'!E:E,(MATCH('Analysis (Updated)'!B:B,'2015 Audited Medicaid Shortfall'!B:B,0))),0)</f>
        <v>12400228</v>
      </c>
    </row>
    <row r="33" spans="1:13" ht="15" customHeight="1" x14ac:dyDescent="0.2">
      <c r="A33" s="26" t="e">
        <f>INDEX('[7]S-10 Line 4'!$I:$I,(MATCH(#REF!,'[7]S-10 Line 4'!$A:$A,0)))</f>
        <v>#REF!</v>
      </c>
      <c r="B33" s="26" t="s">
        <v>391</v>
      </c>
      <c r="C33" s="27" t="s">
        <v>751</v>
      </c>
      <c r="D33" s="31">
        <v>6329407</v>
      </c>
      <c r="E33" s="31">
        <v>6674330</v>
      </c>
      <c r="F33" s="28">
        <v>1109426.1099999999</v>
      </c>
      <c r="G33" s="28">
        <f>IF(D33&gt;0,D33-E33-F33,M33-F33)</f>
        <v>-1454349.1099999999</v>
      </c>
      <c r="H33" s="28">
        <f t="shared" si="2"/>
        <v>-1454349.1099999999</v>
      </c>
      <c r="I33" s="31">
        <v>1757998</v>
      </c>
      <c r="J33" s="31">
        <v>98967</v>
      </c>
      <c r="K33" s="30">
        <f t="shared" si="3"/>
        <v>402615.89000000013</v>
      </c>
      <c r="M33" s="31">
        <f>IFERROR(INDEX('2015 Audited Medicaid Shortfall'!E:E,(MATCH('Analysis (Updated)'!B:B,'2015 Audited Medicaid Shortfall'!B:B,0))),0)</f>
        <v>5128191</v>
      </c>
    </row>
    <row r="34" spans="1:13" ht="15" customHeight="1" x14ac:dyDescent="0.2">
      <c r="A34" s="26" t="e">
        <f>INDEX('[7]S-10 Line 4'!$I:$I,(MATCH(#REF!,'[7]S-10 Line 4'!$A:$A,0)))</f>
        <v>#REF!</v>
      </c>
      <c r="B34" s="26" t="s">
        <v>392</v>
      </c>
      <c r="C34" s="27" t="s">
        <v>752</v>
      </c>
      <c r="D34" s="31">
        <v>14384704</v>
      </c>
      <c r="E34" s="31">
        <v>11548334</v>
      </c>
      <c r="F34" s="28">
        <v>0</v>
      </c>
      <c r="G34" s="28">
        <f t="shared" si="1"/>
        <v>2836370</v>
      </c>
      <c r="H34" s="28">
        <f t="shared" si="2"/>
        <v>0</v>
      </c>
      <c r="I34" s="31">
        <v>15757010</v>
      </c>
      <c r="J34" s="31">
        <v>288513</v>
      </c>
      <c r="K34" s="30">
        <f t="shared" si="3"/>
        <v>16045523</v>
      </c>
      <c r="M34" s="31">
        <f>IFERROR(INDEX('2015 Audited Medicaid Shortfall'!E:E,(MATCH('Analysis (Updated)'!B:B,'2015 Audited Medicaid Shortfall'!B:B,0))),0)</f>
        <v>17164737</v>
      </c>
    </row>
    <row r="35" spans="1:13" ht="15" customHeight="1" x14ac:dyDescent="0.2">
      <c r="A35" s="26" t="e">
        <f>INDEX('[7]S-10 Line 4'!$I:$I,(MATCH(#REF!,'[7]S-10 Line 4'!$A:$A,0)))</f>
        <v>#REF!</v>
      </c>
      <c r="B35" s="26" t="s">
        <v>393</v>
      </c>
      <c r="C35" s="27" t="s">
        <v>753</v>
      </c>
      <c r="D35" s="31">
        <v>5868011</v>
      </c>
      <c r="E35" s="31">
        <v>4968600</v>
      </c>
      <c r="F35" s="28">
        <v>1011159.31</v>
      </c>
      <c r="G35" s="28">
        <f t="shared" si="1"/>
        <v>-111748.31000000006</v>
      </c>
      <c r="H35" s="28">
        <f t="shared" si="2"/>
        <v>-111748.31000000006</v>
      </c>
      <c r="I35" s="31">
        <v>1701621</v>
      </c>
      <c r="J35" s="31">
        <v>330676</v>
      </c>
      <c r="K35" s="30">
        <f t="shared" si="3"/>
        <v>1920548.69</v>
      </c>
      <c r="M35" s="31">
        <f>IFERROR(INDEX('2015 Audited Medicaid Shortfall'!E:E,(MATCH('Analysis (Updated)'!B:B,'2015 Audited Medicaid Shortfall'!B:B,0))),0)</f>
        <v>6121652</v>
      </c>
    </row>
    <row r="36" spans="1:13" ht="15" customHeight="1" x14ac:dyDescent="0.2">
      <c r="A36" s="26" t="e">
        <f>INDEX('[7]S-10 Line 4'!$I:$I,(MATCH(#REF!,'[7]S-10 Line 4'!$A:$A,0)))</f>
        <v>#REF!</v>
      </c>
      <c r="B36" s="26" t="s">
        <v>394</v>
      </c>
      <c r="C36" s="27" t="s">
        <v>754</v>
      </c>
      <c r="D36" s="31">
        <v>65975</v>
      </c>
      <c r="E36" s="31">
        <v>25795</v>
      </c>
      <c r="F36" s="28">
        <v>0</v>
      </c>
      <c r="G36" s="28">
        <f t="shared" si="1"/>
        <v>40180</v>
      </c>
      <c r="H36" s="28">
        <f t="shared" si="2"/>
        <v>0</v>
      </c>
      <c r="I36" s="31">
        <v>749525</v>
      </c>
      <c r="J36" s="31">
        <v>11113</v>
      </c>
      <c r="K36" s="30">
        <f t="shared" si="3"/>
        <v>760638</v>
      </c>
      <c r="M36" s="31">
        <f>IFERROR(INDEX('2015 Audited Medicaid Shortfall'!E:E,(MATCH('Analysis (Updated)'!B:B,'2015 Audited Medicaid Shortfall'!B:B,0))),0)</f>
        <v>519822</v>
      </c>
    </row>
    <row r="37" spans="1:13" ht="15" customHeight="1" x14ac:dyDescent="0.2">
      <c r="A37" s="26" t="e">
        <f>INDEX('[7]S-10 Line 4'!$I:$I,(MATCH(#REF!,'[7]S-10 Line 4'!$A:$A,0)))</f>
        <v>#REF!</v>
      </c>
      <c r="B37" s="26" t="s">
        <v>395</v>
      </c>
      <c r="C37" s="27" t="s">
        <v>755</v>
      </c>
      <c r="D37" s="31">
        <v>1686693</v>
      </c>
      <c r="E37" s="31">
        <v>694259</v>
      </c>
      <c r="F37" s="28">
        <v>714712.37000000011</v>
      </c>
      <c r="G37" s="28">
        <f t="shared" si="1"/>
        <v>277721.62999999989</v>
      </c>
      <c r="H37" s="28">
        <f t="shared" si="2"/>
        <v>0</v>
      </c>
      <c r="I37" s="31">
        <v>572961</v>
      </c>
      <c r="J37" s="31">
        <v>0</v>
      </c>
      <c r="K37" s="30">
        <f t="shared" si="3"/>
        <v>572961</v>
      </c>
      <c r="M37" s="31">
        <f>IFERROR(INDEX('2015 Audited Medicaid Shortfall'!E:E,(MATCH('Analysis (Updated)'!B:B,'2015 Audited Medicaid Shortfall'!B:B,0))),0)</f>
        <v>1293464</v>
      </c>
    </row>
    <row r="38" spans="1:13" ht="15" customHeight="1" x14ac:dyDescent="0.2">
      <c r="A38" s="26" t="e">
        <f>INDEX('[7]S-10 Line 4'!$I:$I,(MATCH(#REF!,'[7]S-10 Line 4'!$A:$A,0)))</f>
        <v>#REF!</v>
      </c>
      <c r="B38" s="26" t="s">
        <v>396</v>
      </c>
      <c r="C38" s="27" t="s">
        <v>756</v>
      </c>
      <c r="D38" s="31">
        <v>8243391</v>
      </c>
      <c r="E38" s="31">
        <v>5080818</v>
      </c>
      <c r="F38" s="28">
        <v>1826936.7799999998</v>
      </c>
      <c r="G38" s="28">
        <f t="shared" si="1"/>
        <v>1335636.2200000002</v>
      </c>
      <c r="H38" s="28">
        <f t="shared" si="2"/>
        <v>0</v>
      </c>
      <c r="I38" s="31">
        <v>2128009</v>
      </c>
      <c r="J38" s="31">
        <v>121957</v>
      </c>
      <c r="K38" s="30">
        <f t="shared" si="3"/>
        <v>2249966</v>
      </c>
      <c r="M38" s="31">
        <f>IFERROR(INDEX('2015 Audited Medicaid Shortfall'!E:E,(MATCH('Analysis (Updated)'!B:B,'2015 Audited Medicaid Shortfall'!B:B,0))),0)</f>
        <v>11028798</v>
      </c>
    </row>
    <row r="39" spans="1:13" ht="15" customHeight="1" x14ac:dyDescent="0.2">
      <c r="A39" s="26" t="e">
        <f>INDEX('[7]S-10 Line 4'!$I:$I,(MATCH(#REF!,'[7]S-10 Line 4'!$A:$A,0)))</f>
        <v>#REF!</v>
      </c>
      <c r="B39" s="26" t="s">
        <v>397</v>
      </c>
      <c r="C39" s="27" t="s">
        <v>757</v>
      </c>
      <c r="D39" s="31">
        <v>4444425</v>
      </c>
      <c r="E39" s="31">
        <v>4045329</v>
      </c>
      <c r="F39" s="28">
        <v>1078989.43</v>
      </c>
      <c r="G39" s="28">
        <f t="shared" si="1"/>
        <v>-679893.42999999993</v>
      </c>
      <c r="H39" s="28">
        <f t="shared" si="2"/>
        <v>-679893.42999999993</v>
      </c>
      <c r="I39" s="31">
        <v>3197351</v>
      </c>
      <c r="J39" s="31">
        <v>77763</v>
      </c>
      <c r="K39" s="30">
        <f t="shared" si="3"/>
        <v>2595220.5700000003</v>
      </c>
      <c r="M39" s="31">
        <f>IFERROR(INDEX('2015 Audited Medicaid Shortfall'!E:E,(MATCH('Analysis (Updated)'!B:B,'2015 Audited Medicaid Shortfall'!B:B,0))),0)</f>
        <v>3599004</v>
      </c>
    </row>
    <row r="40" spans="1:13" ht="15" customHeight="1" x14ac:dyDescent="0.2">
      <c r="A40" s="26" t="e">
        <f>INDEX('[7]S-10 Line 4'!$I:$I,(MATCH(#REF!,'[7]S-10 Line 4'!$A:$A,0)))</f>
        <v>#REF!</v>
      </c>
      <c r="B40" s="26" t="s">
        <v>398</v>
      </c>
      <c r="C40" s="27" t="s">
        <v>758</v>
      </c>
      <c r="D40" s="31">
        <v>3291410</v>
      </c>
      <c r="E40" s="31">
        <v>821322</v>
      </c>
      <c r="F40" s="28">
        <v>0</v>
      </c>
      <c r="G40" s="28">
        <f t="shared" si="1"/>
        <v>2470088</v>
      </c>
      <c r="H40" s="28">
        <f t="shared" si="2"/>
        <v>0</v>
      </c>
      <c r="I40" s="31">
        <v>1044866</v>
      </c>
      <c r="J40" s="31">
        <v>0</v>
      </c>
      <c r="K40" s="30">
        <f t="shared" si="3"/>
        <v>1044866</v>
      </c>
      <c r="M40" s="31">
        <f>IFERROR(INDEX('2015 Audited Medicaid Shortfall'!E:E,(MATCH('Analysis (Updated)'!B:B,'2015 Audited Medicaid Shortfall'!B:B,0))),0)</f>
        <v>1787490</v>
      </c>
    </row>
    <row r="41" spans="1:13" ht="15" customHeight="1" x14ac:dyDescent="0.2">
      <c r="A41" s="26" t="e">
        <f>INDEX('[7]S-10 Line 4'!$I:$I,(MATCH(#REF!,'[7]S-10 Line 4'!$A:$A,0)))</f>
        <v>#REF!</v>
      </c>
      <c r="B41" s="26" t="s">
        <v>399</v>
      </c>
      <c r="C41" s="27" t="s">
        <v>759</v>
      </c>
      <c r="D41" s="31">
        <v>20204348</v>
      </c>
      <c r="E41" s="31">
        <v>11268373</v>
      </c>
      <c r="F41" s="28">
        <v>4498367.5600000005</v>
      </c>
      <c r="G41" s="28">
        <f t="shared" si="1"/>
        <v>4437607.4399999995</v>
      </c>
      <c r="H41" s="28">
        <f t="shared" si="2"/>
        <v>0</v>
      </c>
      <c r="I41" s="31">
        <v>1912841</v>
      </c>
      <c r="J41" s="31">
        <v>0</v>
      </c>
      <c r="K41" s="30">
        <f t="shared" si="3"/>
        <v>1912841</v>
      </c>
      <c r="M41" s="31">
        <f>IFERROR(INDEX('2015 Audited Medicaid Shortfall'!E:E,(MATCH('Analysis (Updated)'!B:B,'2015 Audited Medicaid Shortfall'!B:B,0))),0)</f>
        <v>22571767</v>
      </c>
    </row>
    <row r="42" spans="1:13" ht="15" customHeight="1" x14ac:dyDescent="0.2">
      <c r="A42" s="26" t="e">
        <f>INDEX('[7]S-10 Line 4'!$I:$I,(MATCH(#REF!,'[7]S-10 Line 4'!$A:$A,0)))</f>
        <v>#REF!</v>
      </c>
      <c r="B42" s="26" t="s">
        <v>400</v>
      </c>
      <c r="C42" s="27" t="s">
        <v>760</v>
      </c>
      <c r="D42" s="31">
        <v>78912200</v>
      </c>
      <c r="E42" s="31">
        <v>67119405</v>
      </c>
      <c r="F42" s="28">
        <v>0</v>
      </c>
      <c r="G42" s="28">
        <f>IF(D42&gt;0,D42-E42-F42,M42-F42)</f>
        <v>11792795</v>
      </c>
      <c r="H42" s="28">
        <f t="shared" si="2"/>
        <v>0</v>
      </c>
      <c r="I42" s="31">
        <v>2664527</v>
      </c>
      <c r="J42" s="31">
        <v>0</v>
      </c>
      <c r="K42" s="30">
        <f t="shared" si="3"/>
        <v>2664527</v>
      </c>
      <c r="M42" s="31">
        <f>IFERROR(INDEX('2015 Audited Medicaid Shortfall'!E:E,(MATCH('Analysis (Updated)'!B:B,'2015 Audited Medicaid Shortfall'!B:B,0))),0)</f>
        <v>0</v>
      </c>
    </row>
    <row r="43" spans="1:13" ht="15" customHeight="1" x14ac:dyDescent="0.2">
      <c r="A43" s="26" t="e">
        <f>INDEX('[7]S-10 Line 4'!$I:$I,(MATCH(#REF!,'[7]S-10 Line 4'!$A:$A,0)))</f>
        <v>#REF!</v>
      </c>
      <c r="B43" s="26" t="s">
        <v>401</v>
      </c>
      <c r="C43" s="27" t="s">
        <v>761</v>
      </c>
      <c r="D43" s="31">
        <v>45965757</v>
      </c>
      <c r="E43" s="31">
        <v>36248796</v>
      </c>
      <c r="F43" s="28">
        <v>9958399.8300000001</v>
      </c>
      <c r="G43" s="28">
        <f t="shared" si="1"/>
        <v>-241438.83000000007</v>
      </c>
      <c r="H43" s="28">
        <f t="shared" si="2"/>
        <v>-241438.83000000007</v>
      </c>
      <c r="I43" s="31">
        <v>25499373</v>
      </c>
      <c r="J43" s="31">
        <v>515308</v>
      </c>
      <c r="K43" s="30">
        <f t="shared" si="3"/>
        <v>25773242.170000002</v>
      </c>
      <c r="M43" s="31">
        <f>IFERROR(INDEX('2015 Audited Medicaid Shortfall'!E:E,(MATCH('Analysis (Updated)'!B:B,'2015 Audited Medicaid Shortfall'!B:B,0))),0)</f>
        <v>40425172.999999993</v>
      </c>
    </row>
    <row r="44" spans="1:13" ht="15" customHeight="1" x14ac:dyDescent="0.2">
      <c r="A44" s="26" t="e">
        <f>INDEX('[7]S-10 Line 4'!$I:$I,(MATCH(#REF!,'[7]S-10 Line 4'!$A:$A,0)))</f>
        <v>#REF!</v>
      </c>
      <c r="B44" s="26" t="s">
        <v>402</v>
      </c>
      <c r="C44" s="27" t="s">
        <v>762</v>
      </c>
      <c r="D44" s="31">
        <v>19906109</v>
      </c>
      <c r="E44" s="31">
        <v>12987750</v>
      </c>
      <c r="F44" s="28">
        <v>0</v>
      </c>
      <c r="G44" s="28">
        <f t="shared" si="1"/>
        <v>6918359</v>
      </c>
      <c r="H44" s="28">
        <f t="shared" si="2"/>
        <v>0</v>
      </c>
      <c r="I44" s="31">
        <v>35036564</v>
      </c>
      <c r="J44" s="31">
        <v>858293</v>
      </c>
      <c r="K44" s="30">
        <f t="shared" si="3"/>
        <v>35894857</v>
      </c>
      <c r="M44" s="31">
        <f>IFERROR(INDEX('2015 Audited Medicaid Shortfall'!E:E,(MATCH('Analysis (Updated)'!B:B,'2015 Audited Medicaid Shortfall'!B:B,0))),0)</f>
        <v>22592374</v>
      </c>
    </row>
    <row r="45" spans="1:13" ht="15" customHeight="1" x14ac:dyDescent="0.2">
      <c r="A45" s="26" t="e">
        <f>INDEX('[7]S-10 Line 4'!$I:$I,(MATCH(#REF!,'[7]S-10 Line 4'!$A:$A,0)))</f>
        <v>#REF!</v>
      </c>
      <c r="B45" s="26" t="s">
        <v>404</v>
      </c>
      <c r="C45" s="27" t="s">
        <v>763</v>
      </c>
      <c r="D45" s="31">
        <v>0</v>
      </c>
      <c r="E45" s="31">
        <v>27611459</v>
      </c>
      <c r="F45" s="28">
        <v>0</v>
      </c>
      <c r="G45" s="28">
        <f t="shared" si="1"/>
        <v>23340320</v>
      </c>
      <c r="H45" s="28">
        <f t="shared" si="2"/>
        <v>0</v>
      </c>
      <c r="I45" s="31">
        <v>27765714</v>
      </c>
      <c r="J45" s="31">
        <v>30389</v>
      </c>
      <c r="K45" s="30">
        <f t="shared" si="3"/>
        <v>27796103</v>
      </c>
      <c r="M45" s="31">
        <f>IFERROR(INDEX('2015 Audited Medicaid Shortfall'!E:E,(MATCH('Analysis (Updated)'!B:B,'2015 Audited Medicaid Shortfall'!B:B,0))),0)</f>
        <v>23340320</v>
      </c>
    </row>
    <row r="46" spans="1:13" ht="15" customHeight="1" x14ac:dyDescent="0.2">
      <c r="A46" s="26" t="e">
        <f>INDEX('[7]S-10 Line 4'!$I:$I,(MATCH(#REF!,'[7]S-10 Line 4'!$A:$A,0)))</f>
        <v>#REF!</v>
      </c>
      <c r="B46" s="26" t="s">
        <v>405</v>
      </c>
      <c r="C46" s="27" t="s">
        <v>202</v>
      </c>
      <c r="D46" s="31">
        <v>1344544</v>
      </c>
      <c r="E46" s="31">
        <v>569108</v>
      </c>
      <c r="F46" s="28">
        <v>0</v>
      </c>
      <c r="G46" s="28">
        <f t="shared" si="1"/>
        <v>775436</v>
      </c>
      <c r="H46" s="28">
        <f t="shared" si="2"/>
        <v>0</v>
      </c>
      <c r="I46" s="31">
        <v>671442</v>
      </c>
      <c r="J46" s="31">
        <v>39765</v>
      </c>
      <c r="K46" s="30">
        <f t="shared" si="3"/>
        <v>711207</v>
      </c>
      <c r="M46" s="31">
        <f>IFERROR(INDEX('2015 Audited Medicaid Shortfall'!E:E,(MATCH('Analysis (Updated)'!B:B,'2015 Audited Medicaid Shortfall'!B:B,0))),0)</f>
        <v>914082</v>
      </c>
    </row>
    <row r="47" spans="1:13" ht="15" customHeight="1" x14ac:dyDescent="0.2">
      <c r="A47" s="26" t="e">
        <f>INDEX('[7]S-10 Line 4'!$I:$I,(MATCH(#REF!,'[7]S-10 Line 4'!$A:$A,0)))</f>
        <v>#REF!</v>
      </c>
      <c r="B47" s="26" t="s">
        <v>407</v>
      </c>
      <c r="C47" s="27" t="s">
        <v>764</v>
      </c>
      <c r="D47" s="31">
        <v>904179</v>
      </c>
      <c r="E47" s="31">
        <v>69249</v>
      </c>
      <c r="F47" s="28">
        <v>0</v>
      </c>
      <c r="G47" s="28">
        <f t="shared" si="1"/>
        <v>834930</v>
      </c>
      <c r="H47" s="28">
        <f t="shared" si="2"/>
        <v>0</v>
      </c>
      <c r="I47" s="31">
        <v>249619</v>
      </c>
      <c r="J47" s="31">
        <v>0</v>
      </c>
      <c r="K47" s="30">
        <f t="shared" si="3"/>
        <v>249619</v>
      </c>
      <c r="M47" s="31">
        <f>IFERROR(INDEX('2015 Audited Medicaid Shortfall'!E:E,(MATCH('Analysis (Updated)'!B:B,'2015 Audited Medicaid Shortfall'!B:B,0))),0)</f>
        <v>252763</v>
      </c>
    </row>
    <row r="48" spans="1:13" ht="15" customHeight="1" x14ac:dyDescent="0.2">
      <c r="A48" s="26" t="e">
        <f>INDEX('[7]S-10 Line 4'!$I:$I,(MATCH(#REF!,'[7]S-10 Line 4'!$A:$A,0)))</f>
        <v>#REF!</v>
      </c>
      <c r="B48" s="26" t="s">
        <v>409</v>
      </c>
      <c r="C48" s="27" t="s">
        <v>702</v>
      </c>
      <c r="D48" s="31">
        <v>0</v>
      </c>
      <c r="E48" s="31">
        <v>2806041</v>
      </c>
      <c r="F48" s="28">
        <v>1299612.24</v>
      </c>
      <c r="G48" s="28">
        <f t="shared" si="1"/>
        <v>-886674.24</v>
      </c>
      <c r="H48" s="28">
        <f t="shared" si="2"/>
        <v>-886674.24</v>
      </c>
      <c r="I48" s="31">
        <v>0</v>
      </c>
      <c r="J48" s="31">
        <v>0</v>
      </c>
      <c r="K48" s="30">
        <f t="shared" si="3"/>
        <v>-886674.24</v>
      </c>
      <c r="M48" s="31">
        <f>IFERROR(INDEX('2015 Audited Medicaid Shortfall'!E:E,(MATCH('Analysis (Updated)'!B:B,'2015 Audited Medicaid Shortfall'!B:B,0))),0)</f>
        <v>412938</v>
      </c>
    </row>
    <row r="49" spans="1:13" ht="15" customHeight="1" x14ac:dyDescent="0.2">
      <c r="A49" s="26" t="e">
        <f>INDEX('[7]S-10 Line 4'!$I:$I,(MATCH(#REF!,'[7]S-10 Line 4'!$A:$A,0)))</f>
        <v>#REF!</v>
      </c>
      <c r="B49" s="26" t="s">
        <v>410</v>
      </c>
      <c r="C49" s="27" t="s">
        <v>703</v>
      </c>
      <c r="D49" s="31">
        <v>0</v>
      </c>
      <c r="E49" s="31">
        <v>1950777</v>
      </c>
      <c r="F49" s="28">
        <v>0</v>
      </c>
      <c r="G49" s="28">
        <f t="shared" si="1"/>
        <v>0</v>
      </c>
      <c r="H49" s="28">
        <f t="shared" si="2"/>
        <v>0</v>
      </c>
      <c r="I49" s="31">
        <v>0</v>
      </c>
      <c r="J49" s="31">
        <v>0</v>
      </c>
      <c r="K49" s="30">
        <f t="shared" si="3"/>
        <v>0</v>
      </c>
      <c r="M49" s="31">
        <f>IFERROR(INDEX('2015 Audited Medicaid Shortfall'!E:E,(MATCH('Analysis (Updated)'!B:B,'2015 Audited Medicaid Shortfall'!B:B,0))),0)</f>
        <v>0</v>
      </c>
    </row>
    <row r="50" spans="1:13" ht="15" customHeight="1" x14ac:dyDescent="0.2">
      <c r="A50" s="26" t="e">
        <f>INDEX('[7]S-10 Line 4'!$I:$I,(MATCH(#REF!,'[7]S-10 Line 4'!$A:$A,0)))</f>
        <v>#REF!</v>
      </c>
      <c r="B50" s="26" t="s">
        <v>412</v>
      </c>
      <c r="C50" s="27" t="s">
        <v>767</v>
      </c>
      <c r="D50" s="31">
        <v>2171523</v>
      </c>
      <c r="E50" s="31">
        <v>855880</v>
      </c>
      <c r="F50" s="28">
        <v>325458.15000000002</v>
      </c>
      <c r="G50" s="28">
        <f t="shared" si="1"/>
        <v>990184.85</v>
      </c>
      <c r="H50" s="28">
        <f t="shared" si="2"/>
        <v>0</v>
      </c>
      <c r="I50" s="31">
        <v>2123858</v>
      </c>
      <c r="J50" s="31">
        <v>123457</v>
      </c>
      <c r="K50" s="30">
        <f t="shared" si="3"/>
        <v>2247315</v>
      </c>
      <c r="M50" s="31">
        <f>IFERROR(INDEX('2015 Audited Medicaid Shortfall'!E:E,(MATCH('Analysis (Updated)'!B:B,'2015 Audited Medicaid Shortfall'!B:B,0))),0)</f>
        <v>1092249</v>
      </c>
    </row>
    <row r="51" spans="1:13" ht="15" customHeight="1" x14ac:dyDescent="0.2">
      <c r="A51" s="26" t="e">
        <f>INDEX('[7]S-10 Line 4'!$I:$I,(MATCH(#REF!,'[7]S-10 Line 4'!$A:$A,0)))</f>
        <v>#REF!</v>
      </c>
      <c r="B51" s="26" t="s">
        <v>414</v>
      </c>
      <c r="C51" s="27" t="s">
        <v>768</v>
      </c>
      <c r="D51" s="31">
        <v>22635103</v>
      </c>
      <c r="E51" s="31">
        <v>14163386</v>
      </c>
      <c r="F51" s="28">
        <v>0</v>
      </c>
      <c r="G51" s="28">
        <f t="shared" si="1"/>
        <v>8471717</v>
      </c>
      <c r="H51" s="28">
        <f t="shared" si="2"/>
        <v>0</v>
      </c>
      <c r="I51" s="31">
        <v>16416277</v>
      </c>
      <c r="J51" s="31">
        <v>0</v>
      </c>
      <c r="K51" s="30">
        <f t="shared" si="3"/>
        <v>16416277</v>
      </c>
      <c r="M51" s="31">
        <f>IFERROR(INDEX('2015 Audited Medicaid Shortfall'!E:E,(MATCH('Analysis (Updated)'!B:B,'2015 Audited Medicaid Shortfall'!B:B,0))),0)</f>
        <v>18013242</v>
      </c>
    </row>
    <row r="52" spans="1:13" ht="15" customHeight="1" x14ac:dyDescent="0.2">
      <c r="A52" s="26" t="e">
        <f>INDEX('[7]S-10 Line 4'!$I:$I,(MATCH(#REF!,'[7]S-10 Line 4'!$A:$A,0)))</f>
        <v>#REF!</v>
      </c>
      <c r="B52" s="26" t="s">
        <v>416</v>
      </c>
      <c r="C52" s="27" t="s">
        <v>769</v>
      </c>
      <c r="D52" s="31">
        <v>189248</v>
      </c>
      <c r="E52" s="31">
        <v>299439</v>
      </c>
      <c r="F52" s="28">
        <v>243519.11</v>
      </c>
      <c r="G52" s="28">
        <f t="shared" si="1"/>
        <v>-353710.11</v>
      </c>
      <c r="H52" s="28">
        <f t="shared" si="2"/>
        <v>-353710.11</v>
      </c>
      <c r="I52" s="31">
        <v>176925</v>
      </c>
      <c r="J52" s="31">
        <v>0</v>
      </c>
      <c r="K52" s="30">
        <f t="shared" si="3"/>
        <v>-176785.11</v>
      </c>
      <c r="M52" s="31">
        <f>IFERROR(INDEX('2015 Audited Medicaid Shortfall'!E:E,(MATCH('Analysis (Updated)'!B:B,'2015 Audited Medicaid Shortfall'!B:B,0))),0)</f>
        <v>413220</v>
      </c>
    </row>
    <row r="53" spans="1:13" ht="15" customHeight="1" x14ac:dyDescent="0.2">
      <c r="A53" s="26" t="e">
        <f>INDEX('[7]S-10 Line 4'!$I:$I,(MATCH(#REF!,'[7]S-10 Line 4'!$A:$A,0)))</f>
        <v>#REF!</v>
      </c>
      <c r="B53" s="26" t="s">
        <v>417</v>
      </c>
      <c r="C53" s="27" t="s">
        <v>770</v>
      </c>
      <c r="D53" s="31">
        <v>715573</v>
      </c>
      <c r="E53" s="31">
        <v>426779</v>
      </c>
      <c r="F53" s="28">
        <v>249744.69</v>
      </c>
      <c r="G53" s="28">
        <f t="shared" si="1"/>
        <v>39049.31</v>
      </c>
      <c r="H53" s="28">
        <f t="shared" si="2"/>
        <v>0</v>
      </c>
      <c r="I53" s="31">
        <v>573438</v>
      </c>
      <c r="J53" s="31">
        <v>0</v>
      </c>
      <c r="K53" s="30">
        <f t="shared" si="3"/>
        <v>573438</v>
      </c>
      <c r="M53" s="31">
        <f>IFERROR(INDEX('2015 Audited Medicaid Shortfall'!E:E,(MATCH('Analysis (Updated)'!B:B,'2015 Audited Medicaid Shortfall'!B:B,0))),0)</f>
        <v>1228304</v>
      </c>
    </row>
    <row r="54" spans="1:13" ht="15" customHeight="1" x14ac:dyDescent="0.2">
      <c r="A54" s="26" t="e">
        <f>INDEX('[7]S-10 Line 4'!$I:$I,(MATCH(#REF!,'[7]S-10 Line 4'!$A:$A,0)))</f>
        <v>#REF!</v>
      </c>
      <c r="B54" s="26" t="s">
        <v>418</v>
      </c>
      <c r="C54" s="27" t="s">
        <v>771</v>
      </c>
      <c r="D54" s="31">
        <v>54432299</v>
      </c>
      <c r="E54" s="31">
        <v>37280821</v>
      </c>
      <c r="F54" s="28">
        <v>13296876.27</v>
      </c>
      <c r="G54" s="28">
        <f t="shared" si="1"/>
        <v>3854601.7300000004</v>
      </c>
      <c r="H54" s="28">
        <f t="shared" si="2"/>
        <v>0</v>
      </c>
      <c r="I54" s="31">
        <v>80704421</v>
      </c>
      <c r="J54" s="31">
        <v>241765</v>
      </c>
      <c r="K54" s="30">
        <f t="shared" si="3"/>
        <v>80946186</v>
      </c>
      <c r="M54" s="31">
        <f>IFERROR(INDEX('2015 Audited Medicaid Shortfall'!E:E,(MATCH('Analysis (Updated)'!B:B,'2015 Audited Medicaid Shortfall'!B:B,0))),0)</f>
        <v>83666229</v>
      </c>
    </row>
    <row r="55" spans="1:13" ht="15" customHeight="1" x14ac:dyDescent="0.2">
      <c r="A55" s="26" t="e">
        <f>INDEX('[7]S-10 Line 4'!$I:$I,(MATCH(#REF!,'[7]S-10 Line 4'!$A:$A,0)))</f>
        <v>#REF!</v>
      </c>
      <c r="B55" s="26" t="s">
        <v>419</v>
      </c>
      <c r="C55" s="27" t="s">
        <v>772</v>
      </c>
      <c r="D55" s="31">
        <v>16397160</v>
      </c>
      <c r="E55" s="31">
        <v>8370796</v>
      </c>
      <c r="F55" s="28">
        <v>0</v>
      </c>
      <c r="G55" s="28">
        <f t="shared" si="1"/>
        <v>8026364</v>
      </c>
      <c r="H55" s="28">
        <f t="shared" si="2"/>
        <v>0</v>
      </c>
      <c r="I55" s="31">
        <v>22014032</v>
      </c>
      <c r="J55" s="31">
        <v>0</v>
      </c>
      <c r="K55" s="30">
        <f t="shared" si="3"/>
        <v>22014032</v>
      </c>
      <c r="M55" s="31">
        <f>IFERROR(INDEX('2015 Audited Medicaid Shortfall'!E:E,(MATCH('Analysis (Updated)'!B:B,'2015 Audited Medicaid Shortfall'!B:B,0))),0)</f>
        <v>25989047</v>
      </c>
    </row>
    <row r="56" spans="1:13" ht="15" customHeight="1" x14ac:dyDescent="0.2">
      <c r="A56" s="26" t="e">
        <f>INDEX('[7]S-10 Line 4'!$I:$I,(MATCH(#REF!,'[7]S-10 Line 4'!$A:$A,0)))</f>
        <v>#REF!</v>
      </c>
      <c r="B56" s="26" t="s">
        <v>420</v>
      </c>
      <c r="C56" s="27" t="s">
        <v>773</v>
      </c>
      <c r="D56" s="31">
        <v>4867973</v>
      </c>
      <c r="E56" s="31">
        <v>2902218</v>
      </c>
      <c r="F56" s="28">
        <v>2228204.2700000005</v>
      </c>
      <c r="G56" s="28">
        <f t="shared" si="1"/>
        <v>-262449.27000000048</v>
      </c>
      <c r="H56" s="28">
        <f t="shared" si="2"/>
        <v>-262449.27000000048</v>
      </c>
      <c r="I56" s="31">
        <v>85438</v>
      </c>
      <c r="J56" s="31">
        <v>278326</v>
      </c>
      <c r="K56" s="30">
        <f t="shared" si="3"/>
        <v>101314.72999999952</v>
      </c>
      <c r="M56" s="31">
        <f>IFERROR(INDEX('2015 Audited Medicaid Shortfall'!E:E,(MATCH('Analysis (Updated)'!B:B,'2015 Audited Medicaid Shortfall'!B:B,0))),0)</f>
        <v>4401249</v>
      </c>
    </row>
    <row r="57" spans="1:13" ht="15" customHeight="1" x14ac:dyDescent="0.2">
      <c r="A57" s="26" t="e">
        <f>INDEX('[7]S-10 Line 4'!$I:$I,(MATCH(#REF!,'[7]S-10 Line 4'!$A:$A,0)))</f>
        <v>#REF!</v>
      </c>
      <c r="B57" s="26" t="s">
        <v>421</v>
      </c>
      <c r="C57" s="27" t="s">
        <v>774</v>
      </c>
      <c r="D57" s="31">
        <v>422142</v>
      </c>
      <c r="E57" s="31">
        <v>114994</v>
      </c>
      <c r="F57" s="28">
        <v>421161.94</v>
      </c>
      <c r="G57" s="28">
        <f t="shared" si="1"/>
        <v>-114013.94</v>
      </c>
      <c r="H57" s="28">
        <f t="shared" si="2"/>
        <v>-114013.94</v>
      </c>
      <c r="I57" s="31">
        <v>604098</v>
      </c>
      <c r="J57" s="31">
        <v>100882</v>
      </c>
      <c r="K57" s="30">
        <f t="shared" si="3"/>
        <v>590966.06000000006</v>
      </c>
      <c r="M57" s="31">
        <f>IFERROR(INDEX('2015 Audited Medicaid Shortfall'!E:E,(MATCH('Analysis (Updated)'!B:B,'2015 Audited Medicaid Shortfall'!B:B,0))),0)</f>
        <v>566212</v>
      </c>
    </row>
    <row r="58" spans="1:13" ht="15" customHeight="1" x14ac:dyDescent="0.2">
      <c r="A58" s="26" t="e">
        <f>INDEX('[7]S-10 Line 4'!$I:$I,(MATCH(#REF!,'[7]S-10 Line 4'!$A:$A,0)))</f>
        <v>#REF!</v>
      </c>
      <c r="B58" s="26" t="s">
        <v>281</v>
      </c>
      <c r="C58" s="27" t="s">
        <v>775</v>
      </c>
      <c r="D58" s="31">
        <v>8575407</v>
      </c>
      <c r="E58" s="31">
        <v>9540700</v>
      </c>
      <c r="F58" s="28">
        <v>4352105.04</v>
      </c>
      <c r="G58" s="28">
        <f t="shared" si="1"/>
        <v>-5317398.04</v>
      </c>
      <c r="H58" s="28">
        <f t="shared" si="2"/>
        <v>-5317398.04</v>
      </c>
      <c r="I58" s="31">
        <v>4500006</v>
      </c>
      <c r="J58" s="31">
        <v>365682</v>
      </c>
      <c r="K58" s="30">
        <f t="shared" si="3"/>
        <v>-451710.04000000004</v>
      </c>
      <c r="M58" s="31">
        <f>IFERROR(INDEX('2015 Audited Medicaid Shortfall'!E:E,(MATCH('Analysis (Updated)'!B:B,'2015 Audited Medicaid Shortfall'!B:B,0))),0)</f>
        <v>10305443</v>
      </c>
    </row>
    <row r="59" spans="1:13" ht="15" customHeight="1" x14ac:dyDescent="0.2">
      <c r="A59" s="26" t="e">
        <f>INDEX('[7]S-10 Line 4'!$I:$I,(MATCH(#REF!,'[7]S-10 Line 4'!$A:$A,0)))</f>
        <v>#REF!</v>
      </c>
      <c r="B59" s="26" t="s">
        <v>422</v>
      </c>
      <c r="C59" s="27" t="s">
        <v>776</v>
      </c>
      <c r="D59" s="31">
        <v>4574125</v>
      </c>
      <c r="E59" s="31">
        <v>4841684</v>
      </c>
      <c r="F59" s="28">
        <v>1233349.0799999998</v>
      </c>
      <c r="G59" s="28">
        <f t="shared" si="1"/>
        <v>-1500908.0799999998</v>
      </c>
      <c r="H59" s="28">
        <f t="shared" si="2"/>
        <v>-1500908.0799999998</v>
      </c>
      <c r="I59" s="31">
        <v>2949308</v>
      </c>
      <c r="J59" s="31">
        <v>33462</v>
      </c>
      <c r="K59" s="30">
        <f t="shared" si="3"/>
        <v>1481861.9200000002</v>
      </c>
      <c r="M59" s="31">
        <f>IFERROR(INDEX('2015 Audited Medicaid Shortfall'!E:E,(MATCH('Analysis (Updated)'!B:B,'2015 Audited Medicaid Shortfall'!B:B,0))),0)</f>
        <v>2319112</v>
      </c>
    </row>
    <row r="60" spans="1:13" ht="15" customHeight="1" x14ac:dyDescent="0.2">
      <c r="A60" s="26" t="e">
        <f>INDEX('[7]S-10 Line 4'!$I:$I,(MATCH(#REF!,'[7]S-10 Line 4'!$A:$A,0)))</f>
        <v>#REF!</v>
      </c>
      <c r="B60" s="26" t="s">
        <v>423</v>
      </c>
      <c r="C60" s="27" t="s">
        <v>777</v>
      </c>
      <c r="D60" s="31">
        <v>304025</v>
      </c>
      <c r="E60" s="31">
        <v>107770</v>
      </c>
      <c r="F60" s="28">
        <v>211301.54</v>
      </c>
      <c r="G60" s="28">
        <f t="shared" si="1"/>
        <v>-15046.540000000008</v>
      </c>
      <c r="H60" s="28">
        <f t="shared" si="2"/>
        <v>-15046.540000000008</v>
      </c>
      <c r="I60" s="31">
        <v>479821</v>
      </c>
      <c r="J60" s="31">
        <v>0</v>
      </c>
      <c r="K60" s="30">
        <f t="shared" si="3"/>
        <v>464774.45999999996</v>
      </c>
      <c r="M60" s="31">
        <f>IFERROR(INDEX('2015 Audited Medicaid Shortfall'!E:E,(MATCH('Analysis (Updated)'!B:B,'2015 Audited Medicaid Shortfall'!B:B,0))),0)</f>
        <v>157590</v>
      </c>
    </row>
    <row r="61" spans="1:13" ht="15" customHeight="1" x14ac:dyDescent="0.2">
      <c r="A61" s="26" t="e">
        <f>INDEX('[7]S-10 Line 4'!$I:$I,(MATCH(#REF!,'[7]S-10 Line 4'!$A:$A,0)))</f>
        <v>#REF!</v>
      </c>
      <c r="B61" s="26" t="s">
        <v>424</v>
      </c>
      <c r="C61" s="27" t="s">
        <v>778</v>
      </c>
      <c r="D61" s="31">
        <v>8246148</v>
      </c>
      <c r="E61" s="31">
        <v>4920957</v>
      </c>
      <c r="F61" s="28">
        <v>1825079.6799999997</v>
      </c>
      <c r="G61" s="28">
        <f t="shared" si="1"/>
        <v>1500111.3200000003</v>
      </c>
      <c r="H61" s="28">
        <f t="shared" si="2"/>
        <v>0</v>
      </c>
      <c r="I61" s="31">
        <v>7785754</v>
      </c>
      <c r="J61" s="31">
        <v>658938</v>
      </c>
      <c r="K61" s="30">
        <f t="shared" si="3"/>
        <v>8444692</v>
      </c>
      <c r="M61" s="31">
        <f>IFERROR(INDEX('2015 Audited Medicaid Shortfall'!E:E,(MATCH('Analysis (Updated)'!B:B,'2015 Audited Medicaid Shortfall'!B:B,0))),0)</f>
        <v>9309638</v>
      </c>
    </row>
    <row r="62" spans="1:13" ht="15" customHeight="1" x14ac:dyDescent="0.2">
      <c r="A62" s="26" t="e">
        <f>INDEX('[7]S-10 Line 4'!$I:$I,(MATCH(#REF!,'[7]S-10 Line 4'!$A:$A,0)))</f>
        <v>#REF!</v>
      </c>
      <c r="B62" s="26" t="s">
        <v>425</v>
      </c>
      <c r="C62" s="27" t="s">
        <v>779</v>
      </c>
      <c r="D62" s="31">
        <v>1835762</v>
      </c>
      <c r="E62" s="31">
        <v>1365602</v>
      </c>
      <c r="F62" s="28">
        <v>0</v>
      </c>
      <c r="G62" s="28">
        <f t="shared" si="1"/>
        <v>470160</v>
      </c>
      <c r="H62" s="28">
        <f t="shared" si="2"/>
        <v>0</v>
      </c>
      <c r="I62" s="31">
        <v>0</v>
      </c>
      <c r="J62" s="31">
        <v>0</v>
      </c>
      <c r="K62" s="30">
        <f t="shared" si="3"/>
        <v>0</v>
      </c>
      <c r="M62" s="31">
        <f>IFERROR(INDEX('2015 Audited Medicaid Shortfall'!E:E,(MATCH('Analysis (Updated)'!B:B,'2015 Audited Medicaid Shortfall'!B:B,0))),0)</f>
        <v>1559701</v>
      </c>
    </row>
    <row r="63" spans="1:13" ht="15" customHeight="1" x14ac:dyDescent="0.2">
      <c r="A63" s="26" t="e">
        <f>INDEX('[7]S-10 Line 4'!$I:$I,(MATCH(#REF!,'[7]S-10 Line 4'!$A:$A,0)))</f>
        <v>#REF!</v>
      </c>
      <c r="B63" s="26" t="s">
        <v>426</v>
      </c>
      <c r="C63" s="27" t="s">
        <v>780</v>
      </c>
      <c r="D63" s="31">
        <v>4885053</v>
      </c>
      <c r="E63" s="31">
        <v>4402142</v>
      </c>
      <c r="F63" s="28">
        <v>0</v>
      </c>
      <c r="G63" s="28">
        <f t="shared" si="1"/>
        <v>482911</v>
      </c>
      <c r="H63" s="28">
        <f t="shared" si="2"/>
        <v>0</v>
      </c>
      <c r="I63" s="31">
        <v>4538207</v>
      </c>
      <c r="J63" s="31">
        <v>0</v>
      </c>
      <c r="K63" s="30">
        <f t="shared" si="3"/>
        <v>4538207</v>
      </c>
      <c r="M63" s="31">
        <f>IFERROR(INDEX('2015 Audited Medicaid Shortfall'!E:E,(MATCH('Analysis (Updated)'!B:B,'2015 Audited Medicaid Shortfall'!B:B,0))),0)</f>
        <v>0</v>
      </c>
    </row>
    <row r="64" spans="1:13" ht="15" customHeight="1" x14ac:dyDescent="0.2">
      <c r="A64" s="26" t="e">
        <f>INDEX('[7]S-10 Line 4'!$I:$I,(MATCH(#REF!,'[7]S-10 Line 4'!$A:$A,0)))</f>
        <v>#REF!</v>
      </c>
      <c r="B64" s="26" t="s">
        <v>427</v>
      </c>
      <c r="C64" s="27" t="s">
        <v>781</v>
      </c>
      <c r="D64" s="31">
        <v>324688</v>
      </c>
      <c r="E64" s="31">
        <v>3167</v>
      </c>
      <c r="F64" s="28">
        <v>0</v>
      </c>
      <c r="G64" s="28">
        <f t="shared" ref="G64:G125" si="4">IF(D64&gt;0,D64-E64-F64,M64-F64)</f>
        <v>321521</v>
      </c>
      <c r="H64" s="28">
        <f t="shared" si="2"/>
        <v>0</v>
      </c>
      <c r="I64" s="31">
        <v>1344152</v>
      </c>
      <c r="J64" s="31">
        <v>0</v>
      </c>
      <c r="K64" s="30">
        <f t="shared" si="3"/>
        <v>1344152</v>
      </c>
      <c r="M64" s="31">
        <f>IFERROR(INDEX('2015 Audited Medicaid Shortfall'!E:E,(MATCH('Analysis (Updated)'!B:B,'2015 Audited Medicaid Shortfall'!B:B,0))),0)</f>
        <v>144912</v>
      </c>
    </row>
    <row r="65" spans="1:13" ht="15" customHeight="1" x14ac:dyDescent="0.2">
      <c r="A65" s="26" t="e">
        <f>INDEX('[7]S-10 Line 4'!$I:$I,(MATCH(#REF!,'[7]S-10 Line 4'!$A:$A,0)))</f>
        <v>#REF!</v>
      </c>
      <c r="B65" s="26" t="s">
        <v>428</v>
      </c>
      <c r="C65" s="27" t="s">
        <v>782</v>
      </c>
      <c r="D65" s="31">
        <v>501589</v>
      </c>
      <c r="E65" s="31">
        <v>70573</v>
      </c>
      <c r="F65" s="28">
        <v>0</v>
      </c>
      <c r="G65" s="28">
        <f t="shared" si="4"/>
        <v>431016</v>
      </c>
      <c r="H65" s="28">
        <f t="shared" ref="H65:H126" si="5">IF(G65&gt;0,0,G65)</f>
        <v>0</v>
      </c>
      <c r="I65" s="31">
        <v>1580483</v>
      </c>
      <c r="J65" s="31">
        <v>107547</v>
      </c>
      <c r="K65" s="30">
        <f t="shared" ref="K65:K126" si="6">SUM(H65:J65)</f>
        <v>1688030</v>
      </c>
      <c r="M65" s="31">
        <f>IFERROR(INDEX('2015 Audited Medicaid Shortfall'!E:E,(MATCH('Analysis (Updated)'!B:B,'2015 Audited Medicaid Shortfall'!B:B,0))),0)</f>
        <v>184653</v>
      </c>
    </row>
    <row r="66" spans="1:13" ht="15" customHeight="1" x14ac:dyDescent="0.2">
      <c r="A66" s="26" t="e">
        <f>INDEX('[7]S-10 Line 4'!$I:$I,(MATCH(#REF!,'[7]S-10 Line 4'!$A:$A,0)))</f>
        <v>#REF!</v>
      </c>
      <c r="B66" s="26" t="s">
        <v>429</v>
      </c>
      <c r="C66" s="27" t="s">
        <v>783</v>
      </c>
      <c r="D66" s="31">
        <v>56622334</v>
      </c>
      <c r="E66" s="31">
        <v>40313082</v>
      </c>
      <c r="F66" s="28">
        <v>11615564.57</v>
      </c>
      <c r="G66" s="28">
        <f t="shared" si="4"/>
        <v>4693687.43</v>
      </c>
      <c r="H66" s="28">
        <f t="shared" si="5"/>
        <v>0</v>
      </c>
      <c r="I66" s="31">
        <v>33609833</v>
      </c>
      <c r="J66" s="31">
        <v>2954808</v>
      </c>
      <c r="K66" s="30">
        <f t="shared" si="6"/>
        <v>36564641</v>
      </c>
      <c r="M66" s="31">
        <f>IFERROR(INDEX('2015 Audited Medicaid Shortfall'!E:E,(MATCH('Analysis (Updated)'!B:B,'2015 Audited Medicaid Shortfall'!B:B,0))),0)</f>
        <v>33187094.999999993</v>
      </c>
    </row>
    <row r="67" spans="1:13" ht="15" customHeight="1" x14ac:dyDescent="0.2">
      <c r="A67" s="26" t="e">
        <f>INDEX('[7]S-10 Line 4'!$I:$I,(MATCH(#REF!,'[7]S-10 Line 4'!$A:$A,0)))</f>
        <v>#REF!</v>
      </c>
      <c r="B67" s="26" t="s">
        <v>430</v>
      </c>
      <c r="C67" s="27" t="s">
        <v>784</v>
      </c>
      <c r="D67" s="31">
        <v>1930105</v>
      </c>
      <c r="E67" s="31">
        <v>707906</v>
      </c>
      <c r="F67" s="28">
        <v>581894.71</v>
      </c>
      <c r="G67" s="28">
        <f t="shared" si="4"/>
        <v>640304.29</v>
      </c>
      <c r="H67" s="28">
        <f t="shared" si="5"/>
        <v>0</v>
      </c>
      <c r="I67" s="31">
        <v>1687112</v>
      </c>
      <c r="J67" s="31">
        <v>806192</v>
      </c>
      <c r="K67" s="30">
        <f t="shared" si="6"/>
        <v>2493304</v>
      </c>
      <c r="M67" s="31">
        <f>IFERROR(INDEX('2015 Audited Medicaid Shortfall'!E:E,(MATCH('Analysis (Updated)'!B:B,'2015 Audited Medicaid Shortfall'!B:B,0))),0)</f>
        <v>1772183</v>
      </c>
    </row>
    <row r="68" spans="1:13" ht="15" customHeight="1" x14ac:dyDescent="0.2">
      <c r="A68" s="26" t="e">
        <f>INDEX('[7]S-10 Line 4'!$I:$I,(MATCH(#REF!,'[7]S-10 Line 4'!$A:$A,0)))</f>
        <v>#REF!</v>
      </c>
      <c r="B68" s="26" t="s">
        <v>432</v>
      </c>
      <c r="C68" s="27" t="s">
        <v>785</v>
      </c>
      <c r="D68" s="31">
        <v>7440959</v>
      </c>
      <c r="E68" s="31">
        <v>5998792</v>
      </c>
      <c r="F68" s="28">
        <v>1634202.1799999997</v>
      </c>
      <c r="G68" s="28">
        <f t="shared" si="4"/>
        <v>-192035.1799999997</v>
      </c>
      <c r="H68" s="28">
        <f t="shared" si="5"/>
        <v>-192035.1799999997</v>
      </c>
      <c r="I68" s="31">
        <v>68742</v>
      </c>
      <c r="J68" s="31">
        <v>29275</v>
      </c>
      <c r="K68" s="30">
        <f t="shared" si="6"/>
        <v>-94018.179999999702</v>
      </c>
      <c r="M68" s="31">
        <f>IFERROR(INDEX('2015 Audited Medicaid Shortfall'!E:E,(MATCH('Analysis (Updated)'!B:B,'2015 Audited Medicaid Shortfall'!B:B,0))),0)</f>
        <v>6557282</v>
      </c>
    </row>
    <row r="69" spans="1:13" ht="15" customHeight="1" x14ac:dyDescent="0.2">
      <c r="A69" s="26" t="e">
        <f>INDEX('[7]S-10 Line 4'!$I:$I,(MATCH(#REF!,'[7]S-10 Line 4'!$A:$A,0)))</f>
        <v>#REF!</v>
      </c>
      <c r="B69" s="26" t="s">
        <v>434</v>
      </c>
      <c r="C69" s="27" t="s">
        <v>786</v>
      </c>
      <c r="D69" s="31">
        <v>2156669</v>
      </c>
      <c r="E69" s="31">
        <v>1311663</v>
      </c>
      <c r="F69" s="28">
        <v>0</v>
      </c>
      <c r="G69" s="28">
        <f t="shared" si="4"/>
        <v>845006</v>
      </c>
      <c r="H69" s="28">
        <f t="shared" si="5"/>
        <v>0</v>
      </c>
      <c r="I69" s="31">
        <v>275616</v>
      </c>
      <c r="J69" s="31">
        <v>22508</v>
      </c>
      <c r="K69" s="30">
        <f t="shared" si="6"/>
        <v>298124</v>
      </c>
      <c r="M69" s="31">
        <f>IFERROR(INDEX('2015 Audited Medicaid Shortfall'!E:E,(MATCH('Analysis (Updated)'!B:B,'2015 Audited Medicaid Shortfall'!B:B,0))),0)</f>
        <v>1291326</v>
      </c>
    </row>
    <row r="70" spans="1:13" ht="15" customHeight="1" x14ac:dyDescent="0.2">
      <c r="A70" s="26" t="e">
        <f>INDEX('[7]S-10 Line 4'!$I:$I,(MATCH(#REF!,'[7]S-10 Line 4'!$A:$A,0)))</f>
        <v>#REF!</v>
      </c>
      <c r="B70" s="26" t="s">
        <v>435</v>
      </c>
      <c r="C70" s="27" t="s">
        <v>787</v>
      </c>
      <c r="D70" s="31">
        <v>2598666</v>
      </c>
      <c r="E70" s="31">
        <v>1170644</v>
      </c>
      <c r="F70" s="28">
        <v>701247.48</v>
      </c>
      <c r="G70" s="28">
        <f t="shared" si="4"/>
        <v>726774.52</v>
      </c>
      <c r="H70" s="28">
        <f t="shared" si="5"/>
        <v>0</v>
      </c>
      <c r="I70" s="31">
        <v>16749</v>
      </c>
      <c r="J70" s="31">
        <v>108910</v>
      </c>
      <c r="K70" s="30">
        <f t="shared" si="6"/>
        <v>125659</v>
      </c>
      <c r="M70" s="31">
        <f>IFERROR(INDEX('2015 Audited Medicaid Shortfall'!E:E,(MATCH('Analysis (Updated)'!B:B,'2015 Audited Medicaid Shortfall'!B:B,0))),0)</f>
        <v>4368711</v>
      </c>
    </row>
    <row r="71" spans="1:13" ht="15" customHeight="1" x14ac:dyDescent="0.2">
      <c r="A71" s="26" t="e">
        <f>INDEX('[7]S-10 Line 4'!$I:$I,(MATCH(#REF!,'[7]S-10 Line 4'!$A:$A,0)))</f>
        <v>#REF!</v>
      </c>
      <c r="B71" s="26" t="s">
        <v>436</v>
      </c>
      <c r="C71" s="27" t="s">
        <v>704</v>
      </c>
      <c r="D71" s="31">
        <v>0</v>
      </c>
      <c r="E71" s="31">
        <v>15494463</v>
      </c>
      <c r="F71" s="28">
        <v>761759.79</v>
      </c>
      <c r="G71" s="28">
        <f t="shared" si="4"/>
        <v>1248514.21</v>
      </c>
      <c r="H71" s="28">
        <f t="shared" si="5"/>
        <v>0</v>
      </c>
      <c r="I71" s="31">
        <v>0</v>
      </c>
      <c r="J71" s="31">
        <v>0</v>
      </c>
      <c r="K71" s="30">
        <f t="shared" si="6"/>
        <v>0</v>
      </c>
      <c r="M71" s="31">
        <f>IFERROR(INDEX('2015 Audited Medicaid Shortfall'!E:E,(MATCH('Analysis (Updated)'!B:B,'2015 Audited Medicaid Shortfall'!B:B,0))),0)</f>
        <v>2010274</v>
      </c>
    </row>
    <row r="72" spans="1:13" ht="15" customHeight="1" x14ac:dyDescent="0.2">
      <c r="A72" s="26" t="e">
        <f>INDEX('[7]S-10 Line 4'!$I:$I,(MATCH(#REF!,'[7]S-10 Line 4'!$A:$A,0)))</f>
        <v>#REF!</v>
      </c>
      <c r="B72" s="26" t="s">
        <v>437</v>
      </c>
      <c r="C72" s="27" t="s">
        <v>788</v>
      </c>
      <c r="D72" s="31">
        <v>1092585</v>
      </c>
      <c r="E72" s="31">
        <v>813492</v>
      </c>
      <c r="F72" s="28">
        <v>590800.16999999993</v>
      </c>
      <c r="G72" s="28">
        <f t="shared" si="4"/>
        <v>-311707.16999999993</v>
      </c>
      <c r="H72" s="28">
        <f t="shared" si="5"/>
        <v>-311707.16999999993</v>
      </c>
      <c r="I72" s="31">
        <v>435525</v>
      </c>
      <c r="J72" s="31">
        <v>0</v>
      </c>
      <c r="K72" s="30">
        <f t="shared" si="6"/>
        <v>123817.83000000007</v>
      </c>
      <c r="M72" s="31">
        <f>IFERROR(INDEX('2015 Audited Medicaid Shortfall'!E:E,(MATCH('Analysis (Updated)'!B:B,'2015 Audited Medicaid Shortfall'!B:B,0))),0)</f>
        <v>986599</v>
      </c>
    </row>
    <row r="73" spans="1:13" ht="15" customHeight="1" x14ac:dyDescent="0.2">
      <c r="A73" s="26" t="e">
        <f>INDEX('[7]S-10 Line 4'!$I:$I,(MATCH(#REF!,'[7]S-10 Line 4'!$A:$A,0)))</f>
        <v>#REF!</v>
      </c>
      <c r="B73" s="26" t="s">
        <v>439</v>
      </c>
      <c r="C73" s="27" t="s">
        <v>789</v>
      </c>
      <c r="D73" s="31">
        <v>5004347</v>
      </c>
      <c r="E73" s="31">
        <v>20394514</v>
      </c>
      <c r="F73" s="28">
        <v>0</v>
      </c>
      <c r="G73" s="28">
        <f t="shared" si="4"/>
        <v>-15390167</v>
      </c>
      <c r="H73" s="28">
        <f t="shared" si="5"/>
        <v>-15390167</v>
      </c>
      <c r="I73" s="31">
        <v>28526243</v>
      </c>
      <c r="J73" s="31">
        <v>6630437</v>
      </c>
      <c r="K73" s="30">
        <f t="shared" si="6"/>
        <v>19766513</v>
      </c>
      <c r="M73" s="31">
        <f>IFERROR(INDEX('2015 Audited Medicaid Shortfall'!E:E,(MATCH('Analysis (Updated)'!B:B,'2015 Audited Medicaid Shortfall'!B:B,0))),0)</f>
        <v>33315141</v>
      </c>
    </row>
    <row r="74" spans="1:13" ht="15" customHeight="1" x14ac:dyDescent="0.2">
      <c r="A74" s="26" t="e">
        <f>INDEX('[7]S-10 Line 4'!$I:$I,(MATCH(#REF!,'[7]S-10 Line 4'!$A:$A,0)))</f>
        <v>#REF!</v>
      </c>
      <c r="B74" s="26" t="s">
        <v>440</v>
      </c>
      <c r="C74" s="27" t="s">
        <v>790</v>
      </c>
      <c r="D74" s="31">
        <v>875099</v>
      </c>
      <c r="E74" s="31">
        <v>363234</v>
      </c>
      <c r="F74" s="28">
        <v>0</v>
      </c>
      <c r="G74" s="28">
        <f t="shared" si="4"/>
        <v>511865</v>
      </c>
      <c r="H74" s="28">
        <f t="shared" si="5"/>
        <v>0</v>
      </c>
      <c r="I74" s="31">
        <v>711758</v>
      </c>
      <c r="J74" s="31">
        <v>0</v>
      </c>
      <c r="K74" s="30">
        <f t="shared" si="6"/>
        <v>711758</v>
      </c>
      <c r="M74" s="31">
        <f>IFERROR(INDEX('2015 Audited Medicaid Shortfall'!E:E,(MATCH('Analysis (Updated)'!B:B,'2015 Audited Medicaid Shortfall'!B:B,0))),0)</f>
        <v>884549</v>
      </c>
    </row>
    <row r="75" spans="1:13" ht="15" customHeight="1" x14ac:dyDescent="0.2">
      <c r="A75" s="26" t="e">
        <f>INDEX('[7]S-10 Line 4'!$I:$I,(MATCH(#REF!,'[7]S-10 Line 4'!$A:$A,0)))</f>
        <v>#REF!</v>
      </c>
      <c r="B75" s="26" t="s">
        <v>443</v>
      </c>
      <c r="C75" s="27" t="s">
        <v>791</v>
      </c>
      <c r="D75" s="31">
        <v>5726482</v>
      </c>
      <c r="E75" s="31">
        <v>3606787</v>
      </c>
      <c r="F75" s="28">
        <v>1166257.3599999999</v>
      </c>
      <c r="G75" s="28">
        <f t="shared" si="4"/>
        <v>953437.64000000013</v>
      </c>
      <c r="H75" s="28">
        <f t="shared" si="5"/>
        <v>0</v>
      </c>
      <c r="I75" s="31">
        <v>2627738</v>
      </c>
      <c r="J75" s="31">
        <v>121975</v>
      </c>
      <c r="K75" s="30">
        <f t="shared" si="6"/>
        <v>2749713</v>
      </c>
      <c r="M75" s="31">
        <f>IFERROR(INDEX('2015 Audited Medicaid Shortfall'!E:E,(MATCH('Analysis (Updated)'!B:B,'2015 Audited Medicaid Shortfall'!B:B,0))),0)</f>
        <v>3513632</v>
      </c>
    </row>
    <row r="76" spans="1:13" ht="15" customHeight="1" x14ac:dyDescent="0.2">
      <c r="A76" s="26" t="e">
        <f>INDEX('[7]S-10 Line 4'!$I:$I,(MATCH(#REF!,'[7]S-10 Line 4'!$A:$A,0)))</f>
        <v>#REF!</v>
      </c>
      <c r="B76" s="26" t="s">
        <v>444</v>
      </c>
      <c r="C76" s="27" t="s">
        <v>792</v>
      </c>
      <c r="D76" s="31">
        <v>26266183</v>
      </c>
      <c r="E76" s="31">
        <v>14860307</v>
      </c>
      <c r="F76" s="28">
        <v>4809779.870000001</v>
      </c>
      <c r="G76" s="28">
        <f t="shared" si="4"/>
        <v>6596096.129999999</v>
      </c>
      <c r="H76" s="28">
        <f t="shared" si="5"/>
        <v>0</v>
      </c>
      <c r="I76" s="31">
        <v>28283896</v>
      </c>
      <c r="J76" s="31">
        <v>323594</v>
      </c>
      <c r="K76" s="30">
        <f t="shared" si="6"/>
        <v>28607490</v>
      </c>
      <c r="M76" s="31">
        <f>IFERROR(INDEX('2015 Audited Medicaid Shortfall'!E:E,(MATCH('Analysis (Updated)'!B:B,'2015 Audited Medicaid Shortfall'!B:B,0))),0)</f>
        <v>22499092</v>
      </c>
    </row>
    <row r="77" spans="1:13" ht="15" customHeight="1" x14ac:dyDescent="0.2">
      <c r="A77" s="26" t="e">
        <f>INDEX('[7]S-10 Line 4'!$I:$I,(MATCH(#REF!,'[7]S-10 Line 4'!$A:$A,0)))</f>
        <v>#REF!</v>
      </c>
      <c r="B77" s="26" t="s">
        <v>445</v>
      </c>
      <c r="C77" s="27" t="s">
        <v>793</v>
      </c>
      <c r="D77" s="31">
        <v>750495</v>
      </c>
      <c r="E77" s="31">
        <v>600273</v>
      </c>
      <c r="F77" s="28">
        <v>9508728</v>
      </c>
      <c r="G77" s="28">
        <f t="shared" si="4"/>
        <v>-9358506</v>
      </c>
      <c r="H77" s="28">
        <f t="shared" si="5"/>
        <v>-9358506</v>
      </c>
      <c r="I77" s="31">
        <v>1690634</v>
      </c>
      <c r="J77" s="31">
        <v>267142</v>
      </c>
      <c r="K77" s="30">
        <f t="shared" si="6"/>
        <v>-7400730</v>
      </c>
      <c r="M77" s="31">
        <f>IFERROR(INDEX('2015 Audited Medicaid Shortfall'!E:E,(MATCH('Analysis (Updated)'!B:B,'2015 Audited Medicaid Shortfall'!B:B,0))),0)</f>
        <v>15782436</v>
      </c>
    </row>
    <row r="78" spans="1:13" ht="15" customHeight="1" x14ac:dyDescent="0.2">
      <c r="A78" s="26" t="e">
        <f>INDEX('[7]S-10 Line 4'!$I:$I,(MATCH(#REF!,'[7]S-10 Line 4'!$A:$A,0)))</f>
        <v>#REF!</v>
      </c>
      <c r="B78" s="26" t="s">
        <v>446</v>
      </c>
      <c r="C78" s="27" t="s">
        <v>794</v>
      </c>
      <c r="D78" s="31">
        <v>7201585</v>
      </c>
      <c r="E78" s="31">
        <v>7462588</v>
      </c>
      <c r="F78" s="28">
        <v>0</v>
      </c>
      <c r="G78" s="28">
        <f t="shared" si="4"/>
        <v>-261003</v>
      </c>
      <c r="H78" s="28">
        <f t="shared" si="5"/>
        <v>-261003</v>
      </c>
      <c r="I78" s="31">
        <v>2417558</v>
      </c>
      <c r="J78" s="31">
        <v>0</v>
      </c>
      <c r="K78" s="30">
        <f t="shared" si="6"/>
        <v>2156555</v>
      </c>
      <c r="M78" s="31">
        <f>IFERROR(INDEX('2015 Audited Medicaid Shortfall'!E:E,(MATCH('Analysis (Updated)'!B:B,'2015 Audited Medicaid Shortfall'!B:B,0))),0)</f>
        <v>5783426</v>
      </c>
    </row>
    <row r="79" spans="1:13" ht="15" customHeight="1" x14ac:dyDescent="0.2">
      <c r="A79" s="26" t="e">
        <f>INDEX('[7]S-10 Line 4'!$I:$I,(MATCH(#REF!,'[7]S-10 Line 4'!$A:$A,0)))</f>
        <v>#REF!</v>
      </c>
      <c r="B79" s="26" t="s">
        <v>447</v>
      </c>
      <c r="C79" s="27" t="s">
        <v>795</v>
      </c>
      <c r="D79" s="31">
        <v>366577839</v>
      </c>
      <c r="E79" s="31">
        <v>256590207</v>
      </c>
      <c r="F79" s="28">
        <v>188828751.94</v>
      </c>
      <c r="G79" s="28">
        <f t="shared" si="4"/>
        <v>-78841119.939999998</v>
      </c>
      <c r="H79" s="28">
        <f t="shared" si="5"/>
        <v>-78841119.939999998</v>
      </c>
      <c r="I79" s="31">
        <v>432734069</v>
      </c>
      <c r="J79" s="31">
        <v>578526</v>
      </c>
      <c r="K79" s="30">
        <f t="shared" si="6"/>
        <v>354471475.06</v>
      </c>
      <c r="M79" s="31">
        <f>IFERROR(INDEX('2015 Audited Medicaid Shortfall'!E:E,(MATCH('Analysis (Updated)'!B:B,'2015 Audited Medicaid Shortfall'!B:B,0))),0)</f>
        <v>197203406</v>
      </c>
    </row>
    <row r="80" spans="1:13" ht="15" customHeight="1" x14ac:dyDescent="0.2">
      <c r="A80" s="26" t="e">
        <f>INDEX('[7]S-10 Line 4'!$I:$I,(MATCH(#REF!,'[7]S-10 Line 4'!$A:$A,0)))</f>
        <v>#REF!</v>
      </c>
      <c r="B80" s="26" t="s">
        <v>448</v>
      </c>
      <c r="C80" s="27" t="s">
        <v>796</v>
      </c>
      <c r="D80" s="31">
        <v>5832686</v>
      </c>
      <c r="E80" s="31">
        <v>3668351</v>
      </c>
      <c r="F80" s="28">
        <v>1219375.1200000001</v>
      </c>
      <c r="G80" s="28">
        <f t="shared" si="4"/>
        <v>944959.87999999989</v>
      </c>
      <c r="H80" s="28">
        <f t="shared" si="5"/>
        <v>0</v>
      </c>
      <c r="I80" s="31">
        <v>2173827</v>
      </c>
      <c r="J80" s="31">
        <v>516608</v>
      </c>
      <c r="K80" s="30">
        <f t="shared" si="6"/>
        <v>2690435</v>
      </c>
      <c r="M80" s="31">
        <f>IFERROR(INDEX('2015 Audited Medicaid Shortfall'!E:E,(MATCH('Analysis (Updated)'!B:B,'2015 Audited Medicaid Shortfall'!B:B,0))),0)</f>
        <v>1584244</v>
      </c>
    </row>
    <row r="81" spans="1:13" ht="15" customHeight="1" x14ac:dyDescent="0.2">
      <c r="A81" s="26" t="e">
        <f>INDEX('[7]S-10 Line 4'!$I:$I,(MATCH(#REF!,'[7]S-10 Line 4'!$A:$A,0)))</f>
        <v>#REF!</v>
      </c>
      <c r="B81" s="26" t="s">
        <v>449</v>
      </c>
      <c r="C81" s="27" t="s">
        <v>797</v>
      </c>
      <c r="D81" s="31">
        <v>58151893</v>
      </c>
      <c r="E81" s="31">
        <v>33468091</v>
      </c>
      <c r="F81" s="28">
        <v>0</v>
      </c>
      <c r="G81" s="28">
        <f t="shared" si="4"/>
        <v>24683802</v>
      </c>
      <c r="H81" s="28">
        <f t="shared" si="5"/>
        <v>0</v>
      </c>
      <c r="I81" s="31">
        <v>25125874</v>
      </c>
      <c r="J81" s="31">
        <v>29947</v>
      </c>
      <c r="K81" s="30">
        <f t="shared" si="6"/>
        <v>25155821</v>
      </c>
      <c r="M81" s="31">
        <f>IFERROR(INDEX('2015 Audited Medicaid Shortfall'!E:E,(MATCH('Analysis (Updated)'!B:B,'2015 Audited Medicaid Shortfall'!B:B,0))),0)</f>
        <v>85662458</v>
      </c>
    </row>
    <row r="82" spans="1:13" ht="15" customHeight="1" x14ac:dyDescent="0.2">
      <c r="A82" s="26" t="e">
        <f>INDEX('[7]S-10 Line 4'!$I:$I,(MATCH(#REF!,'[7]S-10 Line 4'!$A:$A,0)))</f>
        <v>#REF!</v>
      </c>
      <c r="B82" s="26" t="s">
        <v>450</v>
      </c>
      <c r="C82" s="27" t="s">
        <v>798</v>
      </c>
      <c r="D82" s="31">
        <v>1123790</v>
      </c>
      <c r="E82" s="31">
        <v>760654</v>
      </c>
      <c r="F82" s="28">
        <v>0</v>
      </c>
      <c r="G82" s="28">
        <f t="shared" si="4"/>
        <v>363136</v>
      </c>
      <c r="H82" s="28">
        <f t="shared" si="5"/>
        <v>0</v>
      </c>
      <c r="I82" s="31">
        <v>1848454</v>
      </c>
      <c r="J82" s="31">
        <v>12533</v>
      </c>
      <c r="K82" s="30">
        <f t="shared" si="6"/>
        <v>1860987</v>
      </c>
      <c r="M82" s="31">
        <f>IFERROR(INDEX('2015 Audited Medicaid Shortfall'!E:E,(MATCH('Analysis (Updated)'!B:B,'2015 Audited Medicaid Shortfall'!B:B,0))),0)</f>
        <v>869464</v>
      </c>
    </row>
    <row r="83" spans="1:13" ht="15" customHeight="1" x14ac:dyDescent="0.2">
      <c r="A83" s="26" t="e">
        <f>INDEX('[7]S-10 Line 4'!$I:$I,(MATCH(#REF!,'[7]S-10 Line 4'!$A:$A,0)))</f>
        <v>#REF!</v>
      </c>
      <c r="B83" s="26" t="s">
        <v>451</v>
      </c>
      <c r="C83" s="27" t="s">
        <v>799</v>
      </c>
      <c r="D83" s="31">
        <v>15737669</v>
      </c>
      <c r="E83" s="31">
        <v>10300742</v>
      </c>
      <c r="F83" s="28">
        <v>4464500.1899999995</v>
      </c>
      <c r="G83" s="28">
        <f t="shared" si="4"/>
        <v>972426.81000000052</v>
      </c>
      <c r="H83" s="28">
        <f t="shared" si="5"/>
        <v>0</v>
      </c>
      <c r="I83" s="31">
        <v>5748832</v>
      </c>
      <c r="J83" s="31">
        <v>565289</v>
      </c>
      <c r="K83" s="30">
        <f t="shared" si="6"/>
        <v>6314121</v>
      </c>
      <c r="M83" s="31">
        <f>IFERROR(INDEX('2015 Audited Medicaid Shortfall'!E:E,(MATCH('Analysis (Updated)'!B:B,'2015 Audited Medicaid Shortfall'!B:B,0))),0)</f>
        <v>20276822</v>
      </c>
    </row>
    <row r="84" spans="1:13" ht="15" customHeight="1" x14ac:dyDescent="0.2">
      <c r="A84" s="26" t="e">
        <f>INDEX('[7]S-10 Line 4'!$I:$I,(MATCH(#REF!,'[7]S-10 Line 4'!$A:$A,0)))</f>
        <v>#REF!</v>
      </c>
      <c r="B84" s="26" t="s">
        <v>452</v>
      </c>
      <c r="C84" s="27" t="s">
        <v>800</v>
      </c>
      <c r="D84" s="31">
        <v>3450973</v>
      </c>
      <c r="E84" s="31">
        <v>2423086</v>
      </c>
      <c r="F84" s="28">
        <v>0</v>
      </c>
      <c r="G84" s="28">
        <f t="shared" si="4"/>
        <v>1027887</v>
      </c>
      <c r="H84" s="28">
        <f t="shared" si="5"/>
        <v>0</v>
      </c>
      <c r="I84" s="31">
        <v>6073285</v>
      </c>
      <c r="J84" s="31">
        <v>0</v>
      </c>
      <c r="K84" s="30">
        <f t="shared" si="6"/>
        <v>6073285</v>
      </c>
      <c r="M84" s="31">
        <f>IFERROR(INDEX('2015 Audited Medicaid Shortfall'!E:E,(MATCH('Analysis (Updated)'!B:B,'2015 Audited Medicaid Shortfall'!B:B,0))),0)</f>
        <v>2604336</v>
      </c>
    </row>
    <row r="85" spans="1:13" ht="15" customHeight="1" x14ac:dyDescent="0.2">
      <c r="A85" s="26" t="e">
        <f>INDEX('[7]S-10 Line 4'!$I:$I,(MATCH(#REF!,'[7]S-10 Line 4'!$A:$A,0)))</f>
        <v>#REF!</v>
      </c>
      <c r="B85" s="26" t="s">
        <v>453</v>
      </c>
      <c r="C85" s="27" t="s">
        <v>801</v>
      </c>
      <c r="D85" s="31">
        <v>551915</v>
      </c>
      <c r="E85" s="31">
        <v>32942</v>
      </c>
      <c r="F85" s="28">
        <v>0</v>
      </c>
      <c r="G85" s="28">
        <f t="shared" si="4"/>
        <v>518973</v>
      </c>
      <c r="H85" s="28">
        <f t="shared" si="5"/>
        <v>0</v>
      </c>
      <c r="I85" s="31">
        <v>699577</v>
      </c>
      <c r="J85" s="31">
        <v>17497</v>
      </c>
      <c r="K85" s="30">
        <f t="shared" si="6"/>
        <v>717074</v>
      </c>
      <c r="M85" s="31">
        <f>IFERROR(INDEX('2015 Audited Medicaid Shortfall'!E:E,(MATCH('Analysis (Updated)'!B:B,'2015 Audited Medicaid Shortfall'!B:B,0))),0)</f>
        <v>799473</v>
      </c>
    </row>
    <row r="86" spans="1:13" ht="15" customHeight="1" x14ac:dyDescent="0.2">
      <c r="A86" s="26" t="e">
        <f>INDEX('[7]S-10 Line 4'!$I:$I,(MATCH(#REF!,'[7]S-10 Line 4'!$A:$A,0)))</f>
        <v>#REF!</v>
      </c>
      <c r="B86" s="26" t="s">
        <v>454</v>
      </c>
      <c r="C86" s="27" t="s">
        <v>802</v>
      </c>
      <c r="D86" s="31">
        <v>22757516</v>
      </c>
      <c r="E86" s="31">
        <v>17632309</v>
      </c>
      <c r="F86" s="28">
        <v>0</v>
      </c>
      <c r="G86" s="28">
        <f t="shared" si="4"/>
        <v>5125207</v>
      </c>
      <c r="H86" s="28">
        <f t="shared" si="5"/>
        <v>0</v>
      </c>
      <c r="I86" s="31">
        <v>37444093</v>
      </c>
      <c r="J86" s="31">
        <v>798571</v>
      </c>
      <c r="K86" s="30">
        <f t="shared" si="6"/>
        <v>38242664</v>
      </c>
      <c r="M86" s="31">
        <f>IFERROR(INDEX('2015 Audited Medicaid Shortfall'!E:E,(MATCH('Analysis (Updated)'!B:B,'2015 Audited Medicaid Shortfall'!B:B,0))),0)</f>
        <v>20369541</v>
      </c>
    </row>
    <row r="87" spans="1:13" ht="15" customHeight="1" x14ac:dyDescent="0.2">
      <c r="A87" s="26" t="e">
        <f>INDEX('[7]S-10 Line 4'!$I:$I,(MATCH(#REF!,'[7]S-10 Line 4'!$A:$A,0)))</f>
        <v>#REF!</v>
      </c>
      <c r="B87" s="26" t="s">
        <v>456</v>
      </c>
      <c r="C87" s="27" t="s">
        <v>803</v>
      </c>
      <c r="D87" s="31">
        <v>0</v>
      </c>
      <c r="E87" s="31">
        <v>42010966</v>
      </c>
      <c r="F87" s="28">
        <v>3594820.6799999997</v>
      </c>
      <c r="G87" s="28">
        <f t="shared" si="4"/>
        <v>3489910.3200000003</v>
      </c>
      <c r="H87" s="28">
        <f t="shared" si="5"/>
        <v>0</v>
      </c>
      <c r="I87" s="31">
        <v>0</v>
      </c>
      <c r="J87" s="31">
        <v>0</v>
      </c>
      <c r="K87" s="30">
        <f t="shared" si="6"/>
        <v>0</v>
      </c>
      <c r="M87" s="31">
        <f>IFERROR(INDEX('2015 Audited Medicaid Shortfall'!E:E,(MATCH('Analysis (Updated)'!B:B,'2015 Audited Medicaid Shortfall'!B:B,0))),0)</f>
        <v>7084731</v>
      </c>
    </row>
    <row r="88" spans="1:13" ht="15" customHeight="1" x14ac:dyDescent="0.2">
      <c r="A88" s="26" t="e">
        <f>INDEX('[7]S-10 Line 4'!$I:$I,(MATCH(#REF!,'[7]S-10 Line 4'!$A:$A,0)))</f>
        <v>#REF!</v>
      </c>
      <c r="B88" s="26" t="s">
        <v>458</v>
      </c>
      <c r="C88" s="27" t="s">
        <v>805</v>
      </c>
      <c r="D88" s="31">
        <v>939276</v>
      </c>
      <c r="E88" s="31">
        <v>1250107</v>
      </c>
      <c r="F88" s="28">
        <v>0</v>
      </c>
      <c r="G88" s="28">
        <f t="shared" si="4"/>
        <v>-310831</v>
      </c>
      <c r="H88" s="28">
        <f t="shared" si="5"/>
        <v>-310831</v>
      </c>
      <c r="I88" s="31">
        <v>340382</v>
      </c>
      <c r="J88" s="31">
        <v>0</v>
      </c>
      <c r="K88" s="30">
        <f t="shared" si="6"/>
        <v>29551</v>
      </c>
      <c r="M88" s="31">
        <f>IFERROR(INDEX('2015 Audited Medicaid Shortfall'!E:E,(MATCH('Analysis (Updated)'!B:B,'2015 Audited Medicaid Shortfall'!B:B,0))),0)</f>
        <v>412806</v>
      </c>
    </row>
    <row r="89" spans="1:13" ht="15" customHeight="1" x14ac:dyDescent="0.2">
      <c r="A89" s="26" t="e">
        <f>INDEX('[7]S-10 Line 4'!$I:$I,(MATCH(#REF!,'[7]S-10 Line 4'!$A:$A,0)))</f>
        <v>#REF!</v>
      </c>
      <c r="B89" s="26" t="s">
        <v>467</v>
      </c>
      <c r="C89" s="27" t="s">
        <v>806</v>
      </c>
      <c r="D89" s="31">
        <v>6941591</v>
      </c>
      <c r="E89" s="31">
        <v>5885284</v>
      </c>
      <c r="F89" s="28">
        <v>3923386.99</v>
      </c>
      <c r="G89" s="28">
        <f t="shared" si="4"/>
        <v>-2867079.99</v>
      </c>
      <c r="H89" s="28">
        <f t="shared" si="5"/>
        <v>-2867079.99</v>
      </c>
      <c r="I89" s="31">
        <v>4579690</v>
      </c>
      <c r="J89" s="31">
        <v>0</v>
      </c>
      <c r="K89" s="30">
        <f t="shared" si="6"/>
        <v>1712610.0099999998</v>
      </c>
      <c r="M89" s="31">
        <f>IFERROR(INDEX('2015 Audited Medicaid Shortfall'!E:E,(MATCH('Analysis (Updated)'!B:B,'2015 Audited Medicaid Shortfall'!B:B,0))),0)</f>
        <v>5716300</v>
      </c>
    </row>
    <row r="90" spans="1:13" ht="15" customHeight="1" x14ac:dyDescent="0.2">
      <c r="A90" s="26" t="e">
        <f>INDEX('[7]S-10 Line 4'!$I:$I,(MATCH(#REF!,'[7]S-10 Line 4'!$A:$A,0)))</f>
        <v>#REF!</v>
      </c>
      <c r="B90" s="26" t="s">
        <v>459</v>
      </c>
      <c r="C90" s="27" t="s">
        <v>807</v>
      </c>
      <c r="D90" s="31">
        <v>56197258</v>
      </c>
      <c r="E90" s="31">
        <v>47664805</v>
      </c>
      <c r="F90" s="28">
        <v>9965112.25</v>
      </c>
      <c r="G90" s="28">
        <f t="shared" si="4"/>
        <v>-1432659.25</v>
      </c>
      <c r="H90" s="28">
        <f t="shared" si="5"/>
        <v>-1432659.25</v>
      </c>
      <c r="I90" s="31">
        <v>5891712</v>
      </c>
      <c r="J90" s="31">
        <v>16795</v>
      </c>
      <c r="K90" s="30">
        <f t="shared" si="6"/>
        <v>4475847.75</v>
      </c>
      <c r="M90" s="31">
        <f>IFERROR(INDEX('2015 Audited Medicaid Shortfall'!E:E,(MATCH('Analysis (Updated)'!B:B,'2015 Audited Medicaid Shortfall'!B:B,0))),0)</f>
        <v>33035551</v>
      </c>
    </row>
    <row r="91" spans="1:13" ht="15" customHeight="1" x14ac:dyDescent="0.2">
      <c r="A91" s="26" t="e">
        <f>INDEX('[7]S-10 Line 4'!$I:$I,(MATCH(#REF!,'[7]S-10 Line 4'!$A:$A,0)))</f>
        <v>#REF!</v>
      </c>
      <c r="B91" s="26" t="s">
        <v>460</v>
      </c>
      <c r="C91" s="27" t="s">
        <v>808</v>
      </c>
      <c r="D91" s="31">
        <v>6303541</v>
      </c>
      <c r="E91" s="31">
        <v>5136130</v>
      </c>
      <c r="F91" s="28">
        <v>0</v>
      </c>
      <c r="G91" s="28">
        <f t="shared" si="4"/>
        <v>1167411</v>
      </c>
      <c r="H91" s="28">
        <f t="shared" si="5"/>
        <v>0</v>
      </c>
      <c r="I91" s="31">
        <v>3192273</v>
      </c>
      <c r="J91" s="31">
        <v>177648</v>
      </c>
      <c r="K91" s="30">
        <f t="shared" si="6"/>
        <v>3369921</v>
      </c>
      <c r="M91" s="31">
        <f>IFERROR(INDEX('2015 Audited Medicaid Shortfall'!E:E,(MATCH('Analysis (Updated)'!B:B,'2015 Audited Medicaid Shortfall'!B:B,0))),0)</f>
        <v>6673352</v>
      </c>
    </row>
    <row r="92" spans="1:13" ht="15" customHeight="1" x14ac:dyDescent="0.2">
      <c r="A92" s="26" t="e">
        <f>INDEX('[7]S-10 Line 4'!$I:$I,(MATCH(#REF!,'[7]S-10 Line 4'!$A:$A,0)))</f>
        <v>#REF!</v>
      </c>
      <c r="B92" s="26" t="s">
        <v>461</v>
      </c>
      <c r="C92" s="27" t="s">
        <v>809</v>
      </c>
      <c r="D92" s="31">
        <v>9254724</v>
      </c>
      <c r="E92" s="31">
        <v>8464919</v>
      </c>
      <c r="F92" s="28">
        <v>0</v>
      </c>
      <c r="G92" s="28">
        <f t="shared" si="4"/>
        <v>789805</v>
      </c>
      <c r="H92" s="28">
        <f t="shared" si="5"/>
        <v>0</v>
      </c>
      <c r="I92" s="31">
        <v>5253879</v>
      </c>
      <c r="J92" s="31">
        <v>334206</v>
      </c>
      <c r="K92" s="30">
        <f t="shared" si="6"/>
        <v>5588085</v>
      </c>
      <c r="M92" s="31">
        <f>IFERROR(INDEX('2015 Audited Medicaid Shortfall'!E:E,(MATCH('Analysis (Updated)'!B:B,'2015 Audited Medicaid Shortfall'!B:B,0))),0)</f>
        <v>11434037</v>
      </c>
    </row>
    <row r="93" spans="1:13" ht="15" customHeight="1" x14ac:dyDescent="0.2">
      <c r="A93" s="26" t="e">
        <f>INDEX('[7]S-10 Line 4'!$I:$I,(MATCH(#REF!,'[7]S-10 Line 4'!$A:$A,0)))</f>
        <v>#REF!</v>
      </c>
      <c r="B93" s="26" t="s">
        <v>462</v>
      </c>
      <c r="C93" s="27" t="s">
        <v>810</v>
      </c>
      <c r="D93" s="31">
        <v>2331364</v>
      </c>
      <c r="E93" s="31">
        <v>2684489</v>
      </c>
      <c r="F93" s="28">
        <v>702118.90899999999</v>
      </c>
      <c r="G93" s="28">
        <f t="shared" si="4"/>
        <v>-1055243.909</v>
      </c>
      <c r="H93" s="28">
        <f t="shared" si="5"/>
        <v>-1055243.909</v>
      </c>
      <c r="I93" s="31">
        <v>217532</v>
      </c>
      <c r="J93" s="31">
        <v>1826</v>
      </c>
      <c r="K93" s="30">
        <f t="shared" si="6"/>
        <v>-835885.90899999999</v>
      </c>
      <c r="M93" s="31">
        <f>IFERROR(INDEX('2015 Audited Medicaid Shortfall'!E:E,(MATCH('Analysis (Updated)'!B:B,'2015 Audited Medicaid Shortfall'!B:B,0))),0)</f>
        <v>3761144</v>
      </c>
    </row>
    <row r="94" spans="1:13" ht="15" customHeight="1" x14ac:dyDescent="0.2">
      <c r="A94" s="26" t="e">
        <f>INDEX('[7]S-10 Line 4'!$I:$I,(MATCH(#REF!,'[7]S-10 Line 4'!$A:$A,0)))</f>
        <v>#REF!</v>
      </c>
      <c r="B94" s="26" t="s">
        <v>463</v>
      </c>
      <c r="C94" s="27" t="s">
        <v>811</v>
      </c>
      <c r="D94" s="31">
        <v>25950264</v>
      </c>
      <c r="E94" s="31">
        <v>14663434</v>
      </c>
      <c r="F94" s="28">
        <v>0</v>
      </c>
      <c r="G94" s="28">
        <f t="shared" si="4"/>
        <v>11286830</v>
      </c>
      <c r="H94" s="28">
        <f t="shared" si="5"/>
        <v>0</v>
      </c>
      <c r="I94" s="31">
        <v>20326943</v>
      </c>
      <c r="J94" s="31">
        <v>0</v>
      </c>
      <c r="K94" s="30">
        <f t="shared" si="6"/>
        <v>20326943</v>
      </c>
      <c r="M94" s="31">
        <f>IFERROR(INDEX('2015 Audited Medicaid Shortfall'!E:E,(MATCH('Analysis (Updated)'!B:B,'2015 Audited Medicaid Shortfall'!B:B,0))),0)</f>
        <v>25190495</v>
      </c>
    </row>
    <row r="95" spans="1:13" ht="15" customHeight="1" x14ac:dyDescent="0.2">
      <c r="A95" s="26" t="e">
        <f>INDEX('[7]S-10 Line 4'!$I:$I,(MATCH(#REF!,'[7]S-10 Line 4'!$A:$A,0)))</f>
        <v>#REF!</v>
      </c>
      <c r="B95" s="26" t="s">
        <v>282</v>
      </c>
      <c r="C95" s="27" t="s">
        <v>60</v>
      </c>
      <c r="D95" s="31">
        <v>2647902</v>
      </c>
      <c r="E95" s="31">
        <v>826177</v>
      </c>
      <c r="F95" s="28">
        <v>1518193.71</v>
      </c>
      <c r="G95" s="28">
        <f t="shared" si="4"/>
        <v>303531.29000000004</v>
      </c>
      <c r="H95" s="28">
        <f t="shared" si="5"/>
        <v>0</v>
      </c>
      <c r="I95" s="31">
        <v>3936852</v>
      </c>
      <c r="J95" s="31">
        <v>153659</v>
      </c>
      <c r="K95" s="30">
        <f t="shared" si="6"/>
        <v>4090511</v>
      </c>
      <c r="M95" s="31">
        <f>IFERROR(INDEX('2015 Audited Medicaid Shortfall'!E:E,(MATCH('Analysis (Updated)'!B:B,'2015 Audited Medicaid Shortfall'!B:B,0))),0)</f>
        <v>2641932</v>
      </c>
    </row>
    <row r="96" spans="1:13" ht="15" customHeight="1" x14ac:dyDescent="0.2">
      <c r="A96" s="26" t="e">
        <f>INDEX('[7]S-10 Line 4'!$I:$I,(MATCH(#REF!,'[7]S-10 Line 4'!$A:$A,0)))</f>
        <v>#REF!</v>
      </c>
      <c r="B96" s="26" t="s">
        <v>464</v>
      </c>
      <c r="C96" s="27" t="s">
        <v>812</v>
      </c>
      <c r="D96" s="31">
        <v>2460947</v>
      </c>
      <c r="E96" s="31">
        <v>1241876</v>
      </c>
      <c r="F96" s="28">
        <v>1053872.57</v>
      </c>
      <c r="G96" s="28">
        <f t="shared" si="4"/>
        <v>165198.42999999993</v>
      </c>
      <c r="H96" s="28">
        <f t="shared" si="5"/>
        <v>0</v>
      </c>
      <c r="I96" s="31">
        <v>549772</v>
      </c>
      <c r="J96" s="31">
        <v>0</v>
      </c>
      <c r="K96" s="30">
        <f t="shared" si="6"/>
        <v>549772</v>
      </c>
      <c r="M96" s="31">
        <f>IFERROR(INDEX('2015 Audited Medicaid Shortfall'!E:E,(MATCH('Analysis (Updated)'!B:B,'2015 Audited Medicaid Shortfall'!B:B,0))),0)</f>
        <v>2725308</v>
      </c>
    </row>
    <row r="97" spans="1:13" ht="15" customHeight="1" x14ac:dyDescent="0.2">
      <c r="A97" s="26" t="e">
        <f>INDEX('[7]S-10 Line 4'!$I:$I,(MATCH(#REF!,'[7]S-10 Line 4'!$A:$A,0)))</f>
        <v>#REF!</v>
      </c>
      <c r="B97" s="26" t="s">
        <v>465</v>
      </c>
      <c r="C97" s="27" t="s">
        <v>813</v>
      </c>
      <c r="D97" s="31">
        <v>953257</v>
      </c>
      <c r="E97" s="31">
        <v>557997</v>
      </c>
      <c r="F97" s="28">
        <v>0</v>
      </c>
      <c r="G97" s="28">
        <f t="shared" si="4"/>
        <v>395260</v>
      </c>
      <c r="H97" s="28">
        <f t="shared" si="5"/>
        <v>0</v>
      </c>
      <c r="I97" s="31">
        <v>314704</v>
      </c>
      <c r="J97" s="31">
        <v>40185</v>
      </c>
      <c r="K97" s="30">
        <f t="shared" si="6"/>
        <v>354889</v>
      </c>
      <c r="M97" s="31">
        <f>IFERROR(INDEX('2015 Audited Medicaid Shortfall'!E:E,(MATCH('Analysis (Updated)'!B:B,'2015 Audited Medicaid Shortfall'!B:B,0))),0)</f>
        <v>1246781</v>
      </c>
    </row>
    <row r="98" spans="1:13" ht="15" customHeight="1" x14ac:dyDescent="0.2">
      <c r="A98" s="26" t="e">
        <f>INDEX('[7]S-10 Line 4'!$I:$I,(MATCH(#REF!,'[7]S-10 Line 4'!$A:$A,0)))</f>
        <v>#REF!</v>
      </c>
      <c r="B98" s="26" t="s">
        <v>466</v>
      </c>
      <c r="C98" s="27" t="s">
        <v>814</v>
      </c>
      <c r="D98" s="31">
        <v>4220881</v>
      </c>
      <c r="E98" s="31">
        <v>891416</v>
      </c>
      <c r="F98" s="28">
        <v>380397.28</v>
      </c>
      <c r="G98" s="28">
        <f t="shared" si="4"/>
        <v>2949067.7199999997</v>
      </c>
      <c r="H98" s="28">
        <f t="shared" si="5"/>
        <v>0</v>
      </c>
      <c r="I98" s="31">
        <v>2320271</v>
      </c>
      <c r="J98" s="31">
        <v>0</v>
      </c>
      <c r="K98" s="30">
        <f t="shared" si="6"/>
        <v>2320271</v>
      </c>
      <c r="M98" s="31">
        <f>IFERROR(INDEX('2015 Audited Medicaid Shortfall'!E:E,(MATCH('Analysis (Updated)'!B:B,'2015 Audited Medicaid Shortfall'!B:B,0))),0)</f>
        <v>1442481</v>
      </c>
    </row>
    <row r="99" spans="1:13" ht="15" customHeight="1" x14ac:dyDescent="0.2">
      <c r="A99" s="26" t="e">
        <f>INDEX('[7]S-10 Line 4'!$I:$I,(MATCH(#REF!,'[7]S-10 Line 4'!$A:$A,0)))</f>
        <v>#REF!</v>
      </c>
      <c r="B99" s="26" t="s">
        <v>469</v>
      </c>
      <c r="C99" s="27" t="s">
        <v>815</v>
      </c>
      <c r="D99" s="31">
        <v>2157700</v>
      </c>
      <c r="E99" s="31">
        <v>1727889</v>
      </c>
      <c r="F99" s="28">
        <v>0</v>
      </c>
      <c r="G99" s="28">
        <f t="shared" si="4"/>
        <v>429811</v>
      </c>
      <c r="H99" s="28">
        <f t="shared" si="5"/>
        <v>0</v>
      </c>
      <c r="I99" s="31">
        <v>7953766</v>
      </c>
      <c r="J99" s="31">
        <v>0</v>
      </c>
      <c r="K99" s="30">
        <f t="shared" si="6"/>
        <v>7953766</v>
      </c>
      <c r="M99" s="31">
        <f>IFERROR(INDEX('2015 Audited Medicaid Shortfall'!E:E,(MATCH('Analysis (Updated)'!B:B,'2015 Audited Medicaid Shortfall'!B:B,0))),0)</f>
        <v>7812848</v>
      </c>
    </row>
    <row r="100" spans="1:13" ht="15" customHeight="1" x14ac:dyDescent="0.2">
      <c r="A100" s="26" t="e">
        <f>INDEX('[7]S-10 Line 4'!$I:$I,(MATCH(#REF!,'[7]S-10 Line 4'!$A:$A,0)))</f>
        <v>#REF!</v>
      </c>
      <c r="B100" s="26" t="s">
        <v>470</v>
      </c>
      <c r="C100" s="27" t="s">
        <v>816</v>
      </c>
      <c r="D100" s="31">
        <v>15377331</v>
      </c>
      <c r="E100" s="31">
        <v>12220966</v>
      </c>
      <c r="F100" s="28">
        <v>8042784.79</v>
      </c>
      <c r="G100" s="28">
        <f t="shared" si="4"/>
        <v>-4886419.79</v>
      </c>
      <c r="H100" s="28">
        <f t="shared" si="5"/>
        <v>-4886419.79</v>
      </c>
      <c r="I100" s="31">
        <v>7717779</v>
      </c>
      <c r="J100" s="31">
        <v>68772</v>
      </c>
      <c r="K100" s="30">
        <f t="shared" si="6"/>
        <v>2900131.21</v>
      </c>
      <c r="M100" s="31">
        <f>IFERROR(INDEX('2015 Audited Medicaid Shortfall'!E:E,(MATCH('Analysis (Updated)'!B:B,'2015 Audited Medicaid Shortfall'!B:B,0))),0)</f>
        <v>14017676</v>
      </c>
    </row>
    <row r="101" spans="1:13" ht="15" customHeight="1" x14ac:dyDescent="0.2">
      <c r="A101" s="26" t="e">
        <f>INDEX('[7]S-10 Line 4'!$I:$I,(MATCH(#REF!,'[7]S-10 Line 4'!$A:$A,0)))</f>
        <v>#REF!</v>
      </c>
      <c r="B101" s="26" t="s">
        <v>471</v>
      </c>
      <c r="C101" s="27" t="s">
        <v>817</v>
      </c>
      <c r="D101" s="31">
        <v>4314402</v>
      </c>
      <c r="E101" s="31">
        <v>3392548</v>
      </c>
      <c r="F101" s="28">
        <v>631111.83000000007</v>
      </c>
      <c r="G101" s="28">
        <f t="shared" si="4"/>
        <v>290742.16999999993</v>
      </c>
      <c r="H101" s="28">
        <f t="shared" si="5"/>
        <v>0</v>
      </c>
      <c r="I101" s="31">
        <v>3651327</v>
      </c>
      <c r="J101" s="31">
        <v>74363</v>
      </c>
      <c r="K101" s="30">
        <f t="shared" si="6"/>
        <v>3725690</v>
      </c>
      <c r="M101" s="31">
        <f>IFERROR(INDEX('2015 Audited Medicaid Shortfall'!E:E,(MATCH('Analysis (Updated)'!B:B,'2015 Audited Medicaid Shortfall'!B:B,0))),0)</f>
        <v>4568475</v>
      </c>
    </row>
    <row r="102" spans="1:13" ht="15" customHeight="1" x14ac:dyDescent="0.2">
      <c r="A102" s="26" t="e">
        <f>INDEX('[7]S-10 Line 4'!$I:$I,(MATCH(#REF!,'[7]S-10 Line 4'!$A:$A,0)))</f>
        <v>#REF!</v>
      </c>
      <c r="B102" s="26" t="s">
        <v>472</v>
      </c>
      <c r="C102" s="27" t="s">
        <v>818</v>
      </c>
      <c r="D102" s="31">
        <v>55743502</v>
      </c>
      <c r="E102" s="31">
        <v>54880212</v>
      </c>
      <c r="F102" s="28">
        <v>0</v>
      </c>
      <c r="G102" s="28">
        <f t="shared" si="4"/>
        <v>863290</v>
      </c>
      <c r="H102" s="28">
        <f t="shared" si="5"/>
        <v>0</v>
      </c>
      <c r="I102" s="31">
        <v>2378326</v>
      </c>
      <c r="J102" s="31">
        <v>0</v>
      </c>
      <c r="K102" s="30">
        <f t="shared" si="6"/>
        <v>2378326</v>
      </c>
      <c r="M102" s="31">
        <f>IFERROR(INDEX('2015 Audited Medicaid Shortfall'!E:E,(MATCH('Analysis (Updated)'!B:B,'2015 Audited Medicaid Shortfall'!B:B,0))),0)</f>
        <v>-22152964</v>
      </c>
    </row>
    <row r="103" spans="1:13" ht="15" customHeight="1" x14ac:dyDescent="0.2">
      <c r="A103" s="26" t="e">
        <f>INDEX('[7]S-10 Line 4'!$I:$I,(MATCH(#REF!,'[7]S-10 Line 4'!$A:$A,0)))</f>
        <v>#REF!</v>
      </c>
      <c r="B103" s="26" t="s">
        <v>474</v>
      </c>
      <c r="C103" s="27" t="s">
        <v>819</v>
      </c>
      <c r="D103" s="31">
        <v>18476177</v>
      </c>
      <c r="E103" s="31">
        <v>12838491</v>
      </c>
      <c r="F103" s="28">
        <v>0</v>
      </c>
      <c r="G103" s="28">
        <f t="shared" si="4"/>
        <v>5637686</v>
      </c>
      <c r="H103" s="28">
        <f t="shared" si="5"/>
        <v>0</v>
      </c>
      <c r="I103" s="31">
        <v>6543328</v>
      </c>
      <c r="J103" s="31">
        <v>0</v>
      </c>
      <c r="K103" s="30">
        <f t="shared" si="6"/>
        <v>6543328</v>
      </c>
      <c r="M103" s="31">
        <f>IFERROR(INDEX('2015 Audited Medicaid Shortfall'!E:E,(MATCH('Analysis (Updated)'!B:B,'2015 Audited Medicaid Shortfall'!B:B,0))),0)</f>
        <v>17588018</v>
      </c>
    </row>
    <row r="104" spans="1:13" ht="15" customHeight="1" x14ac:dyDescent="0.2">
      <c r="A104" s="26" t="e">
        <f>INDEX('[7]S-10 Line 4'!$I:$I,(MATCH(#REF!,'[7]S-10 Line 4'!$A:$A,0)))</f>
        <v>#REF!</v>
      </c>
      <c r="B104" s="26" t="s">
        <v>475</v>
      </c>
      <c r="C104" s="27" t="s">
        <v>820</v>
      </c>
      <c r="D104" s="31">
        <v>1624103</v>
      </c>
      <c r="E104" s="31">
        <v>1037932</v>
      </c>
      <c r="F104" s="28">
        <v>936513.9800000001</v>
      </c>
      <c r="G104" s="28">
        <f t="shared" si="4"/>
        <v>-350342.9800000001</v>
      </c>
      <c r="H104" s="28">
        <f t="shared" si="5"/>
        <v>-350342.9800000001</v>
      </c>
      <c r="I104" s="31">
        <v>2259854</v>
      </c>
      <c r="J104" s="31">
        <v>0</v>
      </c>
      <c r="K104" s="30">
        <f t="shared" si="6"/>
        <v>1909511.02</v>
      </c>
      <c r="M104" s="31">
        <f>IFERROR(INDEX('2015 Audited Medicaid Shortfall'!E:E,(MATCH('Analysis (Updated)'!B:B,'2015 Audited Medicaid Shortfall'!B:B,0))),0)</f>
        <v>2372104</v>
      </c>
    </row>
    <row r="105" spans="1:13" ht="15" customHeight="1" x14ac:dyDescent="0.2">
      <c r="A105" s="26" t="e">
        <f>INDEX('[7]S-10 Line 4'!$I:$I,(MATCH(#REF!,'[7]S-10 Line 4'!$A:$A,0)))</f>
        <v>#REF!</v>
      </c>
      <c r="B105" s="26" t="s">
        <v>476</v>
      </c>
      <c r="C105" s="27" t="s">
        <v>821</v>
      </c>
      <c r="D105" s="31">
        <v>3227104</v>
      </c>
      <c r="E105" s="31">
        <v>2298781</v>
      </c>
      <c r="F105" s="28">
        <v>469541.82</v>
      </c>
      <c r="G105" s="28">
        <f t="shared" si="4"/>
        <v>458781.18</v>
      </c>
      <c r="H105" s="28">
        <f t="shared" si="5"/>
        <v>0</v>
      </c>
      <c r="I105" s="31">
        <v>1212308</v>
      </c>
      <c r="J105" s="31">
        <v>106873</v>
      </c>
      <c r="K105" s="30">
        <f t="shared" si="6"/>
        <v>1319181</v>
      </c>
      <c r="M105" s="31">
        <f>IFERROR(INDEX('2015 Audited Medicaid Shortfall'!E:E,(MATCH('Analysis (Updated)'!B:B,'2015 Audited Medicaid Shortfall'!B:B,0))),0)</f>
        <v>3507391</v>
      </c>
    </row>
    <row r="106" spans="1:13" ht="15" customHeight="1" x14ac:dyDescent="0.2">
      <c r="A106" s="26" t="e">
        <f>INDEX('[7]S-10 Line 4'!$I:$I,(MATCH(#REF!,'[7]S-10 Line 4'!$A:$A,0)))</f>
        <v>#REF!</v>
      </c>
      <c r="B106" s="26" t="s">
        <v>477</v>
      </c>
      <c r="C106" s="27" t="s">
        <v>822</v>
      </c>
      <c r="D106" s="31">
        <v>0</v>
      </c>
      <c r="E106" s="31">
        <v>0</v>
      </c>
      <c r="F106" s="28">
        <v>10052643</v>
      </c>
      <c r="G106" s="28">
        <f t="shared" si="4"/>
        <v>-8472101</v>
      </c>
      <c r="H106" s="28">
        <f t="shared" si="5"/>
        <v>-8472101</v>
      </c>
      <c r="I106" s="31">
        <v>535276.03686500003</v>
      </c>
      <c r="J106" s="31">
        <v>0</v>
      </c>
      <c r="K106" s="30">
        <f t="shared" si="6"/>
        <v>-7936824.9631350003</v>
      </c>
      <c r="M106" s="31">
        <f>IFERROR(INDEX('2015 Audited Medicaid Shortfall'!E:E,(MATCH('Analysis (Updated)'!B:B,'2015 Audited Medicaid Shortfall'!B:B,0))),0)</f>
        <v>1580542</v>
      </c>
    </row>
    <row r="107" spans="1:13" ht="15" customHeight="1" x14ac:dyDescent="0.2">
      <c r="A107" s="26" t="e">
        <f>INDEX('[7]S-10 Line 4'!$I:$I,(MATCH(#REF!,'[7]S-10 Line 4'!$A:$A,0)))</f>
        <v>#REF!</v>
      </c>
      <c r="B107" s="26" t="s">
        <v>478</v>
      </c>
      <c r="C107" s="27" t="s">
        <v>823</v>
      </c>
      <c r="D107" s="31">
        <v>5219423</v>
      </c>
      <c r="E107" s="31">
        <v>2225860</v>
      </c>
      <c r="F107" s="28">
        <v>424809.52</v>
      </c>
      <c r="G107" s="28">
        <f t="shared" si="4"/>
        <v>2568753.48</v>
      </c>
      <c r="H107" s="28">
        <f t="shared" si="5"/>
        <v>0</v>
      </c>
      <c r="I107" s="31">
        <v>1116915</v>
      </c>
      <c r="J107" s="31">
        <v>137455</v>
      </c>
      <c r="K107" s="30">
        <f t="shared" si="6"/>
        <v>1254370</v>
      </c>
      <c r="M107" s="31">
        <f>IFERROR(INDEX('2015 Audited Medicaid Shortfall'!E:E,(MATCH('Analysis (Updated)'!B:B,'2015 Audited Medicaid Shortfall'!B:B,0))),0)</f>
        <v>2035881</v>
      </c>
    </row>
    <row r="108" spans="1:13" ht="15" customHeight="1" x14ac:dyDescent="0.2">
      <c r="A108" s="26" t="e">
        <f>INDEX('[7]S-10 Line 4'!$I:$I,(MATCH(#REF!,'[7]S-10 Line 4'!$A:$A,0)))</f>
        <v>#REF!</v>
      </c>
      <c r="B108" s="26" t="s">
        <v>480</v>
      </c>
      <c r="C108" s="27" t="s">
        <v>825</v>
      </c>
      <c r="D108" s="31">
        <v>173850613</v>
      </c>
      <c r="E108" s="31">
        <v>135414520</v>
      </c>
      <c r="F108" s="28">
        <v>187147524.44</v>
      </c>
      <c r="G108" s="28">
        <f t="shared" si="4"/>
        <v>-148711431.44</v>
      </c>
      <c r="H108" s="28">
        <f t="shared" si="5"/>
        <v>-148711431.44</v>
      </c>
      <c r="I108" s="31">
        <v>624411030</v>
      </c>
      <c r="J108" s="31">
        <v>0</v>
      </c>
      <c r="K108" s="30">
        <f t="shared" si="6"/>
        <v>475699598.56</v>
      </c>
      <c r="M108" s="31">
        <f>IFERROR(INDEX('2015 Audited Medicaid Shortfall'!E:E,(MATCH('Analysis (Updated)'!B:B,'2015 Audited Medicaid Shortfall'!B:B,0))),0)</f>
        <v>117857073</v>
      </c>
    </row>
    <row r="109" spans="1:13" ht="15" customHeight="1" x14ac:dyDescent="0.2">
      <c r="A109" s="26" t="e">
        <f>INDEX('[7]S-10 Line 4'!$I:$I,(MATCH(#REF!,'[7]S-10 Line 4'!$A:$A,0)))</f>
        <v>#REF!</v>
      </c>
      <c r="B109" s="26" t="s">
        <v>481</v>
      </c>
      <c r="C109" s="27" t="s">
        <v>826</v>
      </c>
      <c r="D109" s="31">
        <v>2030956</v>
      </c>
      <c r="E109" s="31">
        <v>1739997</v>
      </c>
      <c r="F109" s="28">
        <v>121087.70000000001</v>
      </c>
      <c r="G109" s="28">
        <f t="shared" si="4"/>
        <v>169871.3</v>
      </c>
      <c r="H109" s="28">
        <f t="shared" si="5"/>
        <v>0</v>
      </c>
      <c r="I109" s="31">
        <v>1558588</v>
      </c>
      <c r="J109" s="31">
        <v>212222</v>
      </c>
      <c r="K109" s="30">
        <f t="shared" si="6"/>
        <v>1770810</v>
      </c>
      <c r="M109" s="31">
        <f>IFERROR(INDEX('2015 Audited Medicaid Shortfall'!E:E,(MATCH('Analysis (Updated)'!B:B,'2015 Audited Medicaid Shortfall'!B:B,0))),0)</f>
        <v>1477001</v>
      </c>
    </row>
    <row r="110" spans="1:13" ht="15" customHeight="1" x14ac:dyDescent="0.2">
      <c r="A110" s="26" t="e">
        <f>INDEX('[7]S-10 Line 4'!$I:$I,(MATCH(#REF!,'[7]S-10 Line 4'!$A:$A,0)))</f>
        <v>#REF!</v>
      </c>
      <c r="B110" s="26" t="s">
        <v>482</v>
      </c>
      <c r="C110" s="27" t="s">
        <v>827</v>
      </c>
      <c r="D110" s="31">
        <v>3262349</v>
      </c>
      <c r="E110" s="31">
        <v>1663008</v>
      </c>
      <c r="F110" s="28">
        <v>1228024.27</v>
      </c>
      <c r="G110" s="28">
        <f t="shared" si="4"/>
        <v>371316.73</v>
      </c>
      <c r="H110" s="28">
        <f t="shared" si="5"/>
        <v>0</v>
      </c>
      <c r="I110" s="31">
        <v>1962693</v>
      </c>
      <c r="J110" s="31">
        <v>501486</v>
      </c>
      <c r="K110" s="30">
        <f t="shared" si="6"/>
        <v>2464179</v>
      </c>
      <c r="M110" s="31">
        <f>IFERROR(INDEX('2015 Audited Medicaid Shortfall'!E:E,(MATCH('Analysis (Updated)'!B:B,'2015 Audited Medicaid Shortfall'!B:B,0))),0)</f>
        <v>1923947</v>
      </c>
    </row>
    <row r="111" spans="1:13" ht="15" customHeight="1" x14ac:dyDescent="0.2">
      <c r="A111" s="26" t="e">
        <f>INDEX('[7]S-10 Line 4'!$I:$I,(MATCH(#REF!,'[7]S-10 Line 4'!$A:$A,0)))</f>
        <v>#REF!</v>
      </c>
      <c r="B111" s="26" t="s">
        <v>483</v>
      </c>
      <c r="C111" s="27" t="s">
        <v>266</v>
      </c>
      <c r="D111" s="31">
        <v>3046943</v>
      </c>
      <c r="E111" s="31">
        <v>2279566</v>
      </c>
      <c r="F111" s="28">
        <v>0</v>
      </c>
      <c r="G111" s="28">
        <f t="shared" si="4"/>
        <v>767377</v>
      </c>
      <c r="H111" s="28">
        <f t="shared" si="5"/>
        <v>0</v>
      </c>
      <c r="I111" s="31">
        <v>2400268</v>
      </c>
      <c r="J111" s="31">
        <v>252183</v>
      </c>
      <c r="K111" s="30">
        <f t="shared" si="6"/>
        <v>2652451</v>
      </c>
      <c r="M111" s="31">
        <f>IFERROR(INDEX('2015 Audited Medicaid Shortfall'!E:E,(MATCH('Analysis (Updated)'!B:B,'2015 Audited Medicaid Shortfall'!B:B,0))),0)</f>
        <v>1090245</v>
      </c>
    </row>
    <row r="112" spans="1:13" ht="15" customHeight="1" x14ac:dyDescent="0.2">
      <c r="A112" s="26" t="e">
        <f>INDEX('[7]S-10 Line 4'!$I:$I,(MATCH(#REF!,'[7]S-10 Line 4'!$A:$A,0)))</f>
        <v>#REF!</v>
      </c>
      <c r="B112" s="26" t="s">
        <v>484</v>
      </c>
      <c r="C112" s="27" t="s">
        <v>828</v>
      </c>
      <c r="D112" s="31">
        <v>11984054</v>
      </c>
      <c r="E112" s="31">
        <v>184239614</v>
      </c>
      <c r="F112" s="28">
        <v>12363703.93</v>
      </c>
      <c r="G112" s="28">
        <f t="shared" si="4"/>
        <v>-184619263.93000001</v>
      </c>
      <c r="H112" s="28">
        <f t="shared" si="5"/>
        <v>-184619263.93000001</v>
      </c>
      <c r="I112" s="31">
        <v>50880053</v>
      </c>
      <c r="J112" s="31">
        <v>13702523</v>
      </c>
      <c r="K112" s="30">
        <f t="shared" si="6"/>
        <v>-120036687.93000001</v>
      </c>
      <c r="M112" s="31">
        <f>IFERROR(INDEX('2015 Audited Medicaid Shortfall'!E:E,(MATCH('Analysis (Updated)'!B:B,'2015 Audited Medicaid Shortfall'!B:B,0))),0)</f>
        <v>57421528</v>
      </c>
    </row>
    <row r="113" spans="1:13" ht="15" customHeight="1" x14ac:dyDescent="0.2">
      <c r="A113" s="26" t="e">
        <f>INDEX('[7]S-10 Line 4'!$I:$I,(MATCH(#REF!,'[7]S-10 Line 4'!$A:$A,0)))</f>
        <v>#REF!</v>
      </c>
      <c r="B113" s="26" t="s">
        <v>485</v>
      </c>
      <c r="C113" s="27" t="s">
        <v>829</v>
      </c>
      <c r="D113" s="31">
        <v>2670869</v>
      </c>
      <c r="E113" s="31">
        <v>2893509</v>
      </c>
      <c r="F113" s="28">
        <v>463090.42000000004</v>
      </c>
      <c r="G113" s="28">
        <f>IF(D113&gt;0,D113-E113-F113,M113-F113)</f>
        <v>-685730.42</v>
      </c>
      <c r="H113" s="28">
        <f t="shared" si="5"/>
        <v>-685730.42</v>
      </c>
      <c r="I113" s="31">
        <v>920604</v>
      </c>
      <c r="J113" s="31">
        <v>15904</v>
      </c>
      <c r="K113" s="30">
        <f t="shared" si="6"/>
        <v>250777.57999999996</v>
      </c>
      <c r="M113" s="31">
        <f>IFERROR(INDEX('2015 Audited Medicaid Shortfall'!E:E,(MATCH('Analysis (Updated)'!B:B,'2015 Audited Medicaid Shortfall'!B:B,0))),0)</f>
        <v>2039588</v>
      </c>
    </row>
    <row r="114" spans="1:13" ht="15" customHeight="1" x14ac:dyDescent="0.2">
      <c r="A114" s="26" t="e">
        <f>INDEX('[7]S-10 Line 4'!$I:$I,(MATCH(#REF!,'[7]S-10 Line 4'!$A:$A,0)))</f>
        <v>#REF!</v>
      </c>
      <c r="B114" s="26" t="s">
        <v>486</v>
      </c>
      <c r="C114" s="27" t="s">
        <v>830</v>
      </c>
      <c r="D114" s="31">
        <v>1672890</v>
      </c>
      <c r="E114" s="31">
        <v>751875</v>
      </c>
      <c r="F114" s="28">
        <v>0</v>
      </c>
      <c r="G114" s="28">
        <f t="shared" si="4"/>
        <v>921015</v>
      </c>
      <c r="H114" s="28">
        <f t="shared" si="5"/>
        <v>0</v>
      </c>
      <c r="I114" s="31">
        <v>1324219</v>
      </c>
      <c r="J114" s="31">
        <v>0</v>
      </c>
      <c r="K114" s="30">
        <f t="shared" si="6"/>
        <v>1324219</v>
      </c>
      <c r="M114" s="31">
        <f>IFERROR(INDEX('2015 Audited Medicaid Shortfall'!E:E,(MATCH('Analysis (Updated)'!B:B,'2015 Audited Medicaid Shortfall'!B:B,0))),0)</f>
        <v>1146381</v>
      </c>
    </row>
    <row r="115" spans="1:13" ht="15" customHeight="1" x14ac:dyDescent="0.2">
      <c r="A115" s="26" t="e">
        <f>INDEX('[7]S-10 Line 4'!$I:$I,(MATCH(#REF!,'[7]S-10 Line 4'!$A:$A,0)))</f>
        <v>#REF!</v>
      </c>
      <c r="B115" s="26" t="s">
        <v>487</v>
      </c>
      <c r="C115" s="27" t="s">
        <v>831</v>
      </c>
      <c r="D115" s="31">
        <v>8501639</v>
      </c>
      <c r="E115" s="31">
        <v>5381347</v>
      </c>
      <c r="F115" s="28">
        <v>5093389.17</v>
      </c>
      <c r="G115" s="28">
        <f t="shared" si="4"/>
        <v>-1973097.17</v>
      </c>
      <c r="H115" s="28">
        <f t="shared" si="5"/>
        <v>-1973097.17</v>
      </c>
      <c r="I115" s="31">
        <v>3162440</v>
      </c>
      <c r="J115" s="31">
        <v>1226186</v>
      </c>
      <c r="K115" s="30">
        <f t="shared" si="6"/>
        <v>2415528.83</v>
      </c>
      <c r="M115" s="31">
        <f>IFERROR(INDEX('2015 Audited Medicaid Shortfall'!E:E,(MATCH('Analysis (Updated)'!B:B,'2015 Audited Medicaid Shortfall'!B:B,0))),0)</f>
        <v>30807776</v>
      </c>
    </row>
    <row r="116" spans="1:13" ht="15" customHeight="1" x14ac:dyDescent="0.2">
      <c r="A116" s="26" t="e">
        <f>INDEX('[7]S-10 Line 4'!$I:$I,(MATCH(#REF!,'[7]S-10 Line 4'!$A:$A,0)))</f>
        <v>#REF!</v>
      </c>
      <c r="B116" s="26" t="s">
        <v>488</v>
      </c>
      <c r="C116" s="27" t="s">
        <v>832</v>
      </c>
      <c r="D116" s="31">
        <v>34547339</v>
      </c>
      <c r="E116" s="31">
        <v>24144873</v>
      </c>
      <c r="F116" s="28">
        <v>7212386.2400000002</v>
      </c>
      <c r="G116" s="28">
        <f t="shared" si="4"/>
        <v>3190079.76</v>
      </c>
      <c r="H116" s="28">
        <f t="shared" si="5"/>
        <v>0</v>
      </c>
      <c r="I116" s="31">
        <v>13367208</v>
      </c>
      <c r="J116" s="31">
        <v>67788</v>
      </c>
      <c r="K116" s="30">
        <f t="shared" si="6"/>
        <v>13434996</v>
      </c>
      <c r="M116" s="31">
        <f>IFERROR(INDEX('2015 Audited Medicaid Shortfall'!E:E,(MATCH('Analysis (Updated)'!B:B,'2015 Audited Medicaid Shortfall'!B:B,0))),0)</f>
        <v>41265597</v>
      </c>
    </row>
    <row r="117" spans="1:13" ht="15" customHeight="1" x14ac:dyDescent="0.2">
      <c r="A117" s="26" t="e">
        <f>INDEX('[7]S-10 Line 4'!$I:$I,(MATCH(#REF!,'[7]S-10 Line 4'!$A:$A,0)))</f>
        <v>#REF!</v>
      </c>
      <c r="B117" s="26" t="s">
        <v>490</v>
      </c>
      <c r="C117" s="27" t="s">
        <v>833</v>
      </c>
      <c r="D117" s="31">
        <v>9215263</v>
      </c>
      <c r="E117" s="31">
        <v>4849431</v>
      </c>
      <c r="F117" s="28">
        <v>0</v>
      </c>
      <c r="G117" s="28">
        <f t="shared" si="4"/>
        <v>4365832</v>
      </c>
      <c r="H117" s="28">
        <f t="shared" si="5"/>
        <v>0</v>
      </c>
      <c r="I117" s="31">
        <v>11317453</v>
      </c>
      <c r="J117" s="31">
        <v>78097</v>
      </c>
      <c r="K117" s="30">
        <f t="shared" si="6"/>
        <v>11395550</v>
      </c>
      <c r="M117" s="31">
        <f>IFERROR(INDEX('2015 Audited Medicaid Shortfall'!E:E,(MATCH('Analysis (Updated)'!B:B,'2015 Audited Medicaid Shortfall'!B:B,0))),0)</f>
        <v>0</v>
      </c>
    </row>
    <row r="118" spans="1:13" ht="15" customHeight="1" x14ac:dyDescent="0.2">
      <c r="A118" s="26" t="e">
        <f>INDEX('[7]S-10 Line 4'!$I:$I,(MATCH(#REF!,'[7]S-10 Line 4'!$A:$A,0)))</f>
        <v>#REF!</v>
      </c>
      <c r="B118" s="26" t="s">
        <v>491</v>
      </c>
      <c r="C118" s="27" t="s">
        <v>834</v>
      </c>
      <c r="D118" s="31">
        <v>37936827</v>
      </c>
      <c r="E118" s="31">
        <v>24295934</v>
      </c>
      <c r="F118" s="28">
        <v>0</v>
      </c>
      <c r="G118" s="28">
        <f t="shared" si="4"/>
        <v>13640893</v>
      </c>
      <c r="H118" s="28">
        <f t="shared" si="5"/>
        <v>0</v>
      </c>
      <c r="I118" s="31">
        <v>19007585</v>
      </c>
      <c r="J118" s="31">
        <v>9385507</v>
      </c>
      <c r="K118" s="30">
        <f t="shared" si="6"/>
        <v>28393092</v>
      </c>
      <c r="M118" s="31">
        <f>IFERROR(INDEX('2015 Audited Medicaid Shortfall'!E:E,(MATCH('Analysis (Updated)'!B:B,'2015 Audited Medicaid Shortfall'!B:B,0))),0)</f>
        <v>37307140</v>
      </c>
    </row>
    <row r="119" spans="1:13" ht="15" customHeight="1" x14ac:dyDescent="0.2">
      <c r="A119" s="26" t="e">
        <f>INDEX('[7]S-10 Line 4'!$I:$I,(MATCH(#REF!,'[7]S-10 Line 4'!$A:$A,0)))</f>
        <v>#REF!</v>
      </c>
      <c r="B119" s="26" t="s">
        <v>492</v>
      </c>
      <c r="C119" s="27" t="s">
        <v>835</v>
      </c>
      <c r="D119" s="31">
        <v>3796077</v>
      </c>
      <c r="E119" s="31">
        <v>3757989</v>
      </c>
      <c r="F119" s="28">
        <v>577403.6399999999</v>
      </c>
      <c r="G119" s="28">
        <f t="shared" si="4"/>
        <v>-539315.6399999999</v>
      </c>
      <c r="H119" s="28">
        <f t="shared" si="5"/>
        <v>-539315.6399999999</v>
      </c>
      <c r="I119" s="31">
        <v>2774030</v>
      </c>
      <c r="J119" s="31">
        <v>12714</v>
      </c>
      <c r="K119" s="30">
        <f t="shared" si="6"/>
        <v>2247428.3600000003</v>
      </c>
      <c r="M119" s="31">
        <f>IFERROR(INDEX('2015 Audited Medicaid Shortfall'!E:E,(MATCH('Analysis (Updated)'!B:B,'2015 Audited Medicaid Shortfall'!B:B,0))),0)</f>
        <v>4262541</v>
      </c>
    </row>
    <row r="120" spans="1:13" ht="15" customHeight="1" x14ac:dyDescent="0.2">
      <c r="A120" s="26" t="e">
        <f>INDEX('[7]S-10 Line 4'!$I:$I,(MATCH(#REF!,'[7]S-10 Line 4'!$A:$A,0)))</f>
        <v>#REF!</v>
      </c>
      <c r="B120" s="26" t="s">
        <v>493</v>
      </c>
      <c r="C120" s="27" t="s">
        <v>836</v>
      </c>
      <c r="D120" s="31">
        <v>695633</v>
      </c>
      <c r="E120" s="31">
        <v>641151</v>
      </c>
      <c r="F120" s="28">
        <v>0</v>
      </c>
      <c r="G120" s="28">
        <f t="shared" si="4"/>
        <v>54482</v>
      </c>
      <c r="H120" s="28">
        <f t="shared" si="5"/>
        <v>0</v>
      </c>
      <c r="I120" s="31">
        <v>695349</v>
      </c>
      <c r="J120" s="31">
        <v>0</v>
      </c>
      <c r="K120" s="30">
        <f t="shared" si="6"/>
        <v>695349</v>
      </c>
      <c r="M120" s="31">
        <f>IFERROR(INDEX('2015 Audited Medicaid Shortfall'!E:E,(MATCH('Analysis (Updated)'!B:B,'2015 Audited Medicaid Shortfall'!B:B,0))),0)</f>
        <v>908228</v>
      </c>
    </row>
    <row r="121" spans="1:13" ht="15" customHeight="1" x14ac:dyDescent="0.2">
      <c r="A121" s="26" t="e">
        <f>INDEX('[7]S-10 Line 4'!$I:$I,(MATCH(#REF!,'[7]S-10 Line 4'!$A:$A,0)))</f>
        <v>#REF!</v>
      </c>
      <c r="B121" s="26" t="s">
        <v>494</v>
      </c>
      <c r="C121" s="27" t="s">
        <v>837</v>
      </c>
      <c r="D121" s="31">
        <v>24883676</v>
      </c>
      <c r="E121" s="31">
        <v>12165604</v>
      </c>
      <c r="F121" s="28">
        <v>19117015.350000001</v>
      </c>
      <c r="G121" s="28">
        <f t="shared" si="4"/>
        <v>-6398943.3500000015</v>
      </c>
      <c r="H121" s="28">
        <f t="shared" si="5"/>
        <v>-6398943.3500000015</v>
      </c>
      <c r="I121" s="31">
        <v>3131196</v>
      </c>
      <c r="J121" s="31">
        <v>2972428</v>
      </c>
      <c r="K121" s="30">
        <f t="shared" si="6"/>
        <v>-295319.35000000149</v>
      </c>
      <c r="M121" s="31">
        <f>IFERROR(INDEX('2015 Audited Medicaid Shortfall'!E:E,(MATCH('Analysis (Updated)'!B:B,'2015 Audited Medicaid Shortfall'!B:B,0))),0)</f>
        <v>39528818</v>
      </c>
    </row>
    <row r="122" spans="1:13" ht="15" customHeight="1" x14ac:dyDescent="0.2">
      <c r="A122" s="26" t="e">
        <f>INDEX('[7]S-10 Line 4'!$I:$I,(MATCH(#REF!,'[7]S-10 Line 4'!$A:$A,0)))</f>
        <v>#REF!</v>
      </c>
      <c r="B122" s="26" t="s">
        <v>495</v>
      </c>
      <c r="C122" s="27" t="s">
        <v>838</v>
      </c>
      <c r="D122" s="31">
        <v>35688908</v>
      </c>
      <c r="E122" s="31">
        <v>20940180</v>
      </c>
      <c r="F122" s="28">
        <v>5815704.1900000004</v>
      </c>
      <c r="G122" s="28">
        <f t="shared" si="4"/>
        <v>8933023.8099999987</v>
      </c>
      <c r="H122" s="28">
        <f t="shared" si="5"/>
        <v>0</v>
      </c>
      <c r="I122" s="31">
        <v>15655260</v>
      </c>
      <c r="J122" s="31">
        <v>2082652</v>
      </c>
      <c r="K122" s="30">
        <f t="shared" si="6"/>
        <v>17737912</v>
      </c>
      <c r="M122" s="31">
        <f>IFERROR(INDEX('2015 Audited Medicaid Shortfall'!E:E,(MATCH('Analysis (Updated)'!B:B,'2015 Audited Medicaid Shortfall'!B:B,0))),0)</f>
        <v>34381399</v>
      </c>
    </row>
    <row r="123" spans="1:13" ht="15" customHeight="1" x14ac:dyDescent="0.2">
      <c r="A123" s="26" t="e">
        <f>INDEX('[7]S-10 Line 4'!$I:$I,(MATCH(#REF!,'[7]S-10 Line 4'!$A:$A,0)))</f>
        <v>#REF!</v>
      </c>
      <c r="B123" s="26" t="s">
        <v>496</v>
      </c>
      <c r="C123" s="27" t="s">
        <v>839</v>
      </c>
      <c r="D123" s="31">
        <v>191878399</v>
      </c>
      <c r="E123" s="31">
        <v>125237876</v>
      </c>
      <c r="F123" s="28">
        <v>81909798.030000001</v>
      </c>
      <c r="G123" s="28">
        <f t="shared" si="4"/>
        <v>-15269275.030000001</v>
      </c>
      <c r="H123" s="28">
        <f t="shared" si="5"/>
        <v>-15269275.030000001</v>
      </c>
      <c r="I123" s="31">
        <v>115087558</v>
      </c>
      <c r="J123" s="31">
        <v>1720281</v>
      </c>
      <c r="K123" s="30">
        <f t="shared" si="6"/>
        <v>101538563.97</v>
      </c>
      <c r="M123" s="31">
        <f>IFERROR(INDEX('2015 Audited Medicaid Shortfall'!E:E,(MATCH('Analysis (Updated)'!B:B,'2015 Audited Medicaid Shortfall'!B:B,0))),0)</f>
        <v>144555087</v>
      </c>
    </row>
    <row r="124" spans="1:13" ht="15" customHeight="1" x14ac:dyDescent="0.2">
      <c r="A124" s="26" t="e">
        <f>INDEX('[7]S-10 Line 4'!$I:$I,(MATCH(#REF!,'[7]S-10 Line 4'!$A:$A,0)))</f>
        <v>#REF!</v>
      </c>
      <c r="B124" s="26" t="s">
        <v>498</v>
      </c>
      <c r="C124" s="27" t="s">
        <v>840</v>
      </c>
      <c r="D124" s="31">
        <v>21169920</v>
      </c>
      <c r="E124" s="31">
        <v>16642105</v>
      </c>
      <c r="F124" s="28">
        <v>13366636.48</v>
      </c>
      <c r="G124" s="28">
        <f t="shared" si="4"/>
        <v>-8838821.4800000004</v>
      </c>
      <c r="H124" s="28">
        <f t="shared" si="5"/>
        <v>-8838821.4800000004</v>
      </c>
      <c r="I124" s="31">
        <v>20915021</v>
      </c>
      <c r="J124" s="31">
        <v>1831913</v>
      </c>
      <c r="K124" s="30">
        <f t="shared" si="6"/>
        <v>13908112.52</v>
      </c>
      <c r="M124" s="31">
        <f>IFERROR(INDEX('2015 Audited Medicaid Shortfall'!E:E,(MATCH('Analysis (Updated)'!B:B,'2015 Audited Medicaid Shortfall'!B:B,0))),0)</f>
        <v>28938005</v>
      </c>
    </row>
    <row r="125" spans="1:13" ht="15" customHeight="1" x14ac:dyDescent="0.2">
      <c r="A125" s="26" t="e">
        <f>INDEX('[7]S-10 Line 4'!$I:$I,(MATCH(#REF!,'[7]S-10 Line 4'!$A:$A,0)))</f>
        <v>#REF!</v>
      </c>
      <c r="B125" s="26" t="s">
        <v>499</v>
      </c>
      <c r="C125" s="27" t="s">
        <v>841</v>
      </c>
      <c r="D125" s="31">
        <v>3288521</v>
      </c>
      <c r="E125" s="31">
        <v>337858</v>
      </c>
      <c r="F125" s="28">
        <v>0</v>
      </c>
      <c r="G125" s="28">
        <f t="shared" si="4"/>
        <v>2950663</v>
      </c>
      <c r="H125" s="28">
        <f t="shared" si="5"/>
        <v>0</v>
      </c>
      <c r="I125" s="31">
        <v>1879057</v>
      </c>
      <c r="J125" s="31">
        <v>20387</v>
      </c>
      <c r="K125" s="30">
        <f t="shared" si="6"/>
        <v>1899444</v>
      </c>
      <c r="M125" s="31">
        <f>IFERROR(INDEX('2015 Audited Medicaid Shortfall'!E:E,(MATCH('Analysis (Updated)'!B:B,'2015 Audited Medicaid Shortfall'!B:B,0))),0)</f>
        <v>1555833</v>
      </c>
    </row>
    <row r="126" spans="1:13" ht="15" customHeight="1" x14ac:dyDescent="0.2">
      <c r="A126" s="26" t="e">
        <f>INDEX('[7]S-10 Line 4'!$I:$I,(MATCH(#REF!,'[7]S-10 Line 4'!$A:$A,0)))</f>
        <v>#REF!</v>
      </c>
      <c r="B126" s="26" t="s">
        <v>500</v>
      </c>
      <c r="C126" s="27" t="s">
        <v>842</v>
      </c>
      <c r="D126" s="31">
        <v>1262383</v>
      </c>
      <c r="E126" s="31">
        <v>817805</v>
      </c>
      <c r="F126" s="28">
        <v>0</v>
      </c>
      <c r="G126" s="28">
        <f t="shared" ref="G126:G189" si="7">IF(D126&gt;0,D126-E126-F126,M126-F126)</f>
        <v>444578</v>
      </c>
      <c r="H126" s="28">
        <f t="shared" si="5"/>
        <v>0</v>
      </c>
      <c r="I126" s="31">
        <v>906258</v>
      </c>
      <c r="J126" s="31">
        <v>0</v>
      </c>
      <c r="K126" s="30">
        <f t="shared" si="6"/>
        <v>906258</v>
      </c>
      <c r="M126" s="31">
        <f>IFERROR(INDEX('2015 Audited Medicaid Shortfall'!E:E,(MATCH('Analysis (Updated)'!B:B,'2015 Audited Medicaid Shortfall'!B:B,0))),0)</f>
        <v>945095</v>
      </c>
    </row>
    <row r="127" spans="1:13" ht="15" customHeight="1" x14ac:dyDescent="0.2">
      <c r="A127" s="26" t="e">
        <f>INDEX('[7]S-10 Line 4'!$I:$I,(MATCH(#REF!,'[7]S-10 Line 4'!$A:$A,0)))</f>
        <v>#REF!</v>
      </c>
      <c r="B127" s="26" t="s">
        <v>501</v>
      </c>
      <c r="C127" s="27" t="s">
        <v>843</v>
      </c>
      <c r="D127" s="31">
        <v>17097040</v>
      </c>
      <c r="E127" s="31">
        <v>10913046</v>
      </c>
      <c r="F127" s="28">
        <v>0</v>
      </c>
      <c r="G127" s="28">
        <f t="shared" si="7"/>
        <v>6183994</v>
      </c>
      <c r="H127" s="28">
        <f t="shared" ref="H127:H190" si="8">IF(G127&gt;0,0,G127)</f>
        <v>0</v>
      </c>
      <c r="I127" s="31">
        <v>7864387</v>
      </c>
      <c r="J127" s="31">
        <v>0</v>
      </c>
      <c r="K127" s="30">
        <f t="shared" ref="K127:K190" si="9">SUM(H127:J127)</f>
        <v>7864387</v>
      </c>
      <c r="M127" s="31">
        <f>IFERROR(INDEX('2015 Audited Medicaid Shortfall'!E:E,(MATCH('Analysis (Updated)'!B:B,'2015 Audited Medicaid Shortfall'!B:B,0))),0)</f>
        <v>19196327</v>
      </c>
    </row>
    <row r="128" spans="1:13" ht="15" customHeight="1" x14ac:dyDescent="0.2">
      <c r="A128" s="26" t="e">
        <f>INDEX('[7]S-10 Line 4'!$I:$I,(MATCH(#REF!,'[7]S-10 Line 4'!$A:$A,0)))</f>
        <v>#REF!</v>
      </c>
      <c r="B128" s="26" t="s">
        <v>502</v>
      </c>
      <c r="C128" s="27" t="s">
        <v>844</v>
      </c>
      <c r="D128" s="31">
        <v>1683029</v>
      </c>
      <c r="E128" s="31">
        <v>1058305</v>
      </c>
      <c r="F128" s="28">
        <v>0</v>
      </c>
      <c r="G128" s="28">
        <f t="shared" si="7"/>
        <v>624724</v>
      </c>
      <c r="H128" s="28">
        <f t="shared" si="8"/>
        <v>0</v>
      </c>
      <c r="I128" s="31">
        <v>2058260</v>
      </c>
      <c r="J128" s="31">
        <v>172337</v>
      </c>
      <c r="K128" s="30">
        <f t="shared" si="9"/>
        <v>2230597</v>
      </c>
      <c r="M128" s="31">
        <f>IFERROR(INDEX('2015 Audited Medicaid Shortfall'!E:E,(MATCH('Analysis (Updated)'!B:B,'2015 Audited Medicaid Shortfall'!B:B,0))),0)</f>
        <v>0</v>
      </c>
    </row>
    <row r="129" spans="1:13" ht="15" customHeight="1" x14ac:dyDescent="0.2">
      <c r="A129" s="26" t="e">
        <f>INDEX('[7]S-10 Line 4'!$I:$I,(MATCH(#REF!,'[7]S-10 Line 4'!$A:$A,0)))</f>
        <v>#REF!</v>
      </c>
      <c r="B129" s="26" t="s">
        <v>503</v>
      </c>
      <c r="C129" s="27" t="s">
        <v>845</v>
      </c>
      <c r="D129" s="31">
        <v>5164936</v>
      </c>
      <c r="E129" s="31">
        <v>6053900</v>
      </c>
      <c r="F129" s="28">
        <v>2038220.8399999999</v>
      </c>
      <c r="G129" s="28">
        <f>IF(D129&gt;0,D129-E129-F129,M129-F129)</f>
        <v>-2927184.84</v>
      </c>
      <c r="H129" s="28">
        <f t="shared" si="8"/>
        <v>-2927184.84</v>
      </c>
      <c r="I129" s="31">
        <v>3224954</v>
      </c>
      <c r="J129" s="31">
        <v>115099</v>
      </c>
      <c r="K129" s="30">
        <f t="shared" si="9"/>
        <v>412868.16000000015</v>
      </c>
      <c r="M129" s="31">
        <f>IFERROR(INDEX('2015 Audited Medicaid Shortfall'!E:E,(MATCH('Analysis (Updated)'!B:B,'2015 Audited Medicaid Shortfall'!B:B,0))),0)</f>
        <v>2006829</v>
      </c>
    </row>
    <row r="130" spans="1:13" ht="15" customHeight="1" x14ac:dyDescent="0.2">
      <c r="A130" s="26" t="e">
        <f>INDEX('[7]S-10 Line 4'!$I:$I,(MATCH(#REF!,'[7]S-10 Line 4'!$A:$A,0)))</f>
        <v>#REF!</v>
      </c>
      <c r="B130" s="26" t="s">
        <v>504</v>
      </c>
      <c r="C130" s="27" t="s">
        <v>846</v>
      </c>
      <c r="D130" s="31">
        <v>1031787</v>
      </c>
      <c r="E130" s="31">
        <v>819185</v>
      </c>
      <c r="F130" s="28">
        <v>0</v>
      </c>
      <c r="G130" s="28">
        <f t="shared" si="7"/>
        <v>212602</v>
      </c>
      <c r="H130" s="28">
        <f t="shared" si="8"/>
        <v>0</v>
      </c>
      <c r="I130" s="31">
        <v>1556308</v>
      </c>
      <c r="J130" s="31">
        <v>7772</v>
      </c>
      <c r="K130" s="30">
        <f t="shared" si="9"/>
        <v>1564080</v>
      </c>
      <c r="M130" s="31">
        <f>IFERROR(INDEX('2015 Audited Medicaid Shortfall'!E:E,(MATCH('Analysis (Updated)'!B:B,'2015 Audited Medicaid Shortfall'!B:B,0))),0)</f>
        <v>966164</v>
      </c>
    </row>
    <row r="131" spans="1:13" ht="15" customHeight="1" x14ac:dyDescent="0.2">
      <c r="A131" s="26" t="e">
        <f>INDEX('[7]S-10 Line 4'!$I:$I,(MATCH(#REF!,'[7]S-10 Line 4'!$A:$A,0)))</f>
        <v>#REF!</v>
      </c>
      <c r="B131" s="26" t="s">
        <v>505</v>
      </c>
      <c r="C131" s="27" t="s">
        <v>847</v>
      </c>
      <c r="D131" s="31">
        <v>1606120</v>
      </c>
      <c r="E131" s="31">
        <v>2371689</v>
      </c>
      <c r="F131" s="28">
        <v>2638283.7199999997</v>
      </c>
      <c r="G131" s="28">
        <f t="shared" si="7"/>
        <v>-3403852.7199999997</v>
      </c>
      <c r="H131" s="28">
        <f t="shared" si="8"/>
        <v>-3403852.7199999997</v>
      </c>
      <c r="I131" s="31">
        <v>1207341</v>
      </c>
      <c r="J131" s="31">
        <v>0</v>
      </c>
      <c r="K131" s="30">
        <f t="shared" si="9"/>
        <v>-2196511.7199999997</v>
      </c>
      <c r="M131" s="31">
        <f>IFERROR(INDEX('2015 Audited Medicaid Shortfall'!E:E,(MATCH('Analysis (Updated)'!B:B,'2015 Audited Medicaid Shortfall'!B:B,0))),0)</f>
        <v>11213285</v>
      </c>
    </row>
    <row r="132" spans="1:13" ht="15" customHeight="1" x14ac:dyDescent="0.2">
      <c r="A132" s="26" t="e">
        <f>INDEX('[7]S-10 Line 4'!$I:$I,(MATCH(#REF!,'[7]S-10 Line 4'!$A:$A,0)))</f>
        <v>#REF!</v>
      </c>
      <c r="B132" s="26" t="s">
        <v>507</v>
      </c>
      <c r="C132" s="27" t="s">
        <v>848</v>
      </c>
      <c r="D132" s="31">
        <v>2409587</v>
      </c>
      <c r="E132" s="31">
        <v>482768</v>
      </c>
      <c r="F132" s="28">
        <v>0</v>
      </c>
      <c r="G132" s="28">
        <f t="shared" si="7"/>
        <v>1926819</v>
      </c>
      <c r="H132" s="28">
        <f t="shared" si="8"/>
        <v>0</v>
      </c>
      <c r="I132" s="31">
        <v>2163217</v>
      </c>
      <c r="J132" s="31">
        <v>393007</v>
      </c>
      <c r="K132" s="30">
        <f t="shared" si="9"/>
        <v>2556224</v>
      </c>
      <c r="M132" s="31">
        <f>IFERROR(INDEX('2015 Audited Medicaid Shortfall'!E:E,(MATCH('Analysis (Updated)'!B:B,'2015 Audited Medicaid Shortfall'!B:B,0))),0)</f>
        <v>1791976</v>
      </c>
    </row>
    <row r="133" spans="1:13" ht="15" customHeight="1" x14ac:dyDescent="0.2">
      <c r="A133" s="26" t="e">
        <f>INDEX('[7]S-10 Line 4'!$I:$I,(MATCH(#REF!,'[7]S-10 Line 4'!$A:$A,0)))</f>
        <v>#REF!</v>
      </c>
      <c r="B133" s="26" t="s">
        <v>508</v>
      </c>
      <c r="C133" s="27" t="s">
        <v>849</v>
      </c>
      <c r="D133" s="31">
        <v>3138916</v>
      </c>
      <c r="E133" s="31">
        <v>3125003</v>
      </c>
      <c r="F133" s="28">
        <v>0</v>
      </c>
      <c r="G133" s="28">
        <f t="shared" si="7"/>
        <v>13913</v>
      </c>
      <c r="H133" s="28">
        <f t="shared" si="8"/>
        <v>0</v>
      </c>
      <c r="I133" s="31">
        <v>2587799</v>
      </c>
      <c r="J133" s="31">
        <v>30771</v>
      </c>
      <c r="K133" s="30">
        <f t="shared" si="9"/>
        <v>2618570</v>
      </c>
      <c r="M133" s="31">
        <f>IFERROR(INDEX('2015 Audited Medicaid Shortfall'!E:E,(MATCH('Analysis (Updated)'!B:B,'2015 Audited Medicaid Shortfall'!B:B,0))),0)</f>
        <v>3051125</v>
      </c>
    </row>
    <row r="134" spans="1:13" ht="15" customHeight="1" x14ac:dyDescent="0.2">
      <c r="A134" s="26" t="e">
        <f>INDEX('[7]S-10 Line 4'!$I:$I,(MATCH(#REF!,'[7]S-10 Line 4'!$A:$A,0)))</f>
        <v>#REF!</v>
      </c>
      <c r="B134" s="26" t="s">
        <v>509</v>
      </c>
      <c r="C134" s="27" t="s">
        <v>850</v>
      </c>
      <c r="D134" s="31">
        <v>5774582</v>
      </c>
      <c r="E134" s="31">
        <v>4067192</v>
      </c>
      <c r="F134" s="28">
        <v>1394619.24</v>
      </c>
      <c r="G134" s="28">
        <f t="shared" si="7"/>
        <v>312770.76</v>
      </c>
      <c r="H134" s="28">
        <f t="shared" si="8"/>
        <v>0</v>
      </c>
      <c r="I134" s="31">
        <v>5411357</v>
      </c>
      <c r="J134" s="31">
        <v>52933</v>
      </c>
      <c r="K134" s="30">
        <f t="shared" si="9"/>
        <v>5464290</v>
      </c>
      <c r="M134" s="31">
        <f>IFERROR(INDEX('2015 Audited Medicaid Shortfall'!E:E,(MATCH('Analysis (Updated)'!B:B,'2015 Audited Medicaid Shortfall'!B:B,0))),0)</f>
        <v>7232720.9999999991</v>
      </c>
    </row>
    <row r="135" spans="1:13" ht="15" customHeight="1" x14ac:dyDescent="0.2">
      <c r="A135" s="26" t="e">
        <f>INDEX('[7]S-10 Line 4'!$I:$I,(MATCH(#REF!,'[7]S-10 Line 4'!$A:$A,0)))</f>
        <v>#REF!</v>
      </c>
      <c r="B135" s="26" t="s">
        <v>511</v>
      </c>
      <c r="C135" s="27" t="s">
        <v>851</v>
      </c>
      <c r="D135" s="31">
        <v>21851299</v>
      </c>
      <c r="E135" s="31">
        <v>11654240</v>
      </c>
      <c r="F135" s="28">
        <v>6606308.040000001</v>
      </c>
      <c r="G135" s="28">
        <f t="shared" si="7"/>
        <v>3590750.959999999</v>
      </c>
      <c r="H135" s="28">
        <f t="shared" si="8"/>
        <v>0</v>
      </c>
      <c r="I135" s="31">
        <v>4762885</v>
      </c>
      <c r="J135" s="31">
        <v>0</v>
      </c>
      <c r="K135" s="30">
        <f t="shared" si="9"/>
        <v>4762885</v>
      </c>
      <c r="M135" s="31">
        <f>IFERROR(INDEX('2015 Audited Medicaid Shortfall'!E:E,(MATCH('Analysis (Updated)'!B:B,'2015 Audited Medicaid Shortfall'!B:B,0))),0)</f>
        <v>26434740</v>
      </c>
    </row>
    <row r="136" spans="1:13" ht="15" customHeight="1" x14ac:dyDescent="0.2">
      <c r="A136" s="26" t="e">
        <f>INDEX('[7]S-10 Line 4'!$I:$I,(MATCH(#REF!,'[7]S-10 Line 4'!$A:$A,0)))</f>
        <v>#REF!</v>
      </c>
      <c r="B136" s="26" t="s">
        <v>512</v>
      </c>
      <c r="C136" s="27" t="s">
        <v>852</v>
      </c>
      <c r="D136" s="31">
        <v>1416361</v>
      </c>
      <c r="E136" s="31">
        <v>997407</v>
      </c>
      <c r="F136" s="28">
        <v>0</v>
      </c>
      <c r="G136" s="28">
        <f t="shared" si="7"/>
        <v>418954</v>
      </c>
      <c r="H136" s="28">
        <f t="shared" si="8"/>
        <v>0</v>
      </c>
      <c r="I136" s="31">
        <v>1068519</v>
      </c>
      <c r="J136" s="31">
        <v>81203</v>
      </c>
      <c r="K136" s="30">
        <f t="shared" si="9"/>
        <v>1149722</v>
      </c>
      <c r="M136" s="31">
        <f>IFERROR(INDEX('2015 Audited Medicaid Shortfall'!E:E,(MATCH('Analysis (Updated)'!B:B,'2015 Audited Medicaid Shortfall'!B:B,0))),0)</f>
        <v>1643231</v>
      </c>
    </row>
    <row r="137" spans="1:13" ht="15" customHeight="1" x14ac:dyDescent="0.2">
      <c r="A137" s="26" t="e">
        <f>INDEX('[7]S-10 Line 4'!$I:$I,(MATCH(#REF!,'[7]S-10 Line 4'!$A:$A,0)))</f>
        <v>#REF!</v>
      </c>
      <c r="B137" s="26" t="s">
        <v>280</v>
      </c>
      <c r="C137" s="27" t="s">
        <v>270</v>
      </c>
      <c r="D137" s="31">
        <v>0</v>
      </c>
      <c r="E137" s="31">
        <v>2233806</v>
      </c>
      <c r="F137" s="28">
        <v>3413.1000000000349</v>
      </c>
      <c r="G137" s="28">
        <f t="shared" si="7"/>
        <v>1068403.8999999999</v>
      </c>
      <c r="H137" s="28">
        <f t="shared" si="8"/>
        <v>0</v>
      </c>
      <c r="I137" s="31">
        <v>2782092</v>
      </c>
      <c r="J137" s="31">
        <v>0</v>
      </c>
      <c r="K137" s="30">
        <f t="shared" si="9"/>
        <v>2782092</v>
      </c>
      <c r="M137" s="31">
        <f>IFERROR(INDEX('2015 Audited Medicaid Shortfall'!E:E,(MATCH('Analysis (Updated)'!B:B,'2015 Audited Medicaid Shortfall'!B:B,0))),0)</f>
        <v>1071817</v>
      </c>
    </row>
    <row r="138" spans="1:13" ht="15" customHeight="1" x14ac:dyDescent="0.2">
      <c r="A138" s="26" t="e">
        <f>INDEX('[7]S-10 Line 4'!$I:$I,(MATCH(#REF!,'[7]S-10 Line 4'!$A:$A,0)))</f>
        <v>#REF!</v>
      </c>
      <c r="B138" s="26" t="s">
        <v>513</v>
      </c>
      <c r="C138" s="27" t="s">
        <v>853</v>
      </c>
      <c r="D138" s="31">
        <v>18272082</v>
      </c>
      <c r="E138" s="31">
        <v>8845405</v>
      </c>
      <c r="F138" s="28">
        <v>3936379.29</v>
      </c>
      <c r="G138" s="28">
        <f t="shared" si="7"/>
        <v>5490297.71</v>
      </c>
      <c r="H138" s="28">
        <f t="shared" si="8"/>
        <v>0</v>
      </c>
      <c r="I138" s="31">
        <v>10270805</v>
      </c>
      <c r="J138" s="31">
        <v>446127</v>
      </c>
      <c r="K138" s="30">
        <f t="shared" si="9"/>
        <v>10716932</v>
      </c>
      <c r="M138" s="31">
        <f>IFERROR(INDEX('2015 Audited Medicaid Shortfall'!E:E,(MATCH('Analysis (Updated)'!B:B,'2015 Audited Medicaid Shortfall'!B:B,0))),0)</f>
        <v>27642864</v>
      </c>
    </row>
    <row r="139" spans="1:13" ht="15" customHeight="1" x14ac:dyDescent="0.2">
      <c r="A139" s="26" t="e">
        <f>INDEX('[7]S-10 Line 4'!$I:$I,(MATCH(#REF!,'[7]S-10 Line 4'!$A:$A,0)))</f>
        <v>#REF!</v>
      </c>
      <c r="B139" s="26" t="s">
        <v>514</v>
      </c>
      <c r="C139" s="27" t="s">
        <v>854</v>
      </c>
      <c r="D139" s="31">
        <v>3499691</v>
      </c>
      <c r="E139" s="31">
        <v>3201216</v>
      </c>
      <c r="F139" s="28">
        <v>894418.13</v>
      </c>
      <c r="G139" s="28">
        <f t="shared" si="7"/>
        <v>-595943.13</v>
      </c>
      <c r="H139" s="28">
        <f t="shared" si="8"/>
        <v>-595943.13</v>
      </c>
      <c r="I139" s="31">
        <v>2910446</v>
      </c>
      <c r="J139" s="31">
        <v>0</v>
      </c>
      <c r="K139" s="30">
        <f t="shared" si="9"/>
        <v>2314502.87</v>
      </c>
      <c r="M139" s="31">
        <f>IFERROR(INDEX('2015 Audited Medicaid Shortfall'!E:E,(MATCH('Analysis (Updated)'!B:B,'2015 Audited Medicaid Shortfall'!B:B,0))),0)</f>
        <v>1864361</v>
      </c>
    </row>
    <row r="140" spans="1:13" ht="15" customHeight="1" x14ac:dyDescent="0.2">
      <c r="A140" s="26" t="e">
        <f>INDEX('[7]S-10 Line 4'!$I:$I,(MATCH(#REF!,'[7]S-10 Line 4'!$A:$A,0)))</f>
        <v>#REF!</v>
      </c>
      <c r="B140" s="26" t="s">
        <v>515</v>
      </c>
      <c r="C140" s="27" t="s">
        <v>855</v>
      </c>
      <c r="D140" s="31">
        <v>49879347</v>
      </c>
      <c r="E140" s="31">
        <v>43349777</v>
      </c>
      <c r="F140" s="28">
        <v>12881722</v>
      </c>
      <c r="G140" s="28">
        <f t="shared" si="7"/>
        <v>-6352152</v>
      </c>
      <c r="H140" s="28">
        <f t="shared" si="8"/>
        <v>-6352152</v>
      </c>
      <c r="I140" s="31">
        <v>32191110</v>
      </c>
      <c r="J140" s="31">
        <v>301070</v>
      </c>
      <c r="K140" s="30">
        <f t="shared" si="9"/>
        <v>26140028</v>
      </c>
      <c r="M140" s="31">
        <f>IFERROR(INDEX('2015 Audited Medicaid Shortfall'!E:E,(MATCH('Analysis (Updated)'!B:B,'2015 Audited Medicaid Shortfall'!B:B,0))),0)</f>
        <v>45102154</v>
      </c>
    </row>
    <row r="141" spans="1:13" ht="15" customHeight="1" x14ac:dyDescent="0.2">
      <c r="A141" s="26" t="e">
        <f>INDEX('[7]S-10 Line 4'!$I:$I,(MATCH(#REF!,'[7]S-10 Line 4'!$A:$A,0)))</f>
        <v>#REF!</v>
      </c>
      <c r="B141" s="26" t="s">
        <v>516</v>
      </c>
      <c r="C141" s="27" t="s">
        <v>856</v>
      </c>
      <c r="D141" s="31">
        <v>100632034</v>
      </c>
      <c r="E141" s="31">
        <v>98045680</v>
      </c>
      <c r="F141" s="28">
        <v>14037183.700000001</v>
      </c>
      <c r="G141" s="28">
        <f t="shared" si="7"/>
        <v>-11450829.700000001</v>
      </c>
      <c r="H141" s="28">
        <f t="shared" si="8"/>
        <v>-11450829.700000001</v>
      </c>
      <c r="I141" s="31">
        <v>58625313</v>
      </c>
      <c r="J141" s="31">
        <v>2018519</v>
      </c>
      <c r="K141" s="30">
        <f t="shared" si="9"/>
        <v>49193002.299999997</v>
      </c>
      <c r="M141" s="31">
        <f>IFERROR(INDEX('2015 Audited Medicaid Shortfall'!E:E,(MATCH('Analysis (Updated)'!B:B,'2015 Audited Medicaid Shortfall'!B:B,0))),0)</f>
        <v>110365282</v>
      </c>
    </row>
    <row r="142" spans="1:13" ht="15" customHeight="1" x14ac:dyDescent="0.2">
      <c r="A142" s="26" t="e">
        <f>INDEX('[7]S-10 Line 4'!$I:$I,(MATCH(#REF!,'[7]S-10 Line 4'!$A:$A,0)))</f>
        <v>#REF!</v>
      </c>
      <c r="B142" s="26" t="s">
        <v>517</v>
      </c>
      <c r="C142" s="27" t="s">
        <v>857</v>
      </c>
      <c r="D142" s="31">
        <v>35419737</v>
      </c>
      <c r="E142" s="31">
        <v>18217737</v>
      </c>
      <c r="F142" s="28">
        <v>35015241.949999996</v>
      </c>
      <c r="G142" s="28">
        <f t="shared" si="7"/>
        <v>-17813241.949999996</v>
      </c>
      <c r="H142" s="28">
        <f t="shared" si="8"/>
        <v>-17813241.949999996</v>
      </c>
      <c r="I142" s="31">
        <v>83977424</v>
      </c>
      <c r="J142" s="31">
        <v>1345201</v>
      </c>
      <c r="K142" s="30">
        <f t="shared" si="9"/>
        <v>67509383.050000012</v>
      </c>
      <c r="M142" s="31">
        <f>IFERROR(INDEX('2015 Audited Medicaid Shortfall'!E:E,(MATCH('Analysis (Updated)'!B:B,'2015 Audited Medicaid Shortfall'!B:B,0))),0)</f>
        <v>56132546</v>
      </c>
    </row>
    <row r="143" spans="1:13" ht="15" customHeight="1" x14ac:dyDescent="0.2">
      <c r="A143" s="26" t="e">
        <f>INDEX('[7]S-10 Line 4'!$I:$I,(MATCH(#REF!,'[7]S-10 Line 4'!$A:$A,0)))</f>
        <v>#REF!</v>
      </c>
      <c r="B143" s="26" t="s">
        <v>518</v>
      </c>
      <c r="C143" s="27" t="s">
        <v>858</v>
      </c>
      <c r="D143" s="31">
        <v>908907</v>
      </c>
      <c r="E143" s="31">
        <v>339243</v>
      </c>
      <c r="F143" s="28">
        <v>0</v>
      </c>
      <c r="G143" s="28">
        <f t="shared" si="7"/>
        <v>569664</v>
      </c>
      <c r="H143" s="28">
        <f t="shared" si="8"/>
        <v>0</v>
      </c>
      <c r="I143" s="31">
        <v>1162104</v>
      </c>
      <c r="J143" s="31">
        <v>0</v>
      </c>
      <c r="K143" s="30">
        <f t="shared" si="9"/>
        <v>1162104</v>
      </c>
      <c r="M143" s="31">
        <f>IFERROR(INDEX('2015 Audited Medicaid Shortfall'!E:E,(MATCH('Analysis (Updated)'!B:B,'2015 Audited Medicaid Shortfall'!B:B,0))),0)</f>
        <v>743683</v>
      </c>
    </row>
    <row r="144" spans="1:13" ht="15" customHeight="1" x14ac:dyDescent="0.2">
      <c r="A144" s="26" t="e">
        <f>INDEX('[7]S-10 Line 4'!$I:$I,(MATCH(#REF!,'[7]S-10 Line 4'!$A:$A,0)))</f>
        <v>#REF!</v>
      </c>
      <c r="B144" s="26" t="s">
        <v>519</v>
      </c>
      <c r="C144" s="27" t="s">
        <v>859</v>
      </c>
      <c r="D144" s="31">
        <v>248707750</v>
      </c>
      <c r="E144" s="31">
        <v>198457689</v>
      </c>
      <c r="F144" s="28">
        <v>27900715.270000003</v>
      </c>
      <c r="G144" s="28">
        <f t="shared" si="7"/>
        <v>22349345.729999997</v>
      </c>
      <c r="H144" s="28">
        <f t="shared" si="8"/>
        <v>0</v>
      </c>
      <c r="I144" s="31">
        <v>61950276</v>
      </c>
      <c r="J144" s="31">
        <v>10264052</v>
      </c>
      <c r="K144" s="30">
        <f t="shared" si="9"/>
        <v>72214328</v>
      </c>
      <c r="M144" s="31">
        <f>IFERROR(INDEX('2015 Audited Medicaid Shortfall'!E:E,(MATCH('Analysis (Updated)'!B:B,'2015 Audited Medicaid Shortfall'!B:B,0))),0)</f>
        <v>128162486.99999999</v>
      </c>
    </row>
    <row r="145" spans="1:13" ht="15" customHeight="1" x14ac:dyDescent="0.2">
      <c r="A145" s="26" t="e">
        <f>INDEX('[7]S-10 Line 4'!$I:$I,(MATCH(#REF!,'[7]S-10 Line 4'!$A:$A,0)))</f>
        <v>#REF!</v>
      </c>
      <c r="B145" s="26" t="s">
        <v>520</v>
      </c>
      <c r="C145" s="27" t="s">
        <v>860</v>
      </c>
      <c r="D145" s="31">
        <v>9367411</v>
      </c>
      <c r="E145" s="31">
        <v>5196842</v>
      </c>
      <c r="F145" s="28">
        <v>0</v>
      </c>
      <c r="G145" s="28">
        <f t="shared" si="7"/>
        <v>4170569</v>
      </c>
      <c r="H145" s="28">
        <f t="shared" si="8"/>
        <v>0</v>
      </c>
      <c r="I145" s="31">
        <v>10365185</v>
      </c>
      <c r="J145" s="31">
        <v>29507</v>
      </c>
      <c r="K145" s="30">
        <f t="shared" si="9"/>
        <v>10394692</v>
      </c>
      <c r="M145" s="31">
        <f>IFERROR(INDEX('2015 Audited Medicaid Shortfall'!E:E,(MATCH('Analysis (Updated)'!B:B,'2015 Audited Medicaid Shortfall'!B:B,0))),0)</f>
        <v>13819600</v>
      </c>
    </row>
    <row r="146" spans="1:13" ht="18" customHeight="1" x14ac:dyDescent="0.2">
      <c r="A146" s="26" t="e">
        <f>INDEX('[7]S-10 Line 4'!$I:$I,(MATCH(#REF!,'[7]S-10 Line 4'!$A:$A,0)))</f>
        <v>#REF!</v>
      </c>
      <c r="B146" s="26" t="s">
        <v>521</v>
      </c>
      <c r="C146" s="27" t="s">
        <v>861</v>
      </c>
      <c r="D146" s="31">
        <v>3235354</v>
      </c>
      <c r="E146" s="31">
        <v>1831568</v>
      </c>
      <c r="F146" s="28">
        <v>1103846.5699999998</v>
      </c>
      <c r="G146" s="28">
        <f t="shared" si="7"/>
        <v>299939.43000000017</v>
      </c>
      <c r="H146" s="28">
        <f t="shared" si="8"/>
        <v>0</v>
      </c>
      <c r="I146" s="31">
        <v>2662709</v>
      </c>
      <c r="J146" s="31">
        <v>419671</v>
      </c>
      <c r="K146" s="30">
        <f t="shared" si="9"/>
        <v>3082380</v>
      </c>
      <c r="M146" s="31">
        <f>IFERROR(INDEX('2015 Audited Medicaid Shortfall'!E:E,(MATCH('Analysis (Updated)'!B:B,'2015 Audited Medicaid Shortfall'!B:B,0))),0)</f>
        <v>1763641</v>
      </c>
    </row>
    <row r="147" spans="1:13" ht="15" customHeight="1" x14ac:dyDescent="0.2">
      <c r="A147" s="26" t="e">
        <f>INDEX('[7]S-10 Line 4'!$I:$I,(MATCH(#REF!,'[7]S-10 Line 4'!$A:$A,0)))</f>
        <v>#REF!</v>
      </c>
      <c r="B147" s="26" t="s">
        <v>533</v>
      </c>
      <c r="C147" s="27" t="s">
        <v>1171</v>
      </c>
      <c r="D147" s="31"/>
      <c r="E147" s="31"/>
      <c r="F147" s="31">
        <f>IFERROR(INDEX('2015 Audited Medicaid Shortfall'!G:G,(MATCH('Analysis (Updated)'!$B:$B,'2015 Audited Medicaid Shortfall'!$B:$B,0))),0)</f>
        <v>22293766.150000002</v>
      </c>
      <c r="G147" s="28">
        <f t="shared" ref="G147:G149" si="10">IF(D147&gt;0,D147-E147-F147,M147-F147)</f>
        <v>36324900.849999994</v>
      </c>
      <c r="H147" s="28">
        <f t="shared" ref="H147:H149" si="11">IF(G147&gt;0,0,G147)</f>
        <v>0</v>
      </c>
      <c r="I147" s="31">
        <v>5264114.2252700003</v>
      </c>
      <c r="J147" s="31">
        <v>24388219.819435</v>
      </c>
      <c r="K147" s="30">
        <f t="shared" ref="K147:K149" si="12">SUM(H147:J147)</f>
        <v>29652334.044705</v>
      </c>
      <c r="M147" s="31">
        <f>IFERROR(INDEX('2015 Audited Medicaid Shortfall'!E:E,(MATCH('Analysis (Updated)'!$B:$B,'2015 Audited Medicaid Shortfall'!$B:$B,0))),0)</f>
        <v>58618667</v>
      </c>
    </row>
    <row r="148" spans="1:13" ht="15" customHeight="1" x14ac:dyDescent="0.2">
      <c r="B148" s="26" t="s">
        <v>1170</v>
      </c>
      <c r="C148" s="27" t="s">
        <v>1172</v>
      </c>
      <c r="D148" s="31"/>
      <c r="E148" s="31"/>
      <c r="F148" s="31">
        <f>IFERROR(INDEX('2015 Audited Medicaid Shortfall'!G:G,(MATCH('Analysis (Updated)'!$B:$B,'2015 Audited Medicaid Shortfall'!$B:$B,0))),0)</f>
        <v>0</v>
      </c>
      <c r="G148" s="28">
        <f t="shared" si="10"/>
        <v>0</v>
      </c>
      <c r="H148" s="28">
        <f t="shared" si="11"/>
        <v>0</v>
      </c>
      <c r="I148" s="31">
        <v>2256780.433495</v>
      </c>
      <c r="J148" s="31">
        <v>1168707.9060500001</v>
      </c>
      <c r="K148" s="30">
        <f t="shared" si="12"/>
        <v>3425488.3395450003</v>
      </c>
      <c r="M148" s="31">
        <f>IFERROR(INDEX('2015 Audited Medicaid Shortfall'!E:E,(MATCH('Analysis (Updated)'!B:B,'2015 Audited Medicaid Shortfall'!B:B,0))),0)</f>
        <v>0</v>
      </c>
    </row>
    <row r="149" spans="1:13" ht="15" customHeight="1" x14ac:dyDescent="0.2">
      <c r="A149" s="26" t="e">
        <f>INDEX('[7]S-10 Line 4'!$I:$I,(MATCH(#REF!,'[7]S-10 Line 4'!$A:$A,0)))</f>
        <v>#REF!</v>
      </c>
      <c r="B149" s="26" t="s">
        <v>682</v>
      </c>
      <c r="C149" s="27" t="s">
        <v>1173</v>
      </c>
      <c r="D149" s="31"/>
      <c r="E149" s="31"/>
      <c r="F149" s="31">
        <f>IFERROR(INDEX('2015 Audited Medicaid Shortfall'!G:G,(MATCH('Analysis (Updated)'!$B:$B,'2015 Audited Medicaid Shortfall'!$B:$B,0))),0)</f>
        <v>1935594.4000000001</v>
      </c>
      <c r="G149" s="28">
        <f t="shared" si="10"/>
        <v>2203903.5999999996</v>
      </c>
      <c r="H149" s="28">
        <f t="shared" si="11"/>
        <v>0</v>
      </c>
      <c r="I149" s="31">
        <v>364457.66993500001</v>
      </c>
      <c r="J149" s="31">
        <v>1686195.9370300001</v>
      </c>
      <c r="K149" s="30">
        <f t="shared" si="12"/>
        <v>2050653.6069650003</v>
      </c>
      <c r="M149" s="31">
        <f>IFERROR(INDEX('2015 Audited Medicaid Shortfall'!E:E,(MATCH('Analysis (Updated)'!B:B,'2015 Audited Medicaid Shortfall'!B:B,0))),0)</f>
        <v>4139498</v>
      </c>
    </row>
    <row r="150" spans="1:13" ht="15" customHeight="1" x14ac:dyDescent="0.2">
      <c r="A150" s="26" t="e">
        <f>INDEX('[7]S-10 Line 4'!$I:$I,(MATCH(#REF!,'[7]S-10 Line 4'!$A:$A,0)))</f>
        <v>#REF!</v>
      </c>
      <c r="B150" s="26" t="s">
        <v>524</v>
      </c>
      <c r="C150" s="27" t="s">
        <v>864</v>
      </c>
      <c r="D150" s="31">
        <v>46107515</v>
      </c>
      <c r="E150" s="31">
        <v>25139826</v>
      </c>
      <c r="F150" s="28">
        <v>0</v>
      </c>
      <c r="G150" s="28">
        <f t="shared" si="7"/>
        <v>20967689</v>
      </c>
      <c r="H150" s="28">
        <f t="shared" si="8"/>
        <v>0</v>
      </c>
      <c r="I150" s="31">
        <v>36108886</v>
      </c>
      <c r="J150" s="31">
        <v>80122</v>
      </c>
      <c r="K150" s="30">
        <f t="shared" si="9"/>
        <v>36189008</v>
      </c>
      <c r="M150" s="31">
        <f>IFERROR(INDEX('2015 Audited Medicaid Shortfall'!E:E,(MATCH('Analysis (Updated)'!B:B,'2015 Audited Medicaid Shortfall'!B:B,0))),0)</f>
        <v>73213854</v>
      </c>
    </row>
    <row r="151" spans="1:13" ht="15" customHeight="1" x14ac:dyDescent="0.2">
      <c r="A151" s="26" t="e">
        <f>INDEX('[7]S-10 Line 4'!$I:$I,(MATCH(#REF!,'[7]S-10 Line 4'!$A:$A,0)))</f>
        <v>#REF!</v>
      </c>
      <c r="B151" s="26" t="s">
        <v>525</v>
      </c>
      <c r="C151" s="27" t="s">
        <v>865</v>
      </c>
      <c r="D151" s="31">
        <v>25542996</v>
      </c>
      <c r="E151" s="31">
        <v>19839165</v>
      </c>
      <c r="F151" s="28">
        <v>0</v>
      </c>
      <c r="G151" s="28">
        <f t="shared" si="7"/>
        <v>5703831</v>
      </c>
      <c r="H151" s="28">
        <f t="shared" si="8"/>
        <v>0</v>
      </c>
      <c r="I151" s="31">
        <v>30873005</v>
      </c>
      <c r="J151" s="31">
        <v>249313</v>
      </c>
      <c r="K151" s="30">
        <f t="shared" si="9"/>
        <v>31122318</v>
      </c>
      <c r="M151" s="31">
        <f>IFERROR(INDEX('2015 Audited Medicaid Shortfall'!E:E,(MATCH('Analysis (Updated)'!B:B,'2015 Audited Medicaid Shortfall'!B:B,0))),0)</f>
        <v>22032462</v>
      </c>
    </row>
    <row r="152" spans="1:13" ht="15" customHeight="1" x14ac:dyDescent="0.2">
      <c r="A152" s="26" t="e">
        <f>INDEX('[7]S-10 Line 4'!$I:$I,(MATCH(#REF!,'[7]S-10 Line 4'!$A:$A,0)))</f>
        <v>#REF!</v>
      </c>
      <c r="B152" s="26" t="s">
        <v>526</v>
      </c>
      <c r="C152" s="27" t="s">
        <v>866</v>
      </c>
      <c r="D152" s="31">
        <v>85879738</v>
      </c>
      <c r="E152" s="31">
        <v>57004385</v>
      </c>
      <c r="F152" s="28">
        <v>35461710.039999999</v>
      </c>
      <c r="G152" s="28">
        <f t="shared" si="7"/>
        <v>-6586357.0399999991</v>
      </c>
      <c r="H152" s="28">
        <f t="shared" si="8"/>
        <v>-6586357.0399999991</v>
      </c>
      <c r="I152" s="31">
        <v>54439774</v>
      </c>
      <c r="J152" s="31">
        <v>473736</v>
      </c>
      <c r="K152" s="30">
        <f t="shared" si="9"/>
        <v>48327152.960000001</v>
      </c>
      <c r="M152" s="31">
        <f>IFERROR(INDEX('2015 Audited Medicaid Shortfall'!E:E,(MATCH('Analysis (Updated)'!B:B,'2015 Audited Medicaid Shortfall'!B:B,0))),0)</f>
        <v>68623982</v>
      </c>
    </row>
    <row r="153" spans="1:13" ht="15" customHeight="1" x14ac:dyDescent="0.2">
      <c r="A153" s="26" t="e">
        <f>INDEX('[7]S-10 Line 4'!$I:$I,(MATCH(#REF!,'[7]S-10 Line 4'!$A:$A,0)))</f>
        <v>#REF!</v>
      </c>
      <c r="B153" s="26" t="s">
        <v>527</v>
      </c>
      <c r="C153" s="27" t="s">
        <v>867</v>
      </c>
      <c r="D153" s="31">
        <v>30735464</v>
      </c>
      <c r="E153" s="31">
        <v>18473200</v>
      </c>
      <c r="F153" s="28">
        <v>7987147.1299999999</v>
      </c>
      <c r="G153" s="28">
        <f t="shared" si="7"/>
        <v>4275116.87</v>
      </c>
      <c r="H153" s="28">
        <f t="shared" si="8"/>
        <v>0</v>
      </c>
      <c r="I153" s="31">
        <v>26700479</v>
      </c>
      <c r="J153" s="31">
        <v>109533</v>
      </c>
      <c r="K153" s="30">
        <f t="shared" si="9"/>
        <v>26810012</v>
      </c>
      <c r="M153" s="31">
        <f>IFERROR(INDEX('2015 Audited Medicaid Shortfall'!E:E,(MATCH('Analysis (Updated)'!B:B,'2015 Audited Medicaid Shortfall'!B:B,0))),0)</f>
        <v>40633183</v>
      </c>
    </row>
    <row r="154" spans="1:13" ht="15" customHeight="1" x14ac:dyDescent="0.2">
      <c r="A154" s="26" t="e">
        <f>INDEX('[7]S-10 Line 4'!$I:$I,(MATCH(#REF!,'[7]S-10 Line 4'!$A:$A,0)))</f>
        <v>#REF!</v>
      </c>
      <c r="B154" s="26" t="s">
        <v>528</v>
      </c>
      <c r="C154" s="27" t="s">
        <v>868</v>
      </c>
      <c r="D154" s="31">
        <v>1077586</v>
      </c>
      <c r="E154" s="31">
        <v>466690</v>
      </c>
      <c r="F154" s="28">
        <v>249957.39999999997</v>
      </c>
      <c r="G154" s="28">
        <f t="shared" si="7"/>
        <v>360938.60000000003</v>
      </c>
      <c r="H154" s="28">
        <f t="shared" si="8"/>
        <v>0</v>
      </c>
      <c r="I154" s="31">
        <v>458834</v>
      </c>
      <c r="J154" s="31">
        <v>0</v>
      </c>
      <c r="K154" s="30">
        <f t="shared" si="9"/>
        <v>458834</v>
      </c>
      <c r="M154" s="31">
        <f>IFERROR(INDEX('2015 Audited Medicaid Shortfall'!E:E,(MATCH('Analysis (Updated)'!B:B,'2015 Audited Medicaid Shortfall'!B:B,0))),0)</f>
        <v>1519516</v>
      </c>
    </row>
    <row r="155" spans="1:13" ht="15" customHeight="1" x14ac:dyDescent="0.2">
      <c r="A155" s="26" t="e">
        <f>INDEX('[7]S-10 Line 4'!$I:$I,(MATCH(#REF!,'[7]S-10 Line 4'!$A:$A,0)))</f>
        <v>#REF!</v>
      </c>
      <c r="B155" s="26" t="s">
        <v>529</v>
      </c>
      <c r="C155" s="27" t="s">
        <v>869</v>
      </c>
      <c r="D155" s="31">
        <v>784901</v>
      </c>
      <c r="E155" s="31">
        <v>713562</v>
      </c>
      <c r="F155" s="28">
        <v>0</v>
      </c>
      <c r="G155" s="28">
        <f t="shared" si="7"/>
        <v>71339</v>
      </c>
      <c r="H155" s="28">
        <f t="shared" si="8"/>
        <v>0</v>
      </c>
      <c r="I155" s="31">
        <v>397166</v>
      </c>
      <c r="J155" s="31">
        <v>10403</v>
      </c>
      <c r="K155" s="30">
        <f t="shared" si="9"/>
        <v>407569</v>
      </c>
      <c r="M155" s="31">
        <f>IFERROR(INDEX('2015 Audited Medicaid Shortfall'!E:E,(MATCH('Analysis (Updated)'!B:B,'2015 Audited Medicaid Shortfall'!B:B,0))),0)</f>
        <v>2101172</v>
      </c>
    </row>
    <row r="156" spans="1:13" ht="15" customHeight="1" x14ac:dyDescent="0.2">
      <c r="A156" s="26" t="e">
        <f>INDEX('[7]S-10 Line 4'!$I:$I,(MATCH(#REF!,'[7]S-10 Line 4'!$A:$A,0)))</f>
        <v>#REF!</v>
      </c>
      <c r="B156" s="26" t="s">
        <v>530</v>
      </c>
      <c r="C156" s="27" t="s">
        <v>870</v>
      </c>
      <c r="D156" s="31">
        <v>8800697</v>
      </c>
      <c r="E156" s="31">
        <v>4480458</v>
      </c>
      <c r="F156" s="28">
        <v>0</v>
      </c>
      <c r="G156" s="28">
        <f t="shared" si="7"/>
        <v>4320239</v>
      </c>
      <c r="H156" s="28">
        <f t="shared" si="8"/>
        <v>0</v>
      </c>
      <c r="I156" s="31">
        <v>7808975</v>
      </c>
      <c r="J156" s="31">
        <v>0</v>
      </c>
      <c r="K156" s="30">
        <f t="shared" si="9"/>
        <v>7808975</v>
      </c>
      <c r="M156" s="31">
        <f>IFERROR(INDEX('2015 Audited Medicaid Shortfall'!E:E,(MATCH('Analysis (Updated)'!B:B,'2015 Audited Medicaid Shortfall'!B:B,0))),0)</f>
        <v>14288074</v>
      </c>
    </row>
    <row r="157" spans="1:13" ht="15" customHeight="1" x14ac:dyDescent="0.2">
      <c r="A157" s="26" t="e">
        <f>INDEX('[7]S-10 Line 4'!$I:$I,(MATCH(#REF!,'[7]S-10 Line 4'!$A:$A,0)))</f>
        <v>#REF!</v>
      </c>
      <c r="B157" s="26" t="s">
        <v>531</v>
      </c>
      <c r="C157" s="27" t="s">
        <v>871</v>
      </c>
      <c r="D157" s="31">
        <v>33470804</v>
      </c>
      <c r="E157" s="31">
        <v>23840681</v>
      </c>
      <c r="F157" s="28">
        <v>5151354.41</v>
      </c>
      <c r="G157" s="28">
        <f t="shared" si="7"/>
        <v>4478768.59</v>
      </c>
      <c r="H157" s="28">
        <f t="shared" si="8"/>
        <v>0</v>
      </c>
      <c r="I157" s="31">
        <v>16541561</v>
      </c>
      <c r="J157" s="31">
        <v>2693024</v>
      </c>
      <c r="K157" s="30">
        <f t="shared" si="9"/>
        <v>19234585</v>
      </c>
      <c r="M157" s="31">
        <f>IFERROR(INDEX('2015 Audited Medicaid Shortfall'!E:E,(MATCH('Analysis (Updated)'!B:B,'2015 Audited Medicaid Shortfall'!B:B,0))),0)</f>
        <v>43626410</v>
      </c>
    </row>
    <row r="158" spans="1:13" ht="15" customHeight="1" x14ac:dyDescent="0.2">
      <c r="A158" s="26" t="e">
        <f>INDEX('[7]S-10 Line 4'!$I:$I,(MATCH(#REF!,'[7]S-10 Line 4'!$A:$A,0)))</f>
        <v>#REF!</v>
      </c>
      <c r="B158" s="26" t="s">
        <v>534</v>
      </c>
      <c r="C158" s="27" t="s">
        <v>873</v>
      </c>
      <c r="D158" s="31">
        <v>3768303</v>
      </c>
      <c r="E158" s="31">
        <v>2586542</v>
      </c>
      <c r="F158" s="28">
        <v>2048354.88</v>
      </c>
      <c r="G158" s="28">
        <f t="shared" si="7"/>
        <v>-866593.87999999989</v>
      </c>
      <c r="H158" s="28">
        <f t="shared" si="8"/>
        <v>-866593.87999999989</v>
      </c>
      <c r="I158" s="31">
        <v>1364392</v>
      </c>
      <c r="J158" s="31">
        <v>171938</v>
      </c>
      <c r="K158" s="30">
        <f t="shared" si="9"/>
        <v>669736.12000000011</v>
      </c>
      <c r="M158" s="31">
        <f>IFERROR(INDEX('2015 Audited Medicaid Shortfall'!E:E,(MATCH('Analysis (Updated)'!B:B,'2015 Audited Medicaid Shortfall'!B:B,0))),0)</f>
        <v>3743668</v>
      </c>
    </row>
    <row r="159" spans="1:13" ht="15" customHeight="1" x14ac:dyDescent="0.2">
      <c r="A159" s="26" t="e">
        <f>INDEX('[7]S-10 Line 4'!$I:$I,(MATCH(#REF!,'[7]S-10 Line 4'!$A:$A,0)))</f>
        <v>#REF!</v>
      </c>
      <c r="B159" s="26" t="s">
        <v>535</v>
      </c>
      <c r="C159" s="27" t="s">
        <v>874</v>
      </c>
      <c r="D159" s="31">
        <v>7095754</v>
      </c>
      <c r="E159" s="31">
        <v>6793159</v>
      </c>
      <c r="F159" s="28">
        <v>3387795.69</v>
      </c>
      <c r="G159" s="28">
        <f t="shared" si="7"/>
        <v>-3085200.69</v>
      </c>
      <c r="H159" s="28">
        <f t="shared" si="8"/>
        <v>-3085200.69</v>
      </c>
      <c r="I159" s="31">
        <v>3576418</v>
      </c>
      <c r="J159" s="31">
        <v>290415</v>
      </c>
      <c r="K159" s="30">
        <f t="shared" si="9"/>
        <v>781632.31</v>
      </c>
      <c r="M159" s="31">
        <f>IFERROR(INDEX('2015 Audited Medicaid Shortfall'!E:E,(MATCH('Analysis (Updated)'!B:B,'2015 Audited Medicaid Shortfall'!B:B,0))),0)</f>
        <v>5734209</v>
      </c>
    </row>
    <row r="160" spans="1:13" ht="15" customHeight="1" x14ac:dyDescent="0.2">
      <c r="A160" s="26" t="e">
        <f>INDEX('[7]S-10 Line 4'!$I:$I,(MATCH(#REF!,'[7]S-10 Line 4'!$A:$A,0)))</f>
        <v>#REF!</v>
      </c>
      <c r="B160" s="26" t="s">
        <v>536</v>
      </c>
      <c r="C160" s="27" t="s">
        <v>875</v>
      </c>
      <c r="D160" s="31">
        <v>4837273</v>
      </c>
      <c r="E160" s="31">
        <v>6649733</v>
      </c>
      <c r="F160" s="28">
        <v>2336067.16</v>
      </c>
      <c r="G160" s="28">
        <f t="shared" si="7"/>
        <v>-4148527.16</v>
      </c>
      <c r="H160" s="28">
        <f t="shared" si="8"/>
        <v>-4148527.16</v>
      </c>
      <c r="I160" s="31">
        <v>4411490</v>
      </c>
      <c r="J160" s="31">
        <v>0</v>
      </c>
      <c r="K160" s="30">
        <f t="shared" si="9"/>
        <v>262962.83999999985</v>
      </c>
      <c r="M160" s="31">
        <f>IFERROR(INDEX('2015 Audited Medicaid Shortfall'!E:E,(MATCH('Analysis (Updated)'!B:B,'2015 Audited Medicaid Shortfall'!B:B,0))),0)</f>
        <v>5211208</v>
      </c>
    </row>
    <row r="161" spans="1:13" ht="15" customHeight="1" x14ac:dyDescent="0.2">
      <c r="A161" s="26" t="e">
        <f>INDEX('[7]S-10 Line 4'!$I:$I,(MATCH(#REF!,'[7]S-10 Line 4'!$A:$A,0)))</f>
        <v>#REF!</v>
      </c>
      <c r="B161" s="26" t="s">
        <v>537</v>
      </c>
      <c r="C161" s="27" t="s">
        <v>876</v>
      </c>
      <c r="D161" s="31">
        <v>54087047</v>
      </c>
      <c r="E161" s="31">
        <v>36325110</v>
      </c>
      <c r="F161" s="28">
        <v>41308870.189999998</v>
      </c>
      <c r="G161" s="28">
        <f t="shared" si="7"/>
        <v>-23546933.189999998</v>
      </c>
      <c r="H161" s="28">
        <f t="shared" si="8"/>
        <v>-23546933.189999998</v>
      </c>
      <c r="I161" s="31">
        <v>69216261</v>
      </c>
      <c r="J161" s="31">
        <v>120496131</v>
      </c>
      <c r="K161" s="30">
        <f t="shared" si="9"/>
        <v>166165458.81</v>
      </c>
      <c r="M161" s="31">
        <f>IFERROR(INDEX('2015 Audited Medicaid Shortfall'!E:E,(MATCH('Analysis (Updated)'!B:B,'2015 Audited Medicaid Shortfall'!B:B,0))),0)</f>
        <v>33040690</v>
      </c>
    </row>
    <row r="162" spans="1:13" ht="15" customHeight="1" x14ac:dyDescent="0.2">
      <c r="A162" s="26" t="e">
        <f>INDEX('[7]S-10 Line 4'!$I:$I,(MATCH(#REF!,'[7]S-10 Line 4'!$A:$A,0)))</f>
        <v>#REF!</v>
      </c>
      <c r="B162" s="26" t="s">
        <v>538</v>
      </c>
      <c r="C162" s="27" t="s">
        <v>877</v>
      </c>
      <c r="D162" s="31">
        <v>30189825</v>
      </c>
      <c r="E162" s="31">
        <v>25892409</v>
      </c>
      <c r="F162" s="28">
        <v>4867325.0599999996</v>
      </c>
      <c r="G162" s="28">
        <f t="shared" si="7"/>
        <v>-569909.05999999959</v>
      </c>
      <c r="H162" s="28">
        <f t="shared" si="8"/>
        <v>-569909.05999999959</v>
      </c>
      <c r="I162" s="31">
        <v>19550677</v>
      </c>
      <c r="J162" s="31">
        <v>490446</v>
      </c>
      <c r="K162" s="30">
        <f t="shared" si="9"/>
        <v>19471213.940000001</v>
      </c>
      <c r="M162" s="31">
        <f>IFERROR(INDEX('2015 Audited Medicaid Shortfall'!E:E,(MATCH('Analysis (Updated)'!B:B,'2015 Audited Medicaid Shortfall'!B:B,0))),0)</f>
        <v>31363834</v>
      </c>
    </row>
    <row r="163" spans="1:13" ht="15" customHeight="1" x14ac:dyDescent="0.2">
      <c r="A163" s="26" t="e">
        <f>INDEX('[7]S-10 Line 4'!$I:$I,(MATCH(#REF!,'[7]S-10 Line 4'!$A:$A,0)))</f>
        <v>#REF!</v>
      </c>
      <c r="B163" s="26" t="s">
        <v>540</v>
      </c>
      <c r="C163" s="27" t="s">
        <v>878</v>
      </c>
      <c r="D163" s="31">
        <v>11783185</v>
      </c>
      <c r="E163" s="31">
        <v>10059441</v>
      </c>
      <c r="F163" s="28">
        <v>2746538.88</v>
      </c>
      <c r="G163" s="28">
        <f t="shared" si="7"/>
        <v>-1022794.8799999999</v>
      </c>
      <c r="H163" s="28">
        <f t="shared" si="8"/>
        <v>-1022794.8799999999</v>
      </c>
      <c r="I163" s="31">
        <v>14254640</v>
      </c>
      <c r="J163" s="31">
        <v>561415</v>
      </c>
      <c r="K163" s="30">
        <f t="shared" si="9"/>
        <v>13793260.120000001</v>
      </c>
      <c r="M163" s="31">
        <f>IFERROR(INDEX('2015 Audited Medicaid Shortfall'!E:E,(MATCH('Analysis (Updated)'!B:B,'2015 Audited Medicaid Shortfall'!B:B,0))),0)</f>
        <v>13595353</v>
      </c>
    </row>
    <row r="164" spans="1:13" ht="15" customHeight="1" x14ac:dyDescent="0.2">
      <c r="A164" s="26" t="e">
        <f>INDEX('[7]S-10 Line 4'!$I:$I,(MATCH(#REF!,'[7]S-10 Line 4'!$A:$A,0)))</f>
        <v>#REF!</v>
      </c>
      <c r="B164" s="26" t="s">
        <v>541</v>
      </c>
      <c r="C164" s="27" t="s">
        <v>879</v>
      </c>
      <c r="D164" s="31">
        <v>8566494</v>
      </c>
      <c r="E164" s="31">
        <v>4486078</v>
      </c>
      <c r="F164" s="28">
        <v>1833489.58</v>
      </c>
      <c r="G164" s="28">
        <f t="shared" si="7"/>
        <v>2246926.42</v>
      </c>
      <c r="H164" s="28">
        <f t="shared" si="8"/>
        <v>0</v>
      </c>
      <c r="I164" s="31">
        <v>3155419</v>
      </c>
      <c r="J164" s="31">
        <v>229577</v>
      </c>
      <c r="K164" s="30">
        <f t="shared" si="9"/>
        <v>3384996</v>
      </c>
      <c r="M164" s="31">
        <f>IFERROR(INDEX('2015 Audited Medicaid Shortfall'!E:E,(MATCH('Analysis (Updated)'!B:B,'2015 Audited Medicaid Shortfall'!B:B,0))),0)</f>
        <v>11694762</v>
      </c>
    </row>
    <row r="165" spans="1:13" ht="15" customHeight="1" x14ac:dyDescent="0.2">
      <c r="A165" s="26" t="e">
        <f>INDEX('[7]S-10 Line 4'!$I:$I,(MATCH(#REF!,'[7]S-10 Line 4'!$A:$A,0)))</f>
        <v>#REF!</v>
      </c>
      <c r="B165" s="26" t="s">
        <v>542</v>
      </c>
      <c r="C165" s="27" t="s">
        <v>880</v>
      </c>
      <c r="D165" s="31">
        <v>320951951</v>
      </c>
      <c r="E165" s="31">
        <v>20890208</v>
      </c>
      <c r="F165" s="28">
        <v>4718376</v>
      </c>
      <c r="G165" s="28">
        <f t="shared" si="7"/>
        <v>295343367</v>
      </c>
      <c r="H165" s="28">
        <f t="shared" si="8"/>
        <v>0</v>
      </c>
      <c r="I165" s="31">
        <v>18523140</v>
      </c>
      <c r="J165" s="31">
        <v>66428</v>
      </c>
      <c r="K165" s="30">
        <f t="shared" si="9"/>
        <v>18589568</v>
      </c>
      <c r="M165" s="31">
        <f>IFERROR(INDEX('2015 Audited Medicaid Shortfall'!E:E,(MATCH('Analysis (Updated)'!B:B,'2015 Audited Medicaid Shortfall'!B:B,0))),0)</f>
        <v>51425826</v>
      </c>
    </row>
    <row r="166" spans="1:13" ht="15" customHeight="1" x14ac:dyDescent="0.2">
      <c r="A166" s="26" t="e">
        <f>INDEX('[7]S-10 Line 4'!$I:$I,(MATCH(#REF!,'[7]S-10 Line 4'!$A:$A,0)))</f>
        <v>#REF!</v>
      </c>
      <c r="B166" s="26" t="s">
        <v>543</v>
      </c>
      <c r="C166" s="27" t="s">
        <v>881</v>
      </c>
      <c r="D166" s="31">
        <v>59317833</v>
      </c>
      <c r="E166" s="31">
        <v>39470880</v>
      </c>
      <c r="F166" s="28">
        <v>14830994.24</v>
      </c>
      <c r="G166" s="28">
        <f t="shared" si="7"/>
        <v>5015958.76</v>
      </c>
      <c r="H166" s="28">
        <f t="shared" si="8"/>
        <v>0</v>
      </c>
      <c r="I166" s="31">
        <v>65652200</v>
      </c>
      <c r="J166" s="31">
        <v>121931</v>
      </c>
      <c r="K166" s="30">
        <f t="shared" si="9"/>
        <v>65774131</v>
      </c>
      <c r="M166" s="31">
        <f>IFERROR(INDEX('2015 Audited Medicaid Shortfall'!E:E,(MATCH('Analysis (Updated)'!B:B,'2015 Audited Medicaid Shortfall'!B:B,0))),0)</f>
        <v>95505952</v>
      </c>
    </row>
    <row r="167" spans="1:13" ht="15" customHeight="1" x14ac:dyDescent="0.2">
      <c r="A167" s="26" t="e">
        <f>INDEX('[7]S-10 Line 4'!$I:$I,(MATCH(#REF!,'[7]S-10 Line 4'!$A:$A,0)))</f>
        <v>#REF!</v>
      </c>
      <c r="B167" s="26" t="s">
        <v>544</v>
      </c>
      <c r="C167" s="27" t="s">
        <v>882</v>
      </c>
      <c r="D167" s="31">
        <v>26915902</v>
      </c>
      <c r="E167" s="31">
        <v>17721422</v>
      </c>
      <c r="F167" s="28">
        <v>0</v>
      </c>
      <c r="G167" s="28">
        <f t="shared" si="7"/>
        <v>9194480</v>
      </c>
      <c r="H167" s="28">
        <f t="shared" si="8"/>
        <v>0</v>
      </c>
      <c r="I167" s="31">
        <v>20588205</v>
      </c>
      <c r="J167" s="31">
        <v>3994</v>
      </c>
      <c r="K167" s="30">
        <f t="shared" si="9"/>
        <v>20592199</v>
      </c>
      <c r="M167" s="31">
        <f>IFERROR(INDEX('2015 Audited Medicaid Shortfall'!E:E,(MATCH('Analysis (Updated)'!B:B,'2015 Audited Medicaid Shortfall'!B:B,0))),0)</f>
        <v>25259361</v>
      </c>
    </row>
    <row r="168" spans="1:13" ht="15" customHeight="1" x14ac:dyDescent="0.2">
      <c r="A168" s="26" t="e">
        <f>INDEX('[7]S-10 Line 4'!$I:$I,(MATCH(#REF!,'[7]S-10 Line 4'!$A:$A,0)))</f>
        <v>#REF!</v>
      </c>
      <c r="B168" s="26" t="s">
        <v>545</v>
      </c>
      <c r="C168" s="27" t="s">
        <v>200</v>
      </c>
      <c r="D168" s="31">
        <v>3073694</v>
      </c>
      <c r="E168" s="31">
        <v>1519399</v>
      </c>
      <c r="F168" s="28">
        <v>890725.66999999993</v>
      </c>
      <c r="G168" s="28">
        <f t="shared" si="7"/>
        <v>663569.33000000007</v>
      </c>
      <c r="H168" s="28">
        <f t="shared" si="8"/>
        <v>0</v>
      </c>
      <c r="I168" s="31">
        <v>634842</v>
      </c>
      <c r="J168" s="31">
        <v>89411</v>
      </c>
      <c r="K168" s="30">
        <f t="shared" si="9"/>
        <v>724253</v>
      </c>
      <c r="M168" s="31">
        <f>IFERROR(INDEX('2015 Audited Medicaid Shortfall'!E:E,(MATCH('Analysis (Updated)'!B:B,'2015 Audited Medicaid Shortfall'!B:B,0))),0)</f>
        <v>1778042</v>
      </c>
    </row>
    <row r="169" spans="1:13" ht="15" customHeight="1" x14ac:dyDescent="0.2">
      <c r="A169" s="26" t="e">
        <f>INDEX('[7]S-10 Line 4'!$I:$I,(MATCH(#REF!,'[7]S-10 Line 4'!$A:$A,0)))</f>
        <v>#REF!</v>
      </c>
      <c r="B169" s="26" t="s">
        <v>546</v>
      </c>
      <c r="C169" s="27" t="s">
        <v>883</v>
      </c>
      <c r="D169" s="31">
        <v>2823355</v>
      </c>
      <c r="E169" s="31">
        <v>1883793</v>
      </c>
      <c r="F169" s="28">
        <v>350100.58</v>
      </c>
      <c r="G169" s="28">
        <f t="shared" si="7"/>
        <v>589461.41999999993</v>
      </c>
      <c r="H169" s="28">
        <f t="shared" si="8"/>
        <v>0</v>
      </c>
      <c r="I169" s="31">
        <v>2799107</v>
      </c>
      <c r="J169" s="31">
        <v>8620</v>
      </c>
      <c r="K169" s="30">
        <f t="shared" si="9"/>
        <v>2807727</v>
      </c>
      <c r="M169" s="31">
        <f>IFERROR(INDEX('2015 Audited Medicaid Shortfall'!E:E,(MATCH('Analysis (Updated)'!B:B,'2015 Audited Medicaid Shortfall'!B:B,0))),0)</f>
        <v>2476691</v>
      </c>
    </row>
    <row r="170" spans="1:13" ht="15" customHeight="1" x14ac:dyDescent="0.2">
      <c r="A170" s="26" t="e">
        <f>INDEX('[7]S-10 Line 4'!$I:$I,(MATCH(#REF!,'[7]S-10 Line 4'!$A:$A,0)))</f>
        <v>#REF!</v>
      </c>
      <c r="B170" s="26" t="s">
        <v>547</v>
      </c>
      <c r="C170" s="27" t="s">
        <v>884</v>
      </c>
      <c r="D170" s="31">
        <v>17502745</v>
      </c>
      <c r="E170" s="31">
        <v>12271678</v>
      </c>
      <c r="F170" s="28">
        <v>3125061.46</v>
      </c>
      <c r="G170" s="28">
        <f t="shared" si="7"/>
        <v>2106005.54</v>
      </c>
      <c r="H170" s="28">
        <f t="shared" si="8"/>
        <v>0</v>
      </c>
      <c r="I170" s="31">
        <v>7085001</v>
      </c>
      <c r="J170" s="31">
        <v>305489</v>
      </c>
      <c r="K170" s="30">
        <f t="shared" si="9"/>
        <v>7390490</v>
      </c>
      <c r="M170" s="31">
        <f>IFERROR(INDEX('2015 Audited Medicaid Shortfall'!E:E,(MATCH('Analysis (Updated)'!B:B,'2015 Audited Medicaid Shortfall'!B:B,0))),0)</f>
        <v>10225006</v>
      </c>
    </row>
    <row r="171" spans="1:13" ht="15" customHeight="1" x14ac:dyDescent="0.2">
      <c r="A171" s="26" t="e">
        <f>INDEX('[7]S-10 Line 4'!$I:$I,(MATCH(#REF!,'[7]S-10 Line 4'!$A:$A,0)))</f>
        <v>#REF!</v>
      </c>
      <c r="B171" s="26" t="s">
        <v>548</v>
      </c>
      <c r="C171" s="27" t="s">
        <v>885</v>
      </c>
      <c r="D171" s="31">
        <v>13665956</v>
      </c>
      <c r="E171" s="31">
        <v>7502498</v>
      </c>
      <c r="F171" s="28">
        <v>0</v>
      </c>
      <c r="G171" s="28">
        <f t="shared" si="7"/>
        <v>6163458</v>
      </c>
      <c r="H171" s="28">
        <f t="shared" si="8"/>
        <v>0</v>
      </c>
      <c r="I171" s="31">
        <v>4655436</v>
      </c>
      <c r="J171" s="31">
        <v>593071</v>
      </c>
      <c r="K171" s="30">
        <f t="shared" si="9"/>
        <v>5248507</v>
      </c>
      <c r="M171" s="31">
        <f>IFERROR(INDEX('2015 Audited Medicaid Shortfall'!E:E,(MATCH('Analysis (Updated)'!B:B,'2015 Audited Medicaid Shortfall'!B:B,0))),0)</f>
        <v>10197673</v>
      </c>
    </row>
    <row r="172" spans="1:13" ht="15" customHeight="1" x14ac:dyDescent="0.2">
      <c r="A172" s="26" t="e">
        <f>INDEX('[7]S-10 Line 4'!$I:$I,(MATCH(#REF!,'[7]S-10 Line 4'!$A:$A,0)))</f>
        <v>#REF!</v>
      </c>
      <c r="B172" s="26" t="s">
        <v>549</v>
      </c>
      <c r="C172" s="27" t="s">
        <v>886</v>
      </c>
      <c r="D172" s="31">
        <v>0</v>
      </c>
      <c r="E172" s="31">
        <v>0</v>
      </c>
      <c r="F172" s="28">
        <v>0</v>
      </c>
      <c r="G172" s="28">
        <f t="shared" si="7"/>
        <v>0</v>
      </c>
      <c r="H172" s="28">
        <f t="shared" si="8"/>
        <v>0</v>
      </c>
      <c r="I172" s="31">
        <v>0</v>
      </c>
      <c r="J172" s="31">
        <v>0</v>
      </c>
      <c r="K172" s="30">
        <f t="shared" si="9"/>
        <v>0</v>
      </c>
      <c r="M172" s="31">
        <f>IFERROR(INDEX('2015 Audited Medicaid Shortfall'!E:E,(MATCH('Analysis (Updated)'!B:B,'2015 Audited Medicaid Shortfall'!B:B,0))),0)</f>
        <v>0</v>
      </c>
    </row>
    <row r="173" spans="1:13" ht="15" customHeight="1" x14ac:dyDescent="0.2">
      <c r="A173" s="26" t="e">
        <f>INDEX('[7]S-10 Line 4'!$I:$I,(MATCH(#REF!,'[7]S-10 Line 4'!$A:$A,0)))</f>
        <v>#REF!</v>
      </c>
      <c r="B173" s="26" t="s">
        <v>550</v>
      </c>
      <c r="C173" s="27" t="s">
        <v>887</v>
      </c>
      <c r="D173" s="31">
        <v>1948634</v>
      </c>
      <c r="E173" s="31">
        <v>936741</v>
      </c>
      <c r="F173" s="28">
        <v>0</v>
      </c>
      <c r="G173" s="28">
        <f t="shared" si="7"/>
        <v>1011893</v>
      </c>
      <c r="H173" s="28">
        <f t="shared" si="8"/>
        <v>0</v>
      </c>
      <c r="I173" s="31">
        <v>1015511</v>
      </c>
      <c r="J173" s="31">
        <v>14740</v>
      </c>
      <c r="K173" s="30">
        <f t="shared" si="9"/>
        <v>1030251</v>
      </c>
      <c r="M173" s="31">
        <f>IFERROR(INDEX('2015 Audited Medicaid Shortfall'!E:E,(MATCH('Analysis (Updated)'!B:B,'2015 Audited Medicaid Shortfall'!B:B,0))),0)</f>
        <v>1710893</v>
      </c>
    </row>
    <row r="174" spans="1:13" ht="15" customHeight="1" x14ac:dyDescent="0.2">
      <c r="A174" s="26" t="e">
        <f>INDEX('[7]S-10 Line 4'!$I:$I,(MATCH(#REF!,'[7]S-10 Line 4'!$A:$A,0)))</f>
        <v>#REF!</v>
      </c>
      <c r="B174" s="26" t="s">
        <v>551</v>
      </c>
      <c r="C174" s="27" t="s">
        <v>222</v>
      </c>
      <c r="D174" s="31">
        <v>1020850</v>
      </c>
      <c r="E174" s="31">
        <v>970918</v>
      </c>
      <c r="F174" s="28">
        <v>0</v>
      </c>
      <c r="G174" s="28">
        <f t="shared" si="7"/>
        <v>49932</v>
      </c>
      <c r="H174" s="28">
        <f t="shared" si="8"/>
        <v>0</v>
      </c>
      <c r="I174" s="31">
        <v>369627</v>
      </c>
      <c r="J174" s="31">
        <v>164898</v>
      </c>
      <c r="K174" s="30">
        <f t="shared" si="9"/>
        <v>534525</v>
      </c>
      <c r="M174" s="31">
        <f>IFERROR(INDEX('2015 Audited Medicaid Shortfall'!E:E,(MATCH('Analysis (Updated)'!B:B,'2015 Audited Medicaid Shortfall'!B:B,0))),0)</f>
        <v>1547892</v>
      </c>
    </row>
    <row r="175" spans="1:13" ht="15" customHeight="1" x14ac:dyDescent="0.2">
      <c r="A175" s="26" t="e">
        <f>INDEX('[7]S-10 Line 4'!$I:$I,(MATCH(#REF!,'[7]S-10 Line 4'!$A:$A,0)))</f>
        <v>#REF!</v>
      </c>
      <c r="B175" s="26" t="s">
        <v>552</v>
      </c>
      <c r="C175" s="27" t="s">
        <v>888</v>
      </c>
      <c r="D175" s="31">
        <v>1456296</v>
      </c>
      <c r="E175" s="31">
        <v>752839</v>
      </c>
      <c r="F175" s="28">
        <v>0</v>
      </c>
      <c r="G175" s="28">
        <f t="shared" si="7"/>
        <v>703457</v>
      </c>
      <c r="H175" s="28">
        <f t="shared" si="8"/>
        <v>0</v>
      </c>
      <c r="I175" s="31">
        <v>1305902</v>
      </c>
      <c r="J175" s="31">
        <v>0</v>
      </c>
      <c r="K175" s="30">
        <f t="shared" si="9"/>
        <v>1305902</v>
      </c>
      <c r="M175" s="31">
        <f>IFERROR(INDEX('2015 Audited Medicaid Shortfall'!E:E,(MATCH('Analysis (Updated)'!B:B,'2015 Audited Medicaid Shortfall'!B:B,0))),0)</f>
        <v>1210037</v>
      </c>
    </row>
    <row r="176" spans="1:13" ht="15" customHeight="1" x14ac:dyDescent="0.2">
      <c r="A176" s="26" t="e">
        <f>INDEX('[7]S-10 Line 4'!$I:$I,(MATCH(#REF!,'[7]S-10 Line 4'!$A:$A,0)))</f>
        <v>#REF!</v>
      </c>
      <c r="B176" s="26" t="s">
        <v>553</v>
      </c>
      <c r="C176" s="27" t="s">
        <v>889</v>
      </c>
      <c r="D176" s="31">
        <v>1315680</v>
      </c>
      <c r="E176" s="31">
        <v>717422</v>
      </c>
      <c r="F176" s="28">
        <v>0</v>
      </c>
      <c r="G176" s="28">
        <f t="shared" si="7"/>
        <v>598258</v>
      </c>
      <c r="H176" s="28">
        <f t="shared" si="8"/>
        <v>0</v>
      </c>
      <c r="I176" s="31">
        <v>2876517</v>
      </c>
      <c r="J176" s="31">
        <v>21439</v>
      </c>
      <c r="K176" s="30">
        <f t="shared" si="9"/>
        <v>2897956</v>
      </c>
      <c r="M176" s="31">
        <f>IFERROR(INDEX('2015 Audited Medicaid Shortfall'!E:E,(MATCH('Analysis (Updated)'!B:B,'2015 Audited Medicaid Shortfall'!B:B,0))),0)</f>
        <v>6119424</v>
      </c>
    </row>
    <row r="177" spans="1:13" ht="15" customHeight="1" x14ac:dyDescent="0.2">
      <c r="A177" s="26" t="e">
        <f>INDEX('[7]S-10 Line 4'!$I:$I,(MATCH(#REF!,'[7]S-10 Line 4'!$A:$A,0)))</f>
        <v>#REF!</v>
      </c>
      <c r="B177" s="26" t="s">
        <v>554</v>
      </c>
      <c r="C177" s="27" t="s">
        <v>226</v>
      </c>
      <c r="D177" s="31">
        <v>620802</v>
      </c>
      <c r="E177" s="31">
        <v>767106</v>
      </c>
      <c r="F177" s="28">
        <v>0</v>
      </c>
      <c r="G177" s="28">
        <f>IF(D177&gt;0,D177-E177-F177,M177-F177)</f>
        <v>-146304</v>
      </c>
      <c r="H177" s="28">
        <f t="shared" si="8"/>
        <v>-146304</v>
      </c>
      <c r="I177" s="31">
        <v>615404</v>
      </c>
      <c r="J177" s="31">
        <v>0</v>
      </c>
      <c r="K177" s="30">
        <f t="shared" si="9"/>
        <v>469100</v>
      </c>
      <c r="M177" s="31">
        <f>IFERROR(INDEX('2015 Audited Medicaid Shortfall'!E:E,(MATCH('Analysis (Updated)'!B:B,'2015 Audited Medicaid Shortfall'!B:B,0))),0)</f>
        <v>629639</v>
      </c>
    </row>
    <row r="178" spans="1:13" ht="15" customHeight="1" x14ac:dyDescent="0.2">
      <c r="A178" s="26" t="e">
        <f>INDEX('[7]S-10 Line 4'!$I:$I,(MATCH(#REF!,'[7]S-10 Line 4'!$A:$A,0)))</f>
        <v>#REF!</v>
      </c>
      <c r="B178" s="26" t="s">
        <v>555</v>
      </c>
      <c r="C178" s="27" t="s">
        <v>890</v>
      </c>
      <c r="D178" s="31">
        <v>12249319</v>
      </c>
      <c r="E178" s="31">
        <v>7521788</v>
      </c>
      <c r="F178" s="28">
        <v>1393094.62</v>
      </c>
      <c r="G178" s="28">
        <f t="shared" si="7"/>
        <v>3334436.38</v>
      </c>
      <c r="H178" s="28">
        <f t="shared" si="8"/>
        <v>0</v>
      </c>
      <c r="I178" s="31">
        <v>730798</v>
      </c>
      <c r="J178" s="31">
        <v>207458</v>
      </c>
      <c r="K178" s="30">
        <f t="shared" si="9"/>
        <v>938256</v>
      </c>
      <c r="M178" s="31">
        <f>IFERROR(INDEX('2015 Audited Medicaid Shortfall'!E:E,(MATCH('Analysis (Updated)'!B:B,'2015 Audited Medicaid Shortfall'!B:B,0))),0)</f>
        <v>17648312</v>
      </c>
    </row>
    <row r="179" spans="1:13" ht="15" customHeight="1" x14ac:dyDescent="0.2">
      <c r="A179" s="26" t="e">
        <f>INDEX('[7]S-10 Line 4'!$I:$I,(MATCH(#REF!,'[7]S-10 Line 4'!$A:$A,0)))</f>
        <v>#REF!</v>
      </c>
      <c r="B179" s="26" t="s">
        <v>556</v>
      </c>
      <c r="C179" s="27" t="s">
        <v>891</v>
      </c>
      <c r="D179" s="31">
        <v>20709</v>
      </c>
      <c r="E179" s="31">
        <v>3652</v>
      </c>
      <c r="F179" s="28">
        <v>65574.429999999993</v>
      </c>
      <c r="G179" s="28">
        <f t="shared" si="7"/>
        <v>-48517.429999999993</v>
      </c>
      <c r="H179" s="28">
        <f t="shared" si="8"/>
        <v>-48517.429999999993</v>
      </c>
      <c r="I179" s="31">
        <v>291400</v>
      </c>
      <c r="J179" s="31">
        <v>0</v>
      </c>
      <c r="K179" s="30">
        <f t="shared" si="9"/>
        <v>242882.57</v>
      </c>
      <c r="M179" s="31">
        <f>IFERROR(INDEX('2015 Audited Medicaid Shortfall'!E:E,(MATCH('Analysis (Updated)'!B:B,'2015 Audited Medicaid Shortfall'!B:B,0))),0)</f>
        <v>53711</v>
      </c>
    </row>
    <row r="180" spans="1:13" ht="15" customHeight="1" x14ac:dyDescent="0.2">
      <c r="A180" s="26" t="e">
        <f>INDEX('[7]S-10 Line 4'!$I:$I,(MATCH(#REF!,'[7]S-10 Line 4'!$A:$A,0)))</f>
        <v>#REF!</v>
      </c>
      <c r="B180" s="26" t="s">
        <v>559</v>
      </c>
      <c r="C180" s="27" t="s">
        <v>892</v>
      </c>
      <c r="D180" s="31">
        <v>1361862</v>
      </c>
      <c r="E180" s="31">
        <v>715955</v>
      </c>
      <c r="F180" s="28">
        <v>0</v>
      </c>
      <c r="G180" s="28">
        <f t="shared" si="7"/>
        <v>645907</v>
      </c>
      <c r="H180" s="28">
        <f t="shared" si="8"/>
        <v>0</v>
      </c>
      <c r="I180" s="31">
        <v>2211563</v>
      </c>
      <c r="J180" s="31">
        <v>476525</v>
      </c>
      <c r="K180" s="30">
        <f t="shared" si="9"/>
        <v>2688088</v>
      </c>
      <c r="M180" s="31">
        <f>IFERROR(INDEX('2015 Audited Medicaid Shortfall'!E:E,(MATCH('Analysis (Updated)'!B:B,'2015 Audited Medicaid Shortfall'!B:B,0))),0)</f>
        <v>2155202</v>
      </c>
    </row>
    <row r="181" spans="1:13" ht="15" customHeight="1" x14ac:dyDescent="0.2">
      <c r="A181" s="26" t="e">
        <f>INDEX('[7]S-10 Line 4'!$I:$I,(MATCH(#REF!,'[7]S-10 Line 4'!$A:$A,0)))</f>
        <v>#REF!</v>
      </c>
      <c r="B181" s="26" t="s">
        <v>560</v>
      </c>
      <c r="C181" s="27" t="s">
        <v>893</v>
      </c>
      <c r="D181" s="31">
        <v>6962571</v>
      </c>
      <c r="E181" s="31">
        <v>4064370</v>
      </c>
      <c r="F181" s="28">
        <v>0</v>
      </c>
      <c r="G181" s="28">
        <f t="shared" si="7"/>
        <v>2898201</v>
      </c>
      <c r="H181" s="28">
        <f t="shared" si="8"/>
        <v>0</v>
      </c>
      <c r="I181" s="31">
        <v>9408302</v>
      </c>
      <c r="J181" s="31">
        <v>3237294</v>
      </c>
      <c r="K181" s="30">
        <f t="shared" si="9"/>
        <v>12645596</v>
      </c>
      <c r="M181" s="31">
        <f>IFERROR(INDEX('2015 Audited Medicaid Shortfall'!E:E,(MATCH('Analysis (Updated)'!B:B,'2015 Audited Medicaid Shortfall'!B:B,0))),0)</f>
        <v>10497526</v>
      </c>
    </row>
    <row r="182" spans="1:13" ht="15" customHeight="1" x14ac:dyDescent="0.2">
      <c r="A182" s="26" t="e">
        <f>INDEX('[7]S-10 Line 4'!$I:$I,(MATCH(#REF!,'[7]S-10 Line 4'!$A:$A,0)))</f>
        <v>#REF!</v>
      </c>
      <c r="B182" s="26" t="s">
        <v>561</v>
      </c>
      <c r="C182" s="27" t="s">
        <v>894</v>
      </c>
      <c r="D182" s="31">
        <v>109091539</v>
      </c>
      <c r="E182" s="31">
        <v>83273686</v>
      </c>
      <c r="F182" s="28">
        <v>22764109.120000001</v>
      </c>
      <c r="G182" s="28">
        <f t="shared" si="7"/>
        <v>3053743.879999999</v>
      </c>
      <c r="H182" s="28">
        <f t="shared" si="8"/>
        <v>0</v>
      </c>
      <c r="I182" s="31">
        <v>43913776</v>
      </c>
      <c r="J182" s="31">
        <v>974343</v>
      </c>
      <c r="K182" s="30">
        <f t="shared" si="9"/>
        <v>44888119</v>
      </c>
      <c r="M182" s="31">
        <f>IFERROR(INDEX('2015 Audited Medicaid Shortfall'!E:E,(MATCH('Analysis (Updated)'!B:B,'2015 Audited Medicaid Shortfall'!B:B,0))),0)</f>
        <v>83249317.000000015</v>
      </c>
    </row>
    <row r="183" spans="1:13" ht="15" customHeight="1" x14ac:dyDescent="0.2">
      <c r="A183" s="26" t="e">
        <f>INDEX('[7]S-10 Line 4'!$I:$I,(MATCH(#REF!,'[7]S-10 Line 4'!$A:$A,0)))</f>
        <v>#REF!</v>
      </c>
      <c r="B183" s="26" t="s">
        <v>562</v>
      </c>
      <c r="C183" s="27" t="s">
        <v>895</v>
      </c>
      <c r="D183" s="31">
        <v>11674869</v>
      </c>
      <c r="E183" s="31">
        <v>6125859</v>
      </c>
      <c r="F183" s="28">
        <v>0</v>
      </c>
      <c r="G183" s="28">
        <f t="shared" si="7"/>
        <v>5549010</v>
      </c>
      <c r="H183" s="28">
        <f t="shared" si="8"/>
        <v>0</v>
      </c>
      <c r="I183" s="31">
        <v>10719674</v>
      </c>
      <c r="J183" s="31">
        <v>15496</v>
      </c>
      <c r="K183" s="30">
        <f t="shared" si="9"/>
        <v>10735170</v>
      </c>
      <c r="M183" s="31">
        <f>IFERROR(INDEX('2015 Audited Medicaid Shortfall'!E:E,(MATCH('Analysis (Updated)'!B:B,'2015 Audited Medicaid Shortfall'!B:B,0))),0)</f>
        <v>12368811</v>
      </c>
    </row>
    <row r="184" spans="1:13" ht="15" customHeight="1" x14ac:dyDescent="0.2">
      <c r="A184" s="26" t="e">
        <f>INDEX('[7]S-10 Line 4'!$I:$I,(MATCH(#REF!,'[7]S-10 Line 4'!$A:$A,0)))</f>
        <v>#REF!</v>
      </c>
      <c r="B184" s="26" t="s">
        <v>564</v>
      </c>
      <c r="C184" s="27" t="s">
        <v>896</v>
      </c>
      <c r="D184" s="31">
        <v>40964198</v>
      </c>
      <c r="E184" s="31">
        <v>26164934</v>
      </c>
      <c r="F184" s="28">
        <v>8810559.370000001</v>
      </c>
      <c r="G184" s="28">
        <f t="shared" si="7"/>
        <v>5988704.629999999</v>
      </c>
      <c r="H184" s="28">
        <f t="shared" si="8"/>
        <v>0</v>
      </c>
      <c r="I184" s="31">
        <v>9140236</v>
      </c>
      <c r="J184" s="31">
        <v>2055070</v>
      </c>
      <c r="K184" s="30">
        <f t="shared" si="9"/>
        <v>11195306</v>
      </c>
      <c r="M184" s="31">
        <f>IFERROR(INDEX('2015 Audited Medicaid Shortfall'!E:E,(MATCH('Analysis (Updated)'!B:B,'2015 Audited Medicaid Shortfall'!B:B,0))),0)</f>
        <v>55862869</v>
      </c>
    </row>
    <row r="185" spans="1:13" ht="15" customHeight="1" x14ac:dyDescent="0.2">
      <c r="A185" s="26" t="e">
        <f>INDEX('[7]S-10 Line 4'!$I:$I,(MATCH(#REF!,'[7]S-10 Line 4'!$A:$A,0)))</f>
        <v>#REF!</v>
      </c>
      <c r="B185" s="26" t="s">
        <v>567</v>
      </c>
      <c r="C185" s="27" t="s">
        <v>897</v>
      </c>
      <c r="D185" s="31">
        <v>11843653</v>
      </c>
      <c r="E185" s="31">
        <v>9681577</v>
      </c>
      <c r="F185" s="28">
        <v>2266831.1800000002</v>
      </c>
      <c r="G185" s="28">
        <f t="shared" si="7"/>
        <v>-104755.18000000017</v>
      </c>
      <c r="H185" s="28">
        <f t="shared" si="8"/>
        <v>-104755.18000000017</v>
      </c>
      <c r="I185" s="31">
        <v>1600330</v>
      </c>
      <c r="J185" s="31">
        <v>730266</v>
      </c>
      <c r="K185" s="30">
        <f t="shared" si="9"/>
        <v>2225840.8199999998</v>
      </c>
      <c r="M185" s="31">
        <f>IFERROR(INDEX('2015 Audited Medicaid Shortfall'!E:E,(MATCH('Analysis (Updated)'!B:B,'2015 Audited Medicaid Shortfall'!B:B,0))),0)</f>
        <v>15844800</v>
      </c>
    </row>
    <row r="186" spans="1:13" ht="15" customHeight="1" x14ac:dyDescent="0.2">
      <c r="A186" s="26" t="e">
        <f>INDEX('[7]S-10 Line 4'!$I:$I,(MATCH(#REF!,'[7]S-10 Line 4'!$A:$A,0)))</f>
        <v>#REF!</v>
      </c>
      <c r="B186" s="26" t="s">
        <v>569</v>
      </c>
      <c r="C186" s="27" t="s">
        <v>898</v>
      </c>
      <c r="D186" s="31">
        <v>16325899</v>
      </c>
      <c r="E186" s="31">
        <v>9606929</v>
      </c>
      <c r="F186" s="28">
        <v>3648614.21</v>
      </c>
      <c r="G186" s="28">
        <f t="shared" si="7"/>
        <v>3070355.79</v>
      </c>
      <c r="H186" s="28">
        <f t="shared" si="8"/>
        <v>0</v>
      </c>
      <c r="I186" s="31">
        <v>1933633</v>
      </c>
      <c r="J186" s="31">
        <v>0</v>
      </c>
      <c r="K186" s="30">
        <f t="shared" si="9"/>
        <v>1933633</v>
      </c>
      <c r="M186" s="31">
        <f>IFERROR(INDEX('2015 Audited Medicaid Shortfall'!E:E,(MATCH('Analysis (Updated)'!B:B,'2015 Audited Medicaid Shortfall'!B:B,0))),0)</f>
        <v>13897142</v>
      </c>
    </row>
    <row r="187" spans="1:13" ht="15" customHeight="1" x14ac:dyDescent="0.2">
      <c r="A187" s="26" t="e">
        <f>INDEX('[7]S-10 Line 4'!$I:$I,(MATCH(#REF!,'[7]S-10 Line 4'!$A:$A,0)))</f>
        <v>#REF!</v>
      </c>
      <c r="B187" s="26" t="s">
        <v>575</v>
      </c>
      <c r="C187" s="27" t="s">
        <v>899</v>
      </c>
      <c r="D187" s="31">
        <v>1893464</v>
      </c>
      <c r="E187" s="31">
        <v>712414</v>
      </c>
      <c r="F187" s="28">
        <v>0</v>
      </c>
      <c r="G187" s="28">
        <f t="shared" si="7"/>
        <v>1181050</v>
      </c>
      <c r="H187" s="28">
        <f t="shared" si="8"/>
        <v>0</v>
      </c>
      <c r="I187" s="31">
        <v>4370918</v>
      </c>
      <c r="J187" s="31">
        <v>16658</v>
      </c>
      <c r="K187" s="30">
        <f t="shared" si="9"/>
        <v>4387576</v>
      </c>
      <c r="M187" s="31">
        <f>IFERROR(INDEX('2015 Audited Medicaid Shortfall'!E:E,(MATCH('Analysis (Updated)'!B:B,'2015 Audited Medicaid Shortfall'!B:B,0))),0)</f>
        <v>0</v>
      </c>
    </row>
    <row r="188" spans="1:13" ht="15" customHeight="1" x14ac:dyDescent="0.2">
      <c r="A188" s="26" t="e">
        <f>INDEX('[7]S-10 Line 4'!$I:$I,(MATCH(#REF!,'[7]S-10 Line 4'!$A:$A,0)))</f>
        <v>#REF!</v>
      </c>
      <c r="B188" s="26" t="s">
        <v>580</v>
      </c>
      <c r="C188" s="27" t="s">
        <v>900</v>
      </c>
      <c r="D188" s="31">
        <v>5565336</v>
      </c>
      <c r="E188" s="31">
        <v>1628946</v>
      </c>
      <c r="F188" s="28">
        <v>0</v>
      </c>
      <c r="G188" s="28">
        <f t="shared" si="7"/>
        <v>3936390</v>
      </c>
      <c r="H188" s="28">
        <f t="shared" si="8"/>
        <v>0</v>
      </c>
      <c r="I188" s="31">
        <v>5122613</v>
      </c>
      <c r="J188" s="31">
        <v>0</v>
      </c>
      <c r="K188" s="30">
        <f t="shared" si="9"/>
        <v>5122613</v>
      </c>
      <c r="M188" s="31">
        <f>IFERROR(INDEX('2015 Audited Medicaid Shortfall'!E:E,(MATCH('Analysis (Updated)'!B:B,'2015 Audited Medicaid Shortfall'!B:B,0))),0)</f>
        <v>10147661</v>
      </c>
    </row>
    <row r="189" spans="1:13" ht="15" customHeight="1" x14ac:dyDescent="0.2">
      <c r="A189" s="26" t="e">
        <f>INDEX('[7]S-10 Line 4'!$I:$I,(MATCH(#REF!,'[7]S-10 Line 4'!$A:$A,0)))</f>
        <v>#REF!</v>
      </c>
      <c r="B189" s="26" t="s">
        <v>581</v>
      </c>
      <c r="C189" s="27" t="s">
        <v>901</v>
      </c>
      <c r="D189" s="31">
        <v>0</v>
      </c>
      <c r="E189" s="31">
        <v>9905099</v>
      </c>
      <c r="F189" s="28">
        <v>122477.13</v>
      </c>
      <c r="G189" s="28">
        <f t="shared" si="7"/>
        <v>232080.87</v>
      </c>
      <c r="H189" s="28">
        <f t="shared" si="8"/>
        <v>0</v>
      </c>
      <c r="I189" s="31">
        <v>0</v>
      </c>
      <c r="J189" s="31">
        <v>0</v>
      </c>
      <c r="K189" s="30">
        <f t="shared" si="9"/>
        <v>0</v>
      </c>
      <c r="M189" s="31">
        <f>IFERROR(INDEX('2015 Audited Medicaid Shortfall'!E:E,(MATCH('Analysis (Updated)'!B:B,'2015 Audited Medicaid Shortfall'!B:B,0))),0)</f>
        <v>354558</v>
      </c>
    </row>
    <row r="190" spans="1:13" ht="15" customHeight="1" x14ac:dyDescent="0.2">
      <c r="A190" s="26" t="e">
        <f>INDEX('[7]S-10 Line 4'!$I:$I,(MATCH(#REF!,'[7]S-10 Line 4'!$A:$A,0)))</f>
        <v>#REF!</v>
      </c>
      <c r="B190" s="26" t="s">
        <v>582</v>
      </c>
      <c r="C190" s="27" t="s">
        <v>902</v>
      </c>
      <c r="D190" s="31">
        <v>687830</v>
      </c>
      <c r="E190" s="31">
        <v>727954</v>
      </c>
      <c r="F190" s="28">
        <v>0</v>
      </c>
      <c r="G190" s="28">
        <f>IF(D190&gt;0,D190-E190-F190,M190-F190)</f>
        <v>-40124</v>
      </c>
      <c r="H190" s="28">
        <f t="shared" si="8"/>
        <v>-40124</v>
      </c>
      <c r="I190" s="31">
        <v>1217141</v>
      </c>
      <c r="J190" s="31">
        <v>0</v>
      </c>
      <c r="K190" s="30">
        <f t="shared" si="9"/>
        <v>1177017</v>
      </c>
      <c r="M190" s="31">
        <f>IFERROR(INDEX('2015 Audited Medicaid Shortfall'!E:E,(MATCH('Analysis (Updated)'!B:B,'2015 Audited Medicaid Shortfall'!B:B,0))),0)</f>
        <v>489169</v>
      </c>
    </row>
    <row r="191" spans="1:13" ht="15" customHeight="1" x14ac:dyDescent="0.2">
      <c r="A191" s="26" t="e">
        <f>INDEX('[7]S-10 Line 4'!$I:$I,(MATCH(#REF!,'[7]S-10 Line 4'!$A:$A,0)))</f>
        <v>#REF!</v>
      </c>
      <c r="B191" s="26" t="s">
        <v>583</v>
      </c>
      <c r="C191" s="27" t="s">
        <v>903</v>
      </c>
      <c r="D191" s="31">
        <v>988147</v>
      </c>
      <c r="E191" s="31">
        <v>848235</v>
      </c>
      <c r="F191" s="28">
        <v>309217.06</v>
      </c>
      <c r="G191" s="28">
        <f t="shared" ref="G191:G249" si="13">IF(D191&gt;0,D191-E191-F191,M191-F191)</f>
        <v>-169305.06</v>
      </c>
      <c r="H191" s="28">
        <f t="shared" ref="H191:H250" si="14">IF(G191&gt;0,0,G191)</f>
        <v>-169305.06</v>
      </c>
      <c r="I191" s="31">
        <v>232226</v>
      </c>
      <c r="J191" s="31">
        <v>113148</v>
      </c>
      <c r="K191" s="30">
        <f t="shared" ref="K191:K250" si="15">SUM(H191:J191)</f>
        <v>176068.94</v>
      </c>
      <c r="M191" s="31">
        <f>IFERROR(INDEX('2015 Audited Medicaid Shortfall'!E:E,(MATCH('Analysis (Updated)'!B:B,'2015 Audited Medicaid Shortfall'!B:B,0))),0)</f>
        <v>1878781</v>
      </c>
    </row>
    <row r="192" spans="1:13" ht="15" customHeight="1" x14ac:dyDescent="0.2">
      <c r="A192" s="26" t="e">
        <f>INDEX('[7]S-10 Line 4'!$I:$I,(MATCH(#REF!,'[7]S-10 Line 4'!$A:$A,0)))</f>
        <v>#REF!</v>
      </c>
      <c r="B192" s="26" t="s">
        <v>584</v>
      </c>
      <c r="C192" s="27" t="s">
        <v>904</v>
      </c>
      <c r="D192" s="31">
        <v>0</v>
      </c>
      <c r="E192" s="31">
        <v>2352339</v>
      </c>
      <c r="F192" s="28">
        <v>0</v>
      </c>
      <c r="G192" s="28">
        <f t="shared" si="13"/>
        <v>0</v>
      </c>
      <c r="H192" s="28">
        <f t="shared" si="14"/>
        <v>0</v>
      </c>
      <c r="I192" s="31">
        <v>0</v>
      </c>
      <c r="J192" s="31">
        <v>0</v>
      </c>
      <c r="K192" s="30">
        <f t="shared" si="15"/>
        <v>0</v>
      </c>
      <c r="M192" s="31">
        <f>IFERROR(INDEX('2015 Audited Medicaid Shortfall'!E:E,(MATCH('Analysis (Updated)'!B:B,'2015 Audited Medicaid Shortfall'!B:B,0))),0)</f>
        <v>0</v>
      </c>
    </row>
    <row r="193" spans="1:13" ht="15" customHeight="1" x14ac:dyDescent="0.2">
      <c r="A193" s="26" t="e">
        <f>INDEX('[7]S-10 Line 4'!$I:$I,(MATCH(#REF!,'[7]S-10 Line 4'!$A:$A,0)))</f>
        <v>#REF!</v>
      </c>
      <c r="B193" s="26" t="s">
        <v>585</v>
      </c>
      <c r="C193" s="27" t="s">
        <v>905</v>
      </c>
      <c r="D193" s="31">
        <v>530007</v>
      </c>
      <c r="E193" s="31">
        <v>214424</v>
      </c>
      <c r="F193" s="28">
        <v>0</v>
      </c>
      <c r="G193" s="28">
        <f t="shared" si="13"/>
        <v>315583</v>
      </c>
      <c r="H193" s="28">
        <f t="shared" si="14"/>
        <v>0</v>
      </c>
      <c r="I193" s="31">
        <v>409517</v>
      </c>
      <c r="J193" s="31">
        <v>0</v>
      </c>
      <c r="K193" s="30">
        <f t="shared" si="15"/>
        <v>409517</v>
      </c>
      <c r="M193" s="31">
        <f>IFERROR(INDEX('2015 Audited Medicaid Shortfall'!E:E,(MATCH('Analysis (Updated)'!B:B,'2015 Audited Medicaid Shortfall'!B:B,0))),0)</f>
        <v>632194</v>
      </c>
    </row>
    <row r="194" spans="1:13" ht="15" customHeight="1" x14ac:dyDescent="0.2">
      <c r="A194" s="26" t="e">
        <f>INDEX('[7]S-10 Line 4'!$I:$I,(MATCH(#REF!,'[7]S-10 Line 4'!$A:$A,0)))</f>
        <v>#REF!</v>
      </c>
      <c r="B194" s="26" t="s">
        <v>586</v>
      </c>
      <c r="C194" s="27" t="s">
        <v>906</v>
      </c>
      <c r="D194" s="31">
        <v>53676155</v>
      </c>
      <c r="E194" s="31">
        <v>31319406</v>
      </c>
      <c r="F194" s="28">
        <v>11772208.969999999</v>
      </c>
      <c r="G194" s="28">
        <f t="shared" si="13"/>
        <v>10584540.030000001</v>
      </c>
      <c r="H194" s="28">
        <f t="shared" si="14"/>
        <v>0</v>
      </c>
      <c r="I194" s="31">
        <v>4089740</v>
      </c>
      <c r="J194" s="31">
        <v>0</v>
      </c>
      <c r="K194" s="30">
        <f t="shared" si="15"/>
        <v>4089740</v>
      </c>
      <c r="M194" s="31">
        <f>IFERROR(INDEX('2015 Audited Medicaid Shortfall'!E:E,(MATCH('Analysis (Updated)'!B:B,'2015 Audited Medicaid Shortfall'!B:B,0))),0)</f>
        <v>35529640</v>
      </c>
    </row>
    <row r="195" spans="1:13" ht="15" customHeight="1" x14ac:dyDescent="0.2">
      <c r="A195" s="26" t="e">
        <f>INDEX('[7]S-10 Line 4'!$I:$I,(MATCH(#REF!,'[7]S-10 Line 4'!$A:$A,0)))</f>
        <v>#REF!</v>
      </c>
      <c r="B195" s="26" t="s">
        <v>588</v>
      </c>
      <c r="C195" s="27" t="s">
        <v>907</v>
      </c>
      <c r="D195" s="31">
        <v>0</v>
      </c>
      <c r="E195" s="31">
        <v>4334233</v>
      </c>
      <c r="F195" s="28">
        <v>0</v>
      </c>
      <c r="G195" s="28">
        <f t="shared" si="13"/>
        <v>0</v>
      </c>
      <c r="H195" s="28">
        <f t="shared" si="14"/>
        <v>0</v>
      </c>
      <c r="I195" s="31">
        <v>0</v>
      </c>
      <c r="J195" s="31">
        <v>0</v>
      </c>
      <c r="K195" s="30">
        <f t="shared" si="15"/>
        <v>0</v>
      </c>
      <c r="M195" s="31">
        <f>IFERROR(INDEX('2015 Audited Medicaid Shortfall'!E:E,(MATCH('Analysis (Updated)'!B:B,'2015 Audited Medicaid Shortfall'!B:B,0))),0)</f>
        <v>0</v>
      </c>
    </row>
    <row r="196" spans="1:13" ht="15" customHeight="1" x14ac:dyDescent="0.2">
      <c r="A196" s="26" t="e">
        <f>INDEX('[7]S-10 Line 4'!$I:$I,(MATCH(#REF!,'[7]S-10 Line 4'!$A:$A,0)))</f>
        <v>#REF!</v>
      </c>
      <c r="B196" s="26" t="s">
        <v>590</v>
      </c>
      <c r="C196" s="27" t="s">
        <v>706</v>
      </c>
      <c r="D196" s="31">
        <v>1364792</v>
      </c>
      <c r="E196" s="31">
        <v>646921</v>
      </c>
      <c r="F196" s="28">
        <v>0</v>
      </c>
      <c r="G196" s="28">
        <f t="shared" si="13"/>
        <v>717871</v>
      </c>
      <c r="H196" s="28">
        <f t="shared" si="14"/>
        <v>0</v>
      </c>
      <c r="I196" s="31">
        <v>4376386</v>
      </c>
      <c r="J196" s="31">
        <v>28928</v>
      </c>
      <c r="K196" s="30">
        <f t="shared" si="15"/>
        <v>4405314</v>
      </c>
      <c r="M196" s="31">
        <f>IFERROR(INDEX('2015 Audited Medicaid Shortfall'!E:E,(MATCH('Analysis (Updated)'!B:B,'2015 Audited Medicaid Shortfall'!B:B,0))),0)</f>
        <v>0</v>
      </c>
    </row>
    <row r="197" spans="1:13" ht="15" customHeight="1" x14ac:dyDescent="0.2">
      <c r="A197" s="26" t="e">
        <f>INDEX('[7]S-10 Line 4'!$I:$I,(MATCH(#REF!,'[7]S-10 Line 4'!$A:$A,0)))</f>
        <v>#REF!</v>
      </c>
      <c r="B197" s="26" t="s">
        <v>592</v>
      </c>
      <c r="C197" s="27" t="s">
        <v>908</v>
      </c>
      <c r="D197" s="31">
        <v>2161114</v>
      </c>
      <c r="E197" s="31">
        <v>86110550</v>
      </c>
      <c r="F197" s="28">
        <v>0</v>
      </c>
      <c r="G197" s="28">
        <f t="shared" si="13"/>
        <v>-83949436</v>
      </c>
      <c r="H197" s="28">
        <f t="shared" si="14"/>
        <v>-83949436</v>
      </c>
      <c r="I197" s="31">
        <v>14923263</v>
      </c>
      <c r="J197" s="31">
        <v>4384282</v>
      </c>
      <c r="K197" s="30">
        <f t="shared" si="15"/>
        <v>-64641891</v>
      </c>
      <c r="M197" s="31">
        <f>IFERROR(INDEX('2015 Audited Medicaid Shortfall'!E:E,(MATCH('Analysis (Updated)'!B:B,'2015 Audited Medicaid Shortfall'!B:B,0))),0)</f>
        <v>9152418</v>
      </c>
    </row>
    <row r="198" spans="1:13" ht="15" customHeight="1" x14ac:dyDescent="0.2">
      <c r="A198" s="26" t="e">
        <f>INDEX('[7]S-10 Line 4'!$I:$I,(MATCH(#REF!,'[7]S-10 Line 4'!$A:$A,0)))</f>
        <v>#REF!</v>
      </c>
      <c r="B198" s="26" t="s">
        <v>593</v>
      </c>
      <c r="C198" s="27" t="s">
        <v>909</v>
      </c>
      <c r="D198" s="31">
        <v>131887886</v>
      </c>
      <c r="E198" s="31">
        <v>116973919</v>
      </c>
      <c r="F198" s="28">
        <v>5489457.4000000004</v>
      </c>
      <c r="G198" s="28">
        <f t="shared" si="13"/>
        <v>9424509.5999999996</v>
      </c>
      <c r="H198" s="28">
        <f t="shared" si="14"/>
        <v>0</v>
      </c>
      <c r="I198" s="31">
        <v>5613679</v>
      </c>
      <c r="J198" s="31">
        <v>1007760</v>
      </c>
      <c r="K198" s="30">
        <f t="shared" si="15"/>
        <v>6621439</v>
      </c>
      <c r="M198" s="31">
        <f>IFERROR(INDEX('2015 Audited Medicaid Shortfall'!E:E,(MATCH('Analysis (Updated)'!B:B,'2015 Audited Medicaid Shortfall'!B:B,0))),0)</f>
        <v>18373058</v>
      </c>
    </row>
    <row r="199" spans="1:13" ht="15" customHeight="1" x14ac:dyDescent="0.2">
      <c r="A199" s="26" t="e">
        <f>INDEX('[7]S-10 Line 4'!$I:$I,(MATCH(#REF!,'[7]S-10 Line 4'!$A:$A,0)))</f>
        <v>#REF!</v>
      </c>
      <c r="B199" s="26" t="s">
        <v>594</v>
      </c>
      <c r="C199" s="27" t="s">
        <v>910</v>
      </c>
      <c r="D199" s="31">
        <v>7469980</v>
      </c>
      <c r="E199" s="31">
        <v>5100653</v>
      </c>
      <c r="F199" s="28">
        <v>1297816.9099999999</v>
      </c>
      <c r="G199" s="28">
        <f t="shared" si="13"/>
        <v>1071510.0900000001</v>
      </c>
      <c r="H199" s="28">
        <f t="shared" si="14"/>
        <v>0</v>
      </c>
      <c r="I199" s="31">
        <v>4596472</v>
      </c>
      <c r="J199" s="31">
        <v>0</v>
      </c>
      <c r="K199" s="30">
        <f t="shared" si="15"/>
        <v>4596472</v>
      </c>
      <c r="M199" s="31">
        <f>IFERROR(INDEX('2015 Audited Medicaid Shortfall'!E:E,(MATCH('Analysis (Updated)'!B:B,'2015 Audited Medicaid Shortfall'!B:B,0))),0)</f>
        <v>6620142</v>
      </c>
    </row>
    <row r="200" spans="1:13" ht="15" customHeight="1" x14ac:dyDescent="0.2">
      <c r="A200" s="26" t="e">
        <f>INDEX('[7]S-10 Line 4'!$I:$I,(MATCH(#REF!,'[7]S-10 Line 4'!$A:$A,0)))</f>
        <v>#REF!</v>
      </c>
      <c r="B200" s="26" t="s">
        <v>595</v>
      </c>
      <c r="C200" s="27" t="s">
        <v>911</v>
      </c>
      <c r="D200" s="31">
        <v>3076206</v>
      </c>
      <c r="E200" s="31">
        <v>1983688</v>
      </c>
      <c r="F200" s="28">
        <v>1075502.56</v>
      </c>
      <c r="G200" s="28">
        <f t="shared" si="13"/>
        <v>17015.439999999944</v>
      </c>
      <c r="H200" s="28">
        <f t="shared" si="14"/>
        <v>0</v>
      </c>
      <c r="I200" s="31">
        <v>941519</v>
      </c>
      <c r="J200" s="31">
        <v>0</v>
      </c>
      <c r="K200" s="30">
        <f t="shared" si="15"/>
        <v>941519</v>
      </c>
      <c r="M200" s="31">
        <f>IFERROR(INDEX('2015 Audited Medicaid Shortfall'!E:E,(MATCH('Analysis (Updated)'!B:B,'2015 Audited Medicaid Shortfall'!B:B,0))),0)</f>
        <v>1638149</v>
      </c>
    </row>
    <row r="201" spans="1:13" ht="15" customHeight="1" x14ac:dyDescent="0.2">
      <c r="A201" s="26" t="e">
        <f>INDEX('[7]S-10 Line 4'!$I:$I,(MATCH(#REF!,'[7]S-10 Line 4'!$A:$A,0)))</f>
        <v>#REF!</v>
      </c>
      <c r="B201" s="26" t="s">
        <v>596</v>
      </c>
      <c r="C201" s="27" t="s">
        <v>912</v>
      </c>
      <c r="D201" s="31">
        <v>7226390</v>
      </c>
      <c r="E201" s="31">
        <v>4157272</v>
      </c>
      <c r="F201" s="28">
        <v>0</v>
      </c>
      <c r="G201" s="28">
        <f t="shared" si="13"/>
        <v>3069118</v>
      </c>
      <c r="H201" s="28">
        <f t="shared" si="14"/>
        <v>0</v>
      </c>
      <c r="I201" s="31">
        <v>10149097</v>
      </c>
      <c r="J201" s="31">
        <v>1296687</v>
      </c>
      <c r="K201" s="30">
        <f t="shared" si="15"/>
        <v>11445784</v>
      </c>
      <c r="M201" s="31">
        <f>IFERROR(INDEX('2015 Audited Medicaid Shortfall'!E:E,(MATCH('Analysis (Updated)'!B:B,'2015 Audited Medicaid Shortfall'!B:B,0))),0)</f>
        <v>8768938</v>
      </c>
    </row>
    <row r="202" spans="1:13" ht="15" customHeight="1" x14ac:dyDescent="0.2">
      <c r="A202" s="26" t="e">
        <f>INDEX('[7]S-10 Line 4'!$I:$I,(MATCH(#REF!,'[7]S-10 Line 4'!$A:$A,0)))</f>
        <v>#REF!</v>
      </c>
      <c r="B202" s="26" t="s">
        <v>597</v>
      </c>
      <c r="C202" s="27" t="s">
        <v>913</v>
      </c>
      <c r="D202" s="31">
        <v>0</v>
      </c>
      <c r="E202" s="31">
        <v>15258480</v>
      </c>
      <c r="F202" s="28">
        <v>0</v>
      </c>
      <c r="G202" s="28">
        <f t="shared" si="13"/>
        <v>0</v>
      </c>
      <c r="H202" s="28">
        <f t="shared" si="14"/>
        <v>0</v>
      </c>
      <c r="I202" s="31">
        <v>0</v>
      </c>
      <c r="J202" s="31">
        <v>0</v>
      </c>
      <c r="K202" s="30">
        <f t="shared" si="15"/>
        <v>0</v>
      </c>
      <c r="M202" s="31">
        <f>IFERROR(INDEX('2015 Audited Medicaid Shortfall'!E:E,(MATCH('Analysis (Updated)'!B:B,'2015 Audited Medicaid Shortfall'!B:B,0))),0)</f>
        <v>0</v>
      </c>
    </row>
    <row r="203" spans="1:13" ht="15" customHeight="1" x14ac:dyDescent="0.2">
      <c r="A203" s="26" t="e">
        <f>INDEX('[7]S-10 Line 4'!$I:$I,(MATCH(#REF!,'[7]S-10 Line 4'!$A:$A,0)))</f>
        <v>#REF!</v>
      </c>
      <c r="B203" s="26" t="s">
        <v>598</v>
      </c>
      <c r="C203" s="27" t="s">
        <v>707</v>
      </c>
      <c r="D203" s="31">
        <v>5186221</v>
      </c>
      <c r="E203" s="31">
        <v>3092276</v>
      </c>
      <c r="F203" s="28">
        <v>0</v>
      </c>
      <c r="G203" s="28">
        <f t="shared" si="13"/>
        <v>2093945</v>
      </c>
      <c r="H203" s="28">
        <f t="shared" si="14"/>
        <v>0</v>
      </c>
      <c r="I203" s="31">
        <v>4320970</v>
      </c>
      <c r="J203" s="31">
        <v>0</v>
      </c>
      <c r="K203" s="30">
        <f t="shared" si="15"/>
        <v>4320970</v>
      </c>
      <c r="M203" s="31">
        <f>IFERROR(INDEX('2015 Audited Medicaid Shortfall'!E:E,(MATCH('Analysis (Updated)'!B:B,'2015 Audited Medicaid Shortfall'!B:B,0))),0)</f>
        <v>4279003</v>
      </c>
    </row>
    <row r="204" spans="1:13" ht="15" customHeight="1" x14ac:dyDescent="0.2">
      <c r="A204" s="26" t="e">
        <f>INDEX('[7]S-10 Line 4'!$I:$I,(MATCH(#REF!,'[7]S-10 Line 4'!$A:$A,0)))</f>
        <v>#REF!</v>
      </c>
      <c r="B204" s="26" t="s">
        <v>599</v>
      </c>
      <c r="C204" s="27" t="s">
        <v>914</v>
      </c>
      <c r="D204" s="31">
        <v>29433449</v>
      </c>
      <c r="E204" s="31">
        <v>18460796</v>
      </c>
      <c r="F204" s="28">
        <v>0</v>
      </c>
      <c r="G204" s="28">
        <f t="shared" si="13"/>
        <v>10972653</v>
      </c>
      <c r="H204" s="28">
        <f t="shared" si="14"/>
        <v>0</v>
      </c>
      <c r="I204" s="31">
        <v>14608586</v>
      </c>
      <c r="J204" s="31">
        <v>1240751</v>
      </c>
      <c r="K204" s="30">
        <f t="shared" si="15"/>
        <v>15849337</v>
      </c>
      <c r="M204" s="31">
        <f>IFERROR(INDEX('2015 Audited Medicaid Shortfall'!E:E,(MATCH('Analysis (Updated)'!B:B,'2015 Audited Medicaid Shortfall'!B:B,0))),0)</f>
        <v>19676943</v>
      </c>
    </row>
    <row r="205" spans="1:13" ht="15" customHeight="1" x14ac:dyDescent="0.2">
      <c r="A205" s="26" t="e">
        <f>INDEX('[7]S-10 Line 4'!$I:$I,(MATCH(#REF!,'[7]S-10 Line 4'!$A:$A,0)))</f>
        <v>#REF!</v>
      </c>
      <c r="B205" s="26" t="s">
        <v>600</v>
      </c>
      <c r="C205" s="27" t="s">
        <v>915</v>
      </c>
      <c r="D205" s="31">
        <v>0</v>
      </c>
      <c r="E205" s="31">
        <v>2051851</v>
      </c>
      <c r="F205" s="28">
        <v>0</v>
      </c>
      <c r="G205" s="28">
        <f t="shared" si="13"/>
        <v>0</v>
      </c>
      <c r="H205" s="28">
        <f t="shared" si="14"/>
        <v>0</v>
      </c>
      <c r="I205" s="31">
        <v>0</v>
      </c>
      <c r="J205" s="31">
        <v>0</v>
      </c>
      <c r="K205" s="30">
        <f t="shared" si="15"/>
        <v>0</v>
      </c>
      <c r="M205" s="31">
        <f>IFERROR(INDEX('2015 Audited Medicaid Shortfall'!E:E,(MATCH('Analysis (Updated)'!B:B,'2015 Audited Medicaid Shortfall'!B:B,0))),0)</f>
        <v>0</v>
      </c>
    </row>
    <row r="206" spans="1:13" ht="15" customHeight="1" x14ac:dyDescent="0.2">
      <c r="A206" s="26" t="e">
        <f>INDEX('[7]S-10 Line 4'!$I:$I,(MATCH(#REF!,'[7]S-10 Line 4'!$A:$A,0)))</f>
        <v>#REF!</v>
      </c>
      <c r="B206" s="26" t="s">
        <v>601</v>
      </c>
      <c r="C206" s="27" t="s">
        <v>916</v>
      </c>
      <c r="D206" s="31">
        <v>3494389</v>
      </c>
      <c r="E206" s="31">
        <v>1185853</v>
      </c>
      <c r="F206" s="28">
        <v>0</v>
      </c>
      <c r="G206" s="28">
        <f t="shared" si="13"/>
        <v>2308536</v>
      </c>
      <c r="H206" s="28">
        <f t="shared" si="14"/>
        <v>0</v>
      </c>
      <c r="I206" s="31">
        <v>2386557</v>
      </c>
      <c r="J206" s="31">
        <v>0</v>
      </c>
      <c r="K206" s="30">
        <f t="shared" si="15"/>
        <v>2386557</v>
      </c>
      <c r="M206" s="31">
        <f>IFERROR(INDEX('2015 Audited Medicaid Shortfall'!E:E,(MATCH('Analysis (Updated)'!B:B,'2015 Audited Medicaid Shortfall'!B:B,0))),0)</f>
        <v>0</v>
      </c>
    </row>
    <row r="207" spans="1:13" ht="15" customHeight="1" x14ac:dyDescent="0.2">
      <c r="A207" s="26" t="e">
        <f>INDEX('[7]S-10 Line 4'!$I:$I,(MATCH(#REF!,'[7]S-10 Line 4'!$A:$A,0)))</f>
        <v>#REF!</v>
      </c>
      <c r="B207" s="26" t="s">
        <v>602</v>
      </c>
      <c r="C207" s="27" t="s">
        <v>917</v>
      </c>
      <c r="D207" s="31">
        <v>45951562</v>
      </c>
      <c r="E207" s="31">
        <v>32265004</v>
      </c>
      <c r="F207" s="28">
        <v>7027553.5299999993</v>
      </c>
      <c r="G207" s="28">
        <f t="shared" si="13"/>
        <v>6659004.4700000007</v>
      </c>
      <c r="H207" s="28">
        <f t="shared" si="14"/>
        <v>0</v>
      </c>
      <c r="I207" s="31">
        <v>21052587</v>
      </c>
      <c r="J207" s="31">
        <v>159347</v>
      </c>
      <c r="K207" s="30">
        <f t="shared" si="15"/>
        <v>21211934</v>
      </c>
      <c r="M207" s="31">
        <f>IFERROR(INDEX('2015 Audited Medicaid Shortfall'!E:E,(MATCH('Analysis (Updated)'!B:B,'2015 Audited Medicaid Shortfall'!B:B,0))),0)</f>
        <v>36379360</v>
      </c>
    </row>
    <row r="208" spans="1:13" ht="15" customHeight="1" x14ac:dyDescent="0.2">
      <c r="A208" s="26" t="e">
        <f>INDEX('[7]S-10 Line 4'!$I:$I,(MATCH(#REF!,'[7]S-10 Line 4'!$A:$A,0)))</f>
        <v>#REF!</v>
      </c>
      <c r="B208" s="26" t="s">
        <v>603</v>
      </c>
      <c r="C208" s="27" t="s">
        <v>918</v>
      </c>
      <c r="D208" s="31">
        <v>6918779</v>
      </c>
      <c r="E208" s="31">
        <v>4255810</v>
      </c>
      <c r="F208" s="28">
        <v>0</v>
      </c>
      <c r="G208" s="28">
        <f t="shared" si="13"/>
        <v>2662969</v>
      </c>
      <c r="H208" s="28">
        <f t="shared" si="14"/>
        <v>0</v>
      </c>
      <c r="I208" s="31">
        <v>9539148</v>
      </c>
      <c r="J208" s="31">
        <v>584770</v>
      </c>
      <c r="K208" s="30">
        <f t="shared" si="15"/>
        <v>10123918</v>
      </c>
      <c r="M208" s="31">
        <f>IFERROR(INDEX('2015 Audited Medicaid Shortfall'!E:E,(MATCH('Analysis (Updated)'!B:B,'2015 Audited Medicaid Shortfall'!B:B,0))),0)</f>
        <v>12371156</v>
      </c>
    </row>
    <row r="209" spans="1:13" ht="15" customHeight="1" x14ac:dyDescent="0.2">
      <c r="A209" s="26" t="e">
        <f>INDEX('[7]S-10 Line 4'!$I:$I,(MATCH(#REF!,'[7]S-10 Line 4'!$A:$A,0)))</f>
        <v>#REF!</v>
      </c>
      <c r="B209" s="26" t="s">
        <v>604</v>
      </c>
      <c r="C209" s="27" t="s">
        <v>919</v>
      </c>
      <c r="D209" s="31">
        <v>19529494</v>
      </c>
      <c r="E209" s="31">
        <v>11086155</v>
      </c>
      <c r="F209" s="28">
        <v>3645345.62</v>
      </c>
      <c r="G209" s="28">
        <f t="shared" si="13"/>
        <v>4797993.38</v>
      </c>
      <c r="H209" s="28">
        <f t="shared" si="14"/>
        <v>0</v>
      </c>
      <c r="I209" s="31">
        <v>11874326</v>
      </c>
      <c r="J209" s="31">
        <v>271</v>
      </c>
      <c r="K209" s="30">
        <f t="shared" si="15"/>
        <v>11874597</v>
      </c>
      <c r="M209" s="31">
        <f>IFERROR(INDEX('2015 Audited Medicaid Shortfall'!E:E,(MATCH('Analysis (Updated)'!B:B,'2015 Audited Medicaid Shortfall'!B:B,0))),0)</f>
        <v>23622069</v>
      </c>
    </row>
    <row r="210" spans="1:13" ht="15" customHeight="1" x14ac:dyDescent="0.2">
      <c r="A210" s="26" t="e">
        <f>INDEX('[7]S-10 Line 4'!$I:$I,(MATCH(#REF!,'[7]S-10 Line 4'!$A:$A,0)))</f>
        <v>#REF!</v>
      </c>
      <c r="B210" s="26" t="s">
        <v>605</v>
      </c>
      <c r="C210" s="27" t="s">
        <v>920</v>
      </c>
      <c r="D210" s="31">
        <v>27385608</v>
      </c>
      <c r="E210" s="31">
        <v>18183072</v>
      </c>
      <c r="F210" s="28">
        <v>3747216.6399999997</v>
      </c>
      <c r="G210" s="28">
        <f t="shared" si="13"/>
        <v>5455319.3600000003</v>
      </c>
      <c r="H210" s="28">
        <f t="shared" si="14"/>
        <v>0</v>
      </c>
      <c r="I210" s="31">
        <v>9507733</v>
      </c>
      <c r="J210" s="31">
        <v>0</v>
      </c>
      <c r="K210" s="30">
        <f t="shared" si="15"/>
        <v>9507733</v>
      </c>
      <c r="M210" s="31">
        <f>IFERROR(INDEX('2015 Audited Medicaid Shortfall'!E:E,(MATCH('Analysis (Updated)'!B:B,'2015 Audited Medicaid Shortfall'!B:B,0))),0)</f>
        <v>22800664.000000004</v>
      </c>
    </row>
    <row r="211" spans="1:13" ht="15" customHeight="1" x14ac:dyDescent="0.2">
      <c r="A211" s="26" t="e">
        <f>INDEX('[7]S-10 Line 4'!$I:$I,(MATCH(#REF!,'[7]S-10 Line 4'!$A:$A,0)))</f>
        <v>#REF!</v>
      </c>
      <c r="B211" s="26" t="s">
        <v>607</v>
      </c>
      <c r="C211" s="27" t="s">
        <v>921</v>
      </c>
      <c r="D211" s="31">
        <v>4614406</v>
      </c>
      <c r="E211" s="31">
        <v>1742462</v>
      </c>
      <c r="F211" s="28">
        <v>333542.25</v>
      </c>
      <c r="G211" s="28">
        <f t="shared" si="13"/>
        <v>2538401.75</v>
      </c>
      <c r="H211" s="28">
        <f t="shared" si="14"/>
        <v>0</v>
      </c>
      <c r="I211" s="31">
        <v>918767</v>
      </c>
      <c r="J211" s="31">
        <v>0</v>
      </c>
      <c r="K211" s="30">
        <f t="shared" si="15"/>
        <v>918767</v>
      </c>
      <c r="M211" s="31">
        <f>IFERROR(INDEX('2015 Audited Medicaid Shortfall'!E:E,(MATCH('Analysis (Updated)'!B:B,'2015 Audited Medicaid Shortfall'!B:B,0))),0)</f>
        <v>2879088</v>
      </c>
    </row>
    <row r="212" spans="1:13" ht="15" customHeight="1" x14ac:dyDescent="0.2">
      <c r="A212" s="26" t="e">
        <f>INDEX('[7]S-10 Line 4'!$I:$I,(MATCH(#REF!,'[7]S-10 Line 4'!$A:$A,0)))</f>
        <v>#REF!</v>
      </c>
      <c r="B212" s="26" t="s">
        <v>609</v>
      </c>
      <c r="C212" s="27" t="s">
        <v>922</v>
      </c>
      <c r="D212" s="31">
        <v>907130</v>
      </c>
      <c r="E212" s="31">
        <v>41021</v>
      </c>
      <c r="F212" s="28">
        <v>0</v>
      </c>
      <c r="G212" s="28">
        <f t="shared" si="13"/>
        <v>866109</v>
      </c>
      <c r="H212" s="28">
        <f t="shared" si="14"/>
        <v>0</v>
      </c>
      <c r="I212" s="31">
        <v>358918</v>
      </c>
      <c r="J212" s="31">
        <v>0</v>
      </c>
      <c r="K212" s="30">
        <f t="shared" si="15"/>
        <v>358918</v>
      </c>
      <c r="M212" s="31">
        <f>IFERROR(INDEX('2015 Audited Medicaid Shortfall'!E:E,(MATCH('Analysis (Updated)'!B:B,'2015 Audited Medicaid Shortfall'!B:B,0))),0)</f>
        <v>567179</v>
      </c>
    </row>
    <row r="213" spans="1:13" ht="15" customHeight="1" x14ac:dyDescent="0.2">
      <c r="A213" s="26" t="e">
        <f>INDEX('[7]S-10 Line 4'!$I:$I,(MATCH(#REF!,'[7]S-10 Line 4'!$A:$A,0)))</f>
        <v>#REF!</v>
      </c>
      <c r="B213" s="26" t="s">
        <v>610</v>
      </c>
      <c r="C213" s="27" t="s">
        <v>923</v>
      </c>
      <c r="D213" s="31">
        <v>1089802</v>
      </c>
      <c r="E213" s="31">
        <v>768571</v>
      </c>
      <c r="F213" s="28">
        <v>0</v>
      </c>
      <c r="G213" s="28">
        <f>IF(D213&gt;0,D213-E213-F213,M213-F213)</f>
        <v>321231</v>
      </c>
      <c r="H213" s="28">
        <f t="shared" si="14"/>
        <v>0</v>
      </c>
      <c r="I213" s="31">
        <v>721034</v>
      </c>
      <c r="J213" s="31">
        <v>0</v>
      </c>
      <c r="K213" s="30">
        <f t="shared" si="15"/>
        <v>721034</v>
      </c>
      <c r="M213" s="31">
        <f>IFERROR(INDEX('2015 Audited Medicaid Shortfall'!E:E,(MATCH('Analysis (Updated)'!B:B,'2015 Audited Medicaid Shortfall'!B:B,0))),0)</f>
        <v>0</v>
      </c>
    </row>
    <row r="214" spans="1:13" ht="15" customHeight="1" x14ac:dyDescent="0.2">
      <c r="A214" s="26" t="e">
        <f>INDEX('[7]S-10 Line 4'!$I:$I,(MATCH(#REF!,'[7]S-10 Line 4'!$A:$A,0)))</f>
        <v>#REF!</v>
      </c>
      <c r="B214" s="26" t="s">
        <v>613</v>
      </c>
      <c r="C214" s="27" t="s">
        <v>924</v>
      </c>
      <c r="D214" s="31">
        <v>8425524</v>
      </c>
      <c r="E214" s="31">
        <v>5970030</v>
      </c>
      <c r="F214" s="28">
        <v>0</v>
      </c>
      <c r="G214" s="28">
        <f t="shared" si="13"/>
        <v>2455494</v>
      </c>
      <c r="H214" s="28">
        <f t="shared" si="14"/>
        <v>0</v>
      </c>
      <c r="I214" s="31">
        <v>6000641</v>
      </c>
      <c r="J214" s="31">
        <v>153780</v>
      </c>
      <c r="K214" s="30">
        <f t="shared" si="15"/>
        <v>6154421</v>
      </c>
      <c r="M214" s="31">
        <f>IFERROR(INDEX('2015 Audited Medicaid Shortfall'!E:E,(MATCH('Analysis (Updated)'!B:B,'2015 Audited Medicaid Shortfall'!B:B,0))),0)</f>
        <v>10349068</v>
      </c>
    </row>
    <row r="215" spans="1:13" ht="15" customHeight="1" x14ac:dyDescent="0.2">
      <c r="A215" s="26" t="e">
        <f>INDEX('[7]S-10 Line 4'!$I:$I,(MATCH(#REF!,'[7]S-10 Line 4'!$A:$A,0)))</f>
        <v>#REF!</v>
      </c>
      <c r="B215" s="26" t="s">
        <v>614</v>
      </c>
      <c r="C215" s="27" t="s">
        <v>925</v>
      </c>
      <c r="D215" s="31">
        <v>927144</v>
      </c>
      <c r="E215" s="31">
        <v>1957580</v>
      </c>
      <c r="F215" s="28">
        <v>0</v>
      </c>
      <c r="G215" s="28">
        <f t="shared" si="13"/>
        <v>-1030436</v>
      </c>
      <c r="H215" s="28">
        <f t="shared" si="14"/>
        <v>-1030436</v>
      </c>
      <c r="I215" s="31">
        <v>1212214</v>
      </c>
      <c r="J215" s="31">
        <v>0</v>
      </c>
      <c r="K215" s="30">
        <f t="shared" si="15"/>
        <v>181778</v>
      </c>
      <c r="M215" s="31">
        <f>IFERROR(INDEX('2015 Audited Medicaid Shortfall'!E:E,(MATCH('Analysis (Updated)'!B:B,'2015 Audited Medicaid Shortfall'!B:B,0))),0)</f>
        <v>1294185</v>
      </c>
    </row>
    <row r="216" spans="1:13" ht="15" customHeight="1" x14ac:dyDescent="0.2">
      <c r="A216" s="26" t="e">
        <f>INDEX('[7]S-10 Line 4'!$I:$I,(MATCH(#REF!,'[7]S-10 Line 4'!$A:$A,0)))</f>
        <v>#REF!</v>
      </c>
      <c r="B216" s="26" t="s">
        <v>615</v>
      </c>
      <c r="C216" s="27" t="s">
        <v>926</v>
      </c>
      <c r="D216" s="31">
        <v>11608694</v>
      </c>
      <c r="E216" s="31">
        <v>7329525</v>
      </c>
      <c r="F216" s="28">
        <v>2836544.89</v>
      </c>
      <c r="G216" s="28">
        <f>IF(D216&gt;0,D216-E216-F216,M216-F216)</f>
        <v>1442624.1099999999</v>
      </c>
      <c r="H216" s="28">
        <f t="shared" si="14"/>
        <v>0</v>
      </c>
      <c r="I216" s="31">
        <v>1694611</v>
      </c>
      <c r="J216" s="31">
        <v>371705</v>
      </c>
      <c r="K216" s="30">
        <f t="shared" si="15"/>
        <v>2066316</v>
      </c>
      <c r="M216" s="31">
        <f>IFERROR(INDEX('2015 Audited Medicaid Shortfall'!E:E,(MATCH('Analysis (Updated)'!B:B,'2015 Audited Medicaid Shortfall'!B:B,0))),0)</f>
        <v>19560546</v>
      </c>
    </row>
    <row r="217" spans="1:13" ht="15" customHeight="1" x14ac:dyDescent="0.2">
      <c r="A217" s="26" t="e">
        <f>INDEX('[7]S-10 Line 4'!$I:$I,(MATCH(#REF!,'[7]S-10 Line 4'!$A:$A,0)))</f>
        <v>#REF!</v>
      </c>
      <c r="B217" s="26" t="s">
        <v>616</v>
      </c>
      <c r="C217" s="27" t="s">
        <v>927</v>
      </c>
      <c r="D217" s="31">
        <v>9859292</v>
      </c>
      <c r="E217" s="31">
        <v>5863151</v>
      </c>
      <c r="F217" s="28">
        <v>0</v>
      </c>
      <c r="G217" s="28">
        <f t="shared" si="13"/>
        <v>3996141</v>
      </c>
      <c r="H217" s="28">
        <f t="shared" si="14"/>
        <v>0</v>
      </c>
      <c r="I217" s="31">
        <v>9395739</v>
      </c>
      <c r="J217" s="31">
        <v>256203</v>
      </c>
      <c r="K217" s="30">
        <f t="shared" si="15"/>
        <v>9651942</v>
      </c>
      <c r="M217" s="31">
        <f>IFERROR(INDEX('2015 Audited Medicaid Shortfall'!E:E,(MATCH('Analysis (Updated)'!B:B,'2015 Audited Medicaid Shortfall'!B:B,0))),0)</f>
        <v>15946922</v>
      </c>
    </row>
    <row r="218" spans="1:13" ht="15" customHeight="1" x14ac:dyDescent="0.2">
      <c r="A218" s="26" t="e">
        <f>INDEX('[7]S-10 Line 4'!$I:$I,(MATCH(#REF!,'[7]S-10 Line 4'!$A:$A,0)))</f>
        <v>#REF!</v>
      </c>
      <c r="B218" s="26" t="s">
        <v>290</v>
      </c>
      <c r="C218" s="27" t="s">
        <v>928</v>
      </c>
      <c r="D218" s="31">
        <v>5695036</v>
      </c>
      <c r="E218" s="31">
        <v>4796279</v>
      </c>
      <c r="F218" s="28">
        <v>789925.96</v>
      </c>
      <c r="G218" s="28">
        <f t="shared" si="13"/>
        <v>108831.04000000004</v>
      </c>
      <c r="H218" s="28">
        <f t="shared" si="14"/>
        <v>0</v>
      </c>
      <c r="I218" s="31">
        <v>4414445</v>
      </c>
      <c r="J218" s="31">
        <v>43037</v>
      </c>
      <c r="K218" s="30">
        <f t="shared" si="15"/>
        <v>4457482</v>
      </c>
      <c r="M218" s="31">
        <f>IFERROR(INDEX('2015 Audited Medicaid Shortfall'!E:E,(MATCH('Analysis (Updated)'!B:B,'2015 Audited Medicaid Shortfall'!B:B,0))),0)</f>
        <v>6996966</v>
      </c>
    </row>
    <row r="219" spans="1:13" ht="15" customHeight="1" x14ac:dyDescent="0.2">
      <c r="A219" s="26" t="e">
        <f>INDEX('[7]S-10 Line 4'!$I:$I,(MATCH(#REF!,'[7]S-10 Line 4'!$A:$A,0)))</f>
        <v>#REF!</v>
      </c>
      <c r="B219" s="26" t="s">
        <v>292</v>
      </c>
      <c r="C219" s="27" t="s">
        <v>929</v>
      </c>
      <c r="D219" s="31">
        <v>42501537</v>
      </c>
      <c r="E219" s="31">
        <v>27253026</v>
      </c>
      <c r="F219" s="28">
        <v>11552550.83</v>
      </c>
      <c r="G219" s="28">
        <f t="shared" si="13"/>
        <v>3695960.17</v>
      </c>
      <c r="H219" s="28">
        <f t="shared" si="14"/>
        <v>0</v>
      </c>
      <c r="I219" s="31">
        <v>40207010</v>
      </c>
      <c r="J219" s="31">
        <v>1003849</v>
      </c>
      <c r="K219" s="30">
        <f t="shared" si="15"/>
        <v>41210859</v>
      </c>
      <c r="M219" s="31">
        <f>IFERROR(INDEX('2015 Audited Medicaid Shortfall'!E:E,(MATCH('Analysis (Updated)'!B:B,'2015 Audited Medicaid Shortfall'!B:B,0))),0)</f>
        <v>42657463</v>
      </c>
    </row>
    <row r="220" spans="1:13" ht="15" customHeight="1" x14ac:dyDescent="0.2">
      <c r="A220" s="26" t="e">
        <f>INDEX('[7]S-10 Line 4'!$I:$I,(MATCH(#REF!,'[7]S-10 Line 4'!$A:$A,0)))</f>
        <v>#REF!</v>
      </c>
      <c r="B220" s="26" t="s">
        <v>293</v>
      </c>
      <c r="C220" s="27" t="s">
        <v>930</v>
      </c>
      <c r="D220" s="31">
        <v>154643030</v>
      </c>
      <c r="E220" s="31">
        <v>110762387</v>
      </c>
      <c r="F220" s="28">
        <v>23018809.800000004</v>
      </c>
      <c r="G220" s="28">
        <f t="shared" si="13"/>
        <v>20861833.199999996</v>
      </c>
      <c r="H220" s="28">
        <f t="shared" si="14"/>
        <v>0</v>
      </c>
      <c r="I220" s="31">
        <v>95664299</v>
      </c>
      <c r="J220" s="31">
        <v>4520846</v>
      </c>
      <c r="K220" s="30">
        <f t="shared" si="15"/>
        <v>100185145</v>
      </c>
      <c r="M220" s="31">
        <f>IFERROR(INDEX('2015 Audited Medicaid Shortfall'!E:E,(MATCH('Analysis (Updated)'!B:B,'2015 Audited Medicaid Shortfall'!B:B,0))),0)</f>
        <v>130800480.99999999</v>
      </c>
    </row>
    <row r="221" spans="1:13" ht="15" customHeight="1" x14ac:dyDescent="0.2">
      <c r="A221" s="26" t="e">
        <f>INDEX('[7]S-10 Line 4'!$I:$I,(MATCH(#REF!,'[7]S-10 Line 4'!$A:$A,0)))</f>
        <v>#REF!</v>
      </c>
      <c r="B221" s="26" t="s">
        <v>301</v>
      </c>
      <c r="C221" s="27" t="s">
        <v>931</v>
      </c>
      <c r="D221" s="31">
        <v>35945592</v>
      </c>
      <c r="E221" s="31">
        <v>20698126</v>
      </c>
      <c r="F221" s="28">
        <v>0</v>
      </c>
      <c r="G221" s="28">
        <f t="shared" si="13"/>
        <v>15247466</v>
      </c>
      <c r="H221" s="28">
        <f t="shared" si="14"/>
        <v>0</v>
      </c>
      <c r="I221" s="31">
        <v>20438715</v>
      </c>
      <c r="J221" s="31">
        <v>522061</v>
      </c>
      <c r="K221" s="30">
        <f t="shared" si="15"/>
        <v>20960776</v>
      </c>
      <c r="M221" s="31">
        <f>IFERROR(INDEX('2015 Audited Medicaid Shortfall'!E:E,(MATCH('Analysis (Updated)'!B:B,'2015 Audited Medicaid Shortfall'!B:B,0))),0)</f>
        <v>32138011</v>
      </c>
    </row>
    <row r="222" spans="1:13" ht="15" customHeight="1" x14ac:dyDescent="0.2">
      <c r="A222" s="26" t="e">
        <f>INDEX('[7]S-10 Line 4'!$I:$I,(MATCH(#REF!,'[7]S-10 Line 4'!$A:$A,0)))</f>
        <v>#REF!</v>
      </c>
      <c r="B222" s="26" t="s">
        <v>294</v>
      </c>
      <c r="C222" s="27" t="s">
        <v>932</v>
      </c>
      <c r="D222" s="31">
        <v>24211037</v>
      </c>
      <c r="E222" s="31">
        <v>18045709</v>
      </c>
      <c r="F222" s="28">
        <v>0</v>
      </c>
      <c r="G222" s="28">
        <f t="shared" si="13"/>
        <v>6165328</v>
      </c>
      <c r="H222" s="28">
        <f t="shared" si="14"/>
        <v>0</v>
      </c>
      <c r="I222" s="31">
        <v>26538630</v>
      </c>
      <c r="J222" s="31">
        <v>707803</v>
      </c>
      <c r="K222" s="30">
        <f t="shared" si="15"/>
        <v>27246433</v>
      </c>
      <c r="M222" s="31">
        <f>IFERROR(INDEX('2015 Audited Medicaid Shortfall'!E:E,(MATCH('Analysis (Updated)'!B:B,'2015 Audited Medicaid Shortfall'!B:B,0))),0)</f>
        <v>21269733</v>
      </c>
    </row>
    <row r="223" spans="1:13" ht="15" customHeight="1" x14ac:dyDescent="0.2">
      <c r="A223" s="26" t="e">
        <f>INDEX('[7]S-10 Line 4'!$I:$I,(MATCH(#REF!,'[7]S-10 Line 4'!$A:$A,0)))</f>
        <v>#REF!</v>
      </c>
      <c r="B223" s="26" t="s">
        <v>295</v>
      </c>
      <c r="C223" s="27" t="s">
        <v>933</v>
      </c>
      <c r="D223" s="31">
        <v>28054852</v>
      </c>
      <c r="E223" s="31">
        <v>17176448</v>
      </c>
      <c r="F223" s="28">
        <v>0</v>
      </c>
      <c r="G223" s="28">
        <f t="shared" si="13"/>
        <v>10878404</v>
      </c>
      <c r="H223" s="28">
        <f t="shared" si="14"/>
        <v>0</v>
      </c>
      <c r="I223" s="31">
        <v>24473341</v>
      </c>
      <c r="J223" s="31">
        <v>208988</v>
      </c>
      <c r="K223" s="30">
        <f t="shared" si="15"/>
        <v>24682329</v>
      </c>
      <c r="M223" s="31">
        <f>IFERROR(INDEX('2015 Audited Medicaid Shortfall'!E:E,(MATCH('Analysis (Updated)'!B:B,'2015 Audited Medicaid Shortfall'!B:B,0))),0)</f>
        <v>48874422</v>
      </c>
    </row>
    <row r="224" spans="1:13" ht="15" customHeight="1" x14ac:dyDescent="0.2">
      <c r="A224" s="26" t="e">
        <f>INDEX('[7]S-10 Line 4'!$I:$I,(MATCH(#REF!,'[7]S-10 Line 4'!$A:$A,0)))</f>
        <v>#REF!</v>
      </c>
      <c r="B224" s="26" t="s">
        <v>297</v>
      </c>
      <c r="C224" s="27" t="s">
        <v>934</v>
      </c>
      <c r="D224" s="31">
        <v>10670401</v>
      </c>
      <c r="E224" s="31">
        <v>5680915</v>
      </c>
      <c r="F224" s="28">
        <v>2075558.3599999999</v>
      </c>
      <c r="G224" s="28">
        <f t="shared" si="13"/>
        <v>2913927.64</v>
      </c>
      <c r="H224" s="28">
        <f t="shared" si="14"/>
        <v>0</v>
      </c>
      <c r="I224" s="31">
        <v>2551069</v>
      </c>
      <c r="J224" s="31">
        <v>83135</v>
      </c>
      <c r="K224" s="30">
        <f t="shared" si="15"/>
        <v>2634204</v>
      </c>
      <c r="M224" s="31">
        <f>IFERROR(INDEX('2015 Audited Medicaid Shortfall'!E:E,(MATCH('Analysis (Updated)'!B:B,'2015 Audited Medicaid Shortfall'!B:B,0))),0)</f>
        <v>15802636</v>
      </c>
    </row>
    <row r="225" spans="1:13" ht="15" customHeight="1" x14ac:dyDescent="0.2">
      <c r="A225" s="26" t="e">
        <f>INDEX('[7]S-10 Line 4'!$I:$I,(MATCH(#REF!,'[7]S-10 Line 4'!$A:$A,0)))</f>
        <v>#REF!</v>
      </c>
      <c r="B225" s="26" t="s">
        <v>617</v>
      </c>
      <c r="C225" s="27" t="s">
        <v>935</v>
      </c>
      <c r="D225" s="31">
        <v>1278954</v>
      </c>
      <c r="E225" s="31">
        <v>1463226</v>
      </c>
      <c r="F225" s="28">
        <v>823411.74</v>
      </c>
      <c r="G225" s="28">
        <f t="shared" si="13"/>
        <v>-1007683.74</v>
      </c>
      <c r="H225" s="28">
        <f t="shared" si="14"/>
        <v>-1007683.74</v>
      </c>
      <c r="I225" s="31">
        <v>241851</v>
      </c>
      <c r="J225" s="31">
        <v>8318</v>
      </c>
      <c r="K225" s="30">
        <f t="shared" si="15"/>
        <v>-757514.74</v>
      </c>
      <c r="M225" s="31">
        <f>IFERROR(INDEX('2015 Audited Medicaid Shortfall'!E:E,(MATCH('Analysis (Updated)'!B:B,'2015 Audited Medicaid Shortfall'!B:B,0))),0)</f>
        <v>5040254</v>
      </c>
    </row>
    <row r="226" spans="1:13" ht="15" customHeight="1" x14ac:dyDescent="0.2">
      <c r="A226" s="26" t="e">
        <f>INDEX('[7]S-10 Line 4'!$I:$I,(MATCH(#REF!,'[7]S-10 Line 4'!$A:$A,0)))</f>
        <v>#REF!</v>
      </c>
      <c r="B226" s="26" t="s">
        <v>298</v>
      </c>
      <c r="C226" s="27" t="s">
        <v>936</v>
      </c>
      <c r="D226" s="31">
        <v>49948854</v>
      </c>
      <c r="E226" s="31">
        <v>27514664</v>
      </c>
      <c r="F226" s="28">
        <v>8151046.5700000003</v>
      </c>
      <c r="G226" s="28">
        <f t="shared" si="13"/>
        <v>14283143.43</v>
      </c>
      <c r="H226" s="28">
        <f t="shared" si="14"/>
        <v>0</v>
      </c>
      <c r="I226" s="31">
        <v>37691076</v>
      </c>
      <c r="J226" s="31">
        <v>0</v>
      </c>
      <c r="K226" s="30">
        <f t="shared" si="15"/>
        <v>37691076</v>
      </c>
      <c r="M226" s="31">
        <f>IFERROR(INDEX('2015 Audited Medicaid Shortfall'!E:E,(MATCH('Analysis (Updated)'!B:B,'2015 Audited Medicaid Shortfall'!B:B,0))),0)</f>
        <v>49848526</v>
      </c>
    </row>
    <row r="227" spans="1:13" ht="15" customHeight="1" x14ac:dyDescent="0.2">
      <c r="A227" s="26" t="e">
        <f>INDEX('[7]S-10 Line 4'!$I:$I,(MATCH(#REF!,'[7]S-10 Line 4'!$A:$A,0)))</f>
        <v>#REF!</v>
      </c>
      <c r="B227" s="26" t="s">
        <v>300</v>
      </c>
      <c r="C227" s="27" t="s">
        <v>937</v>
      </c>
      <c r="D227" s="31">
        <v>7213128</v>
      </c>
      <c r="E227" s="31">
        <v>5389356</v>
      </c>
      <c r="F227" s="28">
        <v>1557647.24</v>
      </c>
      <c r="G227" s="28">
        <f t="shared" si="13"/>
        <v>266124.76</v>
      </c>
      <c r="H227" s="28">
        <f t="shared" si="14"/>
        <v>0</v>
      </c>
      <c r="I227" s="31">
        <v>2341739</v>
      </c>
      <c r="J227" s="31">
        <v>119693</v>
      </c>
      <c r="K227" s="30">
        <f t="shared" si="15"/>
        <v>2461432</v>
      </c>
      <c r="M227" s="31">
        <f>IFERROR(INDEX('2015 Audited Medicaid Shortfall'!E:E,(MATCH('Analysis (Updated)'!B:B,'2015 Audited Medicaid Shortfall'!B:B,0))),0)</f>
        <v>7550759</v>
      </c>
    </row>
    <row r="228" spans="1:13" ht="15" customHeight="1" x14ac:dyDescent="0.2">
      <c r="A228" s="26" t="e">
        <f>INDEX('[7]S-10 Line 4'!$I:$I,(MATCH(#REF!,'[7]S-10 Line 4'!$A:$A,0)))</f>
        <v>#REF!</v>
      </c>
      <c r="B228" s="26" t="s">
        <v>618</v>
      </c>
      <c r="C228" s="27" t="s">
        <v>938</v>
      </c>
      <c r="D228" s="31">
        <v>2456786</v>
      </c>
      <c r="E228" s="31">
        <v>9884783</v>
      </c>
      <c r="F228" s="28">
        <v>0</v>
      </c>
      <c r="G228" s="28">
        <f t="shared" si="13"/>
        <v>-7427997</v>
      </c>
      <c r="H228" s="28">
        <f t="shared" si="14"/>
        <v>-7427997</v>
      </c>
      <c r="I228" s="31">
        <v>16513689</v>
      </c>
      <c r="J228" s="31">
        <v>3642737</v>
      </c>
      <c r="K228" s="30">
        <f t="shared" si="15"/>
        <v>12728429</v>
      </c>
      <c r="M228" s="31">
        <f>IFERROR(INDEX('2015 Audited Medicaid Shortfall'!E:E,(MATCH('Analysis (Updated)'!B:B,'2015 Audited Medicaid Shortfall'!B:B,0))),0)</f>
        <v>14582714</v>
      </c>
    </row>
    <row r="229" spans="1:13" ht="15" customHeight="1" x14ac:dyDescent="0.2">
      <c r="A229" s="26" t="e">
        <f>INDEX('[7]S-10 Line 4'!$I:$I,(MATCH(#REF!,'[7]S-10 Line 4'!$A:$A,0)))</f>
        <v>#REF!</v>
      </c>
      <c r="B229" s="26" t="s">
        <v>302</v>
      </c>
      <c r="C229" s="27" t="s">
        <v>939</v>
      </c>
      <c r="D229" s="31">
        <v>87176320</v>
      </c>
      <c r="E229" s="31">
        <v>68801549</v>
      </c>
      <c r="F229" s="28">
        <v>11636948.07</v>
      </c>
      <c r="G229" s="28">
        <f t="shared" si="13"/>
        <v>6737822.9299999997</v>
      </c>
      <c r="H229" s="28">
        <f t="shared" si="14"/>
        <v>0</v>
      </c>
      <c r="I229" s="31">
        <v>30427880</v>
      </c>
      <c r="J229" s="31">
        <v>480639</v>
      </c>
      <c r="K229" s="30">
        <f t="shared" si="15"/>
        <v>30908519</v>
      </c>
      <c r="M229" s="31">
        <f>IFERROR(INDEX('2015 Audited Medicaid Shortfall'!E:E,(MATCH('Analysis (Updated)'!B:B,'2015 Audited Medicaid Shortfall'!B:B,0))),0)</f>
        <v>41544269.999999993</v>
      </c>
    </row>
    <row r="230" spans="1:13" ht="15" customHeight="1" x14ac:dyDescent="0.2">
      <c r="A230" s="26" t="e">
        <f>INDEX('[7]S-10 Line 4'!$I:$I,(MATCH(#REF!,'[7]S-10 Line 4'!$A:$A,0)))</f>
        <v>#REF!</v>
      </c>
      <c r="B230" s="26" t="s">
        <v>303</v>
      </c>
      <c r="C230" s="27" t="s">
        <v>940</v>
      </c>
      <c r="D230" s="31">
        <v>28030808</v>
      </c>
      <c r="E230" s="31">
        <v>21247993</v>
      </c>
      <c r="F230" s="28">
        <v>6593002.54</v>
      </c>
      <c r="G230" s="28">
        <f t="shared" si="13"/>
        <v>189812.45999999996</v>
      </c>
      <c r="H230" s="28">
        <f t="shared" si="14"/>
        <v>0</v>
      </c>
      <c r="I230" s="31">
        <v>10896041</v>
      </c>
      <c r="J230" s="31">
        <v>777803</v>
      </c>
      <c r="K230" s="30">
        <f t="shared" si="15"/>
        <v>11673844</v>
      </c>
      <c r="M230" s="31">
        <f>IFERROR(INDEX('2015 Audited Medicaid Shortfall'!E:E,(MATCH('Analysis (Updated)'!B:B,'2015 Audited Medicaid Shortfall'!B:B,0))),0)</f>
        <v>34588793</v>
      </c>
    </row>
    <row r="231" spans="1:13" ht="15" customHeight="1" x14ac:dyDescent="0.2">
      <c r="A231" s="26" t="e">
        <f>INDEX('[7]S-10 Line 4'!$I:$I,(MATCH(#REF!,'[7]S-10 Line 4'!$A:$A,0)))</f>
        <v>#REF!</v>
      </c>
      <c r="B231" s="26" t="s">
        <v>304</v>
      </c>
      <c r="C231" s="27" t="s">
        <v>941</v>
      </c>
      <c r="D231" s="31">
        <v>32217124</v>
      </c>
      <c r="E231" s="31">
        <v>24793018</v>
      </c>
      <c r="F231" s="28">
        <v>7193126.4699999988</v>
      </c>
      <c r="G231" s="28">
        <f t="shared" si="13"/>
        <v>230979.53000000119</v>
      </c>
      <c r="H231" s="28">
        <f t="shared" si="14"/>
        <v>0</v>
      </c>
      <c r="I231" s="31">
        <v>27917898</v>
      </c>
      <c r="J231" s="31">
        <v>173336</v>
      </c>
      <c r="K231" s="30">
        <f t="shared" si="15"/>
        <v>28091234</v>
      </c>
      <c r="M231" s="31">
        <f>IFERROR(INDEX('2015 Audited Medicaid Shortfall'!E:E,(MATCH('Analysis (Updated)'!B:B,'2015 Audited Medicaid Shortfall'!B:B,0))),0)</f>
        <v>27262732.000000004</v>
      </c>
    </row>
    <row r="232" spans="1:13" ht="15" customHeight="1" x14ac:dyDescent="0.2">
      <c r="A232" s="26" t="e">
        <f>INDEX('[7]S-10 Line 4'!$I:$I,(MATCH(#REF!,'[7]S-10 Line 4'!$A:$A,0)))</f>
        <v>#REF!</v>
      </c>
      <c r="B232" s="26" t="s">
        <v>305</v>
      </c>
      <c r="C232" s="27" t="s">
        <v>157</v>
      </c>
      <c r="D232" s="31">
        <v>8806662</v>
      </c>
      <c r="E232" s="31">
        <v>5783912</v>
      </c>
      <c r="F232" s="28">
        <v>0</v>
      </c>
      <c r="G232" s="28">
        <f t="shared" si="13"/>
        <v>3022750</v>
      </c>
      <c r="H232" s="28">
        <f t="shared" si="14"/>
        <v>0</v>
      </c>
      <c r="I232" s="31">
        <v>13507455</v>
      </c>
      <c r="J232" s="31">
        <v>595264</v>
      </c>
      <c r="K232" s="30">
        <f t="shared" si="15"/>
        <v>14102719</v>
      </c>
      <c r="M232" s="31">
        <f>IFERROR(INDEX('2015 Audited Medicaid Shortfall'!E:E,(MATCH('Analysis (Updated)'!B:B,'2015 Audited Medicaid Shortfall'!B:B,0))),0)</f>
        <v>9617894</v>
      </c>
    </row>
    <row r="233" spans="1:13" ht="15" customHeight="1" x14ac:dyDescent="0.2">
      <c r="A233" s="26" t="e">
        <f>INDEX('[7]S-10 Line 4'!$I:$I,(MATCH(#REF!,'[7]S-10 Line 4'!$A:$A,0)))</f>
        <v>#REF!</v>
      </c>
      <c r="B233" s="26" t="s">
        <v>307</v>
      </c>
      <c r="C233" s="27" t="s">
        <v>942</v>
      </c>
      <c r="D233" s="31">
        <v>17762784</v>
      </c>
      <c r="E233" s="31">
        <v>11784886</v>
      </c>
      <c r="F233" s="28">
        <v>0</v>
      </c>
      <c r="G233" s="28">
        <f t="shared" si="13"/>
        <v>5977898</v>
      </c>
      <c r="H233" s="28">
        <f t="shared" si="14"/>
        <v>0</v>
      </c>
      <c r="I233" s="31">
        <v>15146430</v>
      </c>
      <c r="J233" s="31">
        <v>0</v>
      </c>
      <c r="K233" s="30">
        <f t="shared" si="15"/>
        <v>15146430</v>
      </c>
      <c r="M233" s="31">
        <f>IFERROR(INDEX('2015 Audited Medicaid Shortfall'!E:E,(MATCH('Analysis (Updated)'!B:B,'2015 Audited Medicaid Shortfall'!B:B,0))),0)</f>
        <v>18045352</v>
      </c>
    </row>
    <row r="234" spans="1:13" ht="15" customHeight="1" x14ac:dyDescent="0.2">
      <c r="A234" s="26" t="e">
        <f>INDEX('[7]S-10 Line 4'!$I:$I,(MATCH(#REF!,'[7]S-10 Line 4'!$A:$A,0)))</f>
        <v>#REF!</v>
      </c>
      <c r="B234" s="26" t="s">
        <v>308</v>
      </c>
      <c r="C234" s="27" t="s">
        <v>943</v>
      </c>
      <c r="D234" s="31">
        <v>40477400</v>
      </c>
      <c r="E234" s="31">
        <v>32484178</v>
      </c>
      <c r="F234" s="28">
        <v>8482708.6799999997</v>
      </c>
      <c r="G234" s="28">
        <f t="shared" si="13"/>
        <v>-489486.6799999997</v>
      </c>
      <c r="H234" s="28">
        <f t="shared" si="14"/>
        <v>-489486.6799999997</v>
      </c>
      <c r="I234" s="31">
        <v>23185055</v>
      </c>
      <c r="J234" s="31">
        <v>865646</v>
      </c>
      <c r="K234" s="30">
        <f t="shared" si="15"/>
        <v>23561214.32</v>
      </c>
      <c r="M234" s="31">
        <f>IFERROR(INDEX('2015 Audited Medicaid Shortfall'!E:E,(MATCH('Analysis (Updated)'!B:B,'2015 Audited Medicaid Shortfall'!B:B,0))),0)</f>
        <v>37894775</v>
      </c>
    </row>
    <row r="235" spans="1:13" ht="15" customHeight="1" x14ac:dyDescent="0.2">
      <c r="A235" s="26" t="e">
        <f>INDEX('[7]S-10 Line 4'!$I:$I,(MATCH(#REF!,'[7]S-10 Line 4'!$A:$A,0)))</f>
        <v>#REF!</v>
      </c>
      <c r="B235" s="26" t="s">
        <v>309</v>
      </c>
      <c r="C235" s="27" t="s">
        <v>944</v>
      </c>
      <c r="D235" s="31">
        <v>33184267</v>
      </c>
      <c r="E235" s="31">
        <v>26822552</v>
      </c>
      <c r="F235" s="28">
        <v>5918483.4399999995</v>
      </c>
      <c r="G235" s="28">
        <f t="shared" si="13"/>
        <v>443231.56000000052</v>
      </c>
      <c r="H235" s="28">
        <f t="shared" si="14"/>
        <v>0</v>
      </c>
      <c r="I235" s="31">
        <v>15998008</v>
      </c>
      <c r="J235" s="31">
        <v>0</v>
      </c>
      <c r="K235" s="30">
        <f t="shared" si="15"/>
        <v>15998008</v>
      </c>
      <c r="M235" s="31">
        <f>IFERROR(INDEX('2015 Audited Medicaid Shortfall'!E:E,(MATCH('Analysis (Updated)'!B:B,'2015 Audited Medicaid Shortfall'!B:B,0))),0)</f>
        <v>38737799</v>
      </c>
    </row>
    <row r="236" spans="1:13" ht="15" customHeight="1" x14ac:dyDescent="0.2">
      <c r="A236" s="26" t="e">
        <f>INDEX('[7]S-10 Line 4'!$I:$I,(MATCH(#REF!,'[7]S-10 Line 4'!$A:$A,0)))</f>
        <v>#REF!</v>
      </c>
      <c r="B236" s="26" t="s">
        <v>310</v>
      </c>
      <c r="C236" s="27" t="s">
        <v>945</v>
      </c>
      <c r="D236" s="31">
        <v>1560285</v>
      </c>
      <c r="E236" s="31">
        <v>1967303</v>
      </c>
      <c r="F236" s="28">
        <v>0</v>
      </c>
      <c r="G236" s="28">
        <f t="shared" si="13"/>
        <v>-407018</v>
      </c>
      <c r="H236" s="28">
        <f t="shared" si="14"/>
        <v>-407018</v>
      </c>
      <c r="I236" s="31">
        <v>226280</v>
      </c>
      <c r="J236" s="31">
        <v>247289</v>
      </c>
      <c r="K236" s="30">
        <f t="shared" si="15"/>
        <v>66551</v>
      </c>
      <c r="M236" s="31">
        <f>IFERROR(INDEX('2015 Audited Medicaid Shortfall'!E:E,(MATCH('Analysis (Updated)'!B:B,'2015 Audited Medicaid Shortfall'!B:B,0))),0)</f>
        <v>0</v>
      </c>
    </row>
    <row r="237" spans="1:13" ht="15" customHeight="1" x14ac:dyDescent="0.2">
      <c r="A237" s="26" t="e">
        <f>INDEX('[7]S-10 Line 4'!$I:$I,(MATCH(#REF!,'[7]S-10 Line 4'!$A:$A,0)))</f>
        <v>#REF!</v>
      </c>
      <c r="B237" s="26" t="s">
        <v>311</v>
      </c>
      <c r="C237" s="27" t="s">
        <v>946</v>
      </c>
      <c r="D237" s="31">
        <v>5446991</v>
      </c>
      <c r="E237" s="31">
        <v>3749805</v>
      </c>
      <c r="F237" s="28">
        <v>0</v>
      </c>
      <c r="G237" s="28">
        <f t="shared" si="13"/>
        <v>1697186</v>
      </c>
      <c r="H237" s="28">
        <f t="shared" si="14"/>
        <v>0</v>
      </c>
      <c r="I237" s="31">
        <v>7183529</v>
      </c>
      <c r="J237" s="31">
        <v>44122</v>
      </c>
      <c r="K237" s="30">
        <f t="shared" si="15"/>
        <v>7227651</v>
      </c>
      <c r="M237" s="31">
        <f>IFERROR(INDEX('2015 Audited Medicaid Shortfall'!E:E,(MATCH('Analysis (Updated)'!B:B,'2015 Audited Medicaid Shortfall'!B:B,0))),0)</f>
        <v>4536869</v>
      </c>
    </row>
    <row r="238" spans="1:13" ht="15" customHeight="1" x14ac:dyDescent="0.2">
      <c r="A238" s="26" t="e">
        <f>INDEX('[7]S-10 Line 4'!$I:$I,(MATCH(#REF!,'[7]S-10 Line 4'!$A:$A,0)))</f>
        <v>#REF!</v>
      </c>
      <c r="B238" s="26" t="s">
        <v>312</v>
      </c>
      <c r="C238" s="27" t="s">
        <v>947</v>
      </c>
      <c r="D238" s="31">
        <v>5307203</v>
      </c>
      <c r="E238" s="31">
        <v>2693600</v>
      </c>
      <c r="F238" s="28">
        <v>0</v>
      </c>
      <c r="G238" s="28">
        <f t="shared" si="13"/>
        <v>2613603</v>
      </c>
      <c r="H238" s="28">
        <f t="shared" si="14"/>
        <v>0</v>
      </c>
      <c r="I238" s="31">
        <v>6541241</v>
      </c>
      <c r="J238" s="31">
        <v>0</v>
      </c>
      <c r="K238" s="30">
        <f t="shared" si="15"/>
        <v>6541241</v>
      </c>
      <c r="M238" s="31">
        <f>IFERROR(INDEX('2015 Audited Medicaid Shortfall'!E:E,(MATCH('Analysis (Updated)'!B:B,'2015 Audited Medicaid Shortfall'!B:B,0))),0)</f>
        <v>0</v>
      </c>
    </row>
    <row r="239" spans="1:13" ht="15" customHeight="1" x14ac:dyDescent="0.2">
      <c r="A239" s="26" t="e">
        <f>INDEX('[7]S-10 Line 4'!$I:$I,(MATCH(#REF!,'[7]S-10 Line 4'!$A:$A,0)))</f>
        <v>#REF!</v>
      </c>
      <c r="B239" s="26" t="s">
        <v>313</v>
      </c>
      <c r="C239" s="27" t="s">
        <v>948</v>
      </c>
      <c r="D239" s="31">
        <v>1559754</v>
      </c>
      <c r="E239" s="31">
        <v>655159</v>
      </c>
      <c r="F239" s="28">
        <v>0</v>
      </c>
      <c r="G239" s="28">
        <f t="shared" si="13"/>
        <v>904595</v>
      </c>
      <c r="H239" s="28">
        <f t="shared" si="14"/>
        <v>0</v>
      </c>
      <c r="I239" s="31">
        <v>1359395</v>
      </c>
      <c r="J239" s="31">
        <v>0</v>
      </c>
      <c r="K239" s="30">
        <f t="shared" si="15"/>
        <v>1359395</v>
      </c>
      <c r="M239" s="31">
        <f>IFERROR(INDEX('2015 Audited Medicaid Shortfall'!E:E,(MATCH('Analysis (Updated)'!B:B,'2015 Audited Medicaid Shortfall'!B:B,0))),0)</f>
        <v>1414848</v>
      </c>
    </row>
    <row r="240" spans="1:13" ht="15" customHeight="1" x14ac:dyDescent="0.2">
      <c r="A240" s="26" t="e">
        <f>INDEX('[7]S-10 Line 4'!$I:$I,(MATCH(#REF!,'[7]S-10 Line 4'!$A:$A,0)))</f>
        <v>#REF!</v>
      </c>
      <c r="B240" s="26" t="s">
        <v>316</v>
      </c>
      <c r="C240" s="27" t="s">
        <v>949</v>
      </c>
      <c r="D240" s="31">
        <v>1225276</v>
      </c>
      <c r="E240" s="31">
        <v>1070767</v>
      </c>
      <c r="F240" s="28">
        <v>364060.81000000006</v>
      </c>
      <c r="G240" s="28">
        <f t="shared" si="13"/>
        <v>-209551.81000000006</v>
      </c>
      <c r="H240" s="28">
        <f t="shared" si="14"/>
        <v>-209551.81000000006</v>
      </c>
      <c r="I240" s="31">
        <v>903303</v>
      </c>
      <c r="J240" s="31">
        <v>0</v>
      </c>
      <c r="K240" s="30">
        <f t="shared" si="15"/>
        <v>693751.19</v>
      </c>
      <c r="M240" s="31">
        <f>IFERROR(INDEX('2015 Audited Medicaid Shortfall'!E:E,(MATCH('Analysis (Updated)'!B:B,'2015 Audited Medicaid Shortfall'!B:B,0))),0)</f>
        <v>2162161</v>
      </c>
    </row>
    <row r="241" spans="1:13" ht="15" customHeight="1" x14ac:dyDescent="0.2">
      <c r="A241" s="26" t="e">
        <f>INDEX('[7]S-10 Line 4'!$I:$I,(MATCH(#REF!,'[7]S-10 Line 4'!$A:$A,0)))</f>
        <v>#REF!</v>
      </c>
      <c r="B241" s="26" t="s">
        <v>317</v>
      </c>
      <c r="C241" s="27" t="s">
        <v>950</v>
      </c>
      <c r="D241" s="31">
        <v>485973</v>
      </c>
      <c r="E241" s="31">
        <v>291006</v>
      </c>
      <c r="F241" s="28">
        <v>0</v>
      </c>
      <c r="G241" s="28">
        <f t="shared" si="13"/>
        <v>194967</v>
      </c>
      <c r="H241" s="28">
        <f t="shared" si="14"/>
        <v>0</v>
      </c>
      <c r="I241" s="31">
        <v>364987</v>
      </c>
      <c r="J241" s="31">
        <v>59993</v>
      </c>
      <c r="K241" s="30">
        <f t="shared" si="15"/>
        <v>424980</v>
      </c>
      <c r="M241" s="31">
        <f>IFERROR(INDEX('2015 Audited Medicaid Shortfall'!E:E,(MATCH('Analysis (Updated)'!B:B,'2015 Audited Medicaid Shortfall'!B:B,0))),0)</f>
        <v>577651</v>
      </c>
    </row>
    <row r="242" spans="1:13" ht="15" customHeight="1" x14ac:dyDescent="0.2">
      <c r="A242" s="26" t="e">
        <f>INDEX('[7]S-10 Line 4'!$I:$I,(MATCH(#REF!,'[7]S-10 Line 4'!$A:$A,0)))</f>
        <v>#REF!</v>
      </c>
      <c r="B242" s="26" t="s">
        <v>620</v>
      </c>
      <c r="C242" s="27" t="s">
        <v>951</v>
      </c>
      <c r="D242" s="31">
        <v>376644</v>
      </c>
      <c r="E242" s="31">
        <v>137488</v>
      </c>
      <c r="F242" s="28">
        <v>0</v>
      </c>
      <c r="G242" s="28">
        <f t="shared" si="13"/>
        <v>239156</v>
      </c>
      <c r="H242" s="28">
        <f t="shared" si="14"/>
        <v>0</v>
      </c>
      <c r="I242" s="31">
        <v>470795</v>
      </c>
      <c r="J242" s="31">
        <v>0</v>
      </c>
      <c r="K242" s="30">
        <f t="shared" si="15"/>
        <v>470795</v>
      </c>
      <c r="M242" s="31">
        <f>IFERROR(INDEX('2015 Audited Medicaid Shortfall'!E:E,(MATCH('Analysis (Updated)'!B:B,'2015 Audited Medicaid Shortfall'!B:B,0))),0)</f>
        <v>844381</v>
      </c>
    </row>
    <row r="243" spans="1:13" ht="15" customHeight="1" x14ac:dyDescent="0.2">
      <c r="A243" s="26" t="e">
        <f>INDEX('[7]S-10 Line 4'!$I:$I,(MATCH(#REF!,'[7]S-10 Line 4'!$A:$A,0)))</f>
        <v>#REF!</v>
      </c>
      <c r="B243" s="26" t="s">
        <v>323</v>
      </c>
      <c r="C243" s="27" t="s">
        <v>699</v>
      </c>
      <c r="D243" s="31">
        <v>0</v>
      </c>
      <c r="E243" s="31">
        <v>8890947</v>
      </c>
      <c r="F243" s="28">
        <v>0</v>
      </c>
      <c r="G243" s="28">
        <f t="shared" si="13"/>
        <v>0</v>
      </c>
      <c r="H243" s="28">
        <f t="shared" si="14"/>
        <v>0</v>
      </c>
      <c r="I243" s="31">
        <v>0</v>
      </c>
      <c r="J243" s="31">
        <v>0</v>
      </c>
      <c r="K243" s="30">
        <f t="shared" si="15"/>
        <v>0</v>
      </c>
      <c r="M243" s="31">
        <f>IFERROR(INDEX('2015 Audited Medicaid Shortfall'!E:E,(MATCH('Analysis (Updated)'!B:B,'2015 Audited Medicaid Shortfall'!B:B,0))),0)</f>
        <v>0</v>
      </c>
    </row>
    <row r="244" spans="1:13" ht="15" customHeight="1" x14ac:dyDescent="0.2">
      <c r="A244" s="26" t="e">
        <f>INDEX('[7]S-10 Line 4'!$I:$I,(MATCH(#REF!,'[7]S-10 Line 4'!$A:$A,0)))</f>
        <v>#REF!</v>
      </c>
      <c r="B244" s="26" t="s">
        <v>327</v>
      </c>
      <c r="C244" s="27" t="s">
        <v>700</v>
      </c>
      <c r="D244" s="31">
        <v>0</v>
      </c>
      <c r="E244" s="31">
        <v>70952233</v>
      </c>
      <c r="F244" s="28">
        <v>0</v>
      </c>
      <c r="G244" s="28">
        <f t="shared" si="13"/>
        <v>0</v>
      </c>
      <c r="H244" s="28">
        <f t="shared" si="14"/>
        <v>0</v>
      </c>
      <c r="I244" s="31">
        <v>0</v>
      </c>
      <c r="J244" s="31">
        <v>0</v>
      </c>
      <c r="K244" s="30">
        <f t="shared" si="15"/>
        <v>0</v>
      </c>
      <c r="M244" s="31">
        <f>IFERROR(INDEX('2015 Audited Medicaid Shortfall'!E:E,(MATCH('Analysis (Updated)'!B:B,'2015 Audited Medicaid Shortfall'!B:B,0))),0)</f>
        <v>0</v>
      </c>
    </row>
    <row r="245" spans="1:13" ht="15" customHeight="1" x14ac:dyDescent="0.2">
      <c r="A245" s="26" t="e">
        <f>INDEX('[7]S-10 Line 4'!$I:$I,(MATCH(#REF!,'[7]S-10 Line 4'!$A:$A,0)))</f>
        <v>#REF!</v>
      </c>
      <c r="B245" s="26" t="s">
        <v>621</v>
      </c>
      <c r="C245" s="27" t="s">
        <v>955</v>
      </c>
      <c r="D245" s="31">
        <v>1647011</v>
      </c>
      <c r="E245" s="31">
        <v>1399724</v>
      </c>
      <c r="F245" s="28">
        <v>0</v>
      </c>
      <c r="G245" s="28">
        <f t="shared" si="13"/>
        <v>247287</v>
      </c>
      <c r="H245" s="28">
        <f t="shared" si="14"/>
        <v>0</v>
      </c>
      <c r="I245" s="31">
        <v>104717</v>
      </c>
      <c r="J245" s="31">
        <v>0</v>
      </c>
      <c r="K245" s="30">
        <f t="shared" si="15"/>
        <v>104717</v>
      </c>
      <c r="M245" s="31">
        <f>IFERROR(INDEX('2015 Audited Medicaid Shortfall'!E:E,(MATCH('Analysis (Updated)'!B:B,'2015 Audited Medicaid Shortfall'!B:B,0))),0)</f>
        <v>1175645</v>
      </c>
    </row>
    <row r="246" spans="1:13" ht="15" customHeight="1" x14ac:dyDescent="0.2">
      <c r="A246" s="26" t="e">
        <f>INDEX('[7]S-10 Line 4'!$I:$I,(MATCH(#REF!,'[7]S-10 Line 4'!$A:$A,0)))</f>
        <v>#REF!</v>
      </c>
      <c r="B246" s="26" t="s">
        <v>622</v>
      </c>
      <c r="C246" s="27" t="s">
        <v>956</v>
      </c>
      <c r="D246" s="31">
        <v>3590481</v>
      </c>
      <c r="E246" s="31">
        <v>2974839</v>
      </c>
      <c r="F246" s="28">
        <v>1345109.44</v>
      </c>
      <c r="G246" s="28">
        <f t="shared" si="13"/>
        <v>-729467.44</v>
      </c>
      <c r="H246" s="28">
        <f t="shared" si="14"/>
        <v>-729467.44</v>
      </c>
      <c r="I246" s="31">
        <v>2312415</v>
      </c>
      <c r="J246" s="31">
        <v>0</v>
      </c>
      <c r="K246" s="30">
        <f t="shared" si="15"/>
        <v>1582947.56</v>
      </c>
      <c r="M246" s="31">
        <f>IFERROR(INDEX('2015 Audited Medicaid Shortfall'!E:E,(MATCH('Analysis (Updated)'!B:B,'2015 Audited Medicaid Shortfall'!B:B,0))),0)</f>
        <v>1760938</v>
      </c>
    </row>
    <row r="247" spans="1:13" ht="15" customHeight="1" x14ac:dyDescent="0.2">
      <c r="A247" s="26" t="e">
        <f>INDEX('[7]S-10 Line 4'!$I:$I,(MATCH(#REF!,'[7]S-10 Line 4'!$A:$A,0)))</f>
        <v>#REF!</v>
      </c>
      <c r="B247" s="26" t="s">
        <v>330</v>
      </c>
      <c r="C247" s="27" t="s">
        <v>958</v>
      </c>
      <c r="D247" s="31">
        <v>0</v>
      </c>
      <c r="E247" s="31">
        <v>13147000</v>
      </c>
      <c r="F247" s="28">
        <v>0</v>
      </c>
      <c r="G247" s="28">
        <f t="shared" si="13"/>
        <v>0</v>
      </c>
      <c r="H247" s="28">
        <f t="shared" si="14"/>
        <v>0</v>
      </c>
      <c r="I247" s="31">
        <v>0</v>
      </c>
      <c r="J247" s="31">
        <v>0</v>
      </c>
      <c r="K247" s="30">
        <f t="shared" si="15"/>
        <v>0</v>
      </c>
      <c r="M247" s="31">
        <f>IFERROR(INDEX('2015 Audited Medicaid Shortfall'!E:E,(MATCH('Analysis (Updated)'!B:B,'2015 Audited Medicaid Shortfall'!B:B,0))),0)</f>
        <v>0</v>
      </c>
    </row>
    <row r="248" spans="1:13" ht="15" customHeight="1" x14ac:dyDescent="0.2">
      <c r="A248" s="26" t="e">
        <f>INDEX('[7]S-10 Line 4'!$I:$I,(MATCH(#REF!,'[7]S-10 Line 4'!$A:$A,0)))</f>
        <v>#REF!</v>
      </c>
      <c r="B248" s="26" t="s">
        <v>331</v>
      </c>
      <c r="C248" s="27" t="s">
        <v>959</v>
      </c>
      <c r="D248" s="31">
        <v>0</v>
      </c>
      <c r="E248" s="31">
        <v>12123766</v>
      </c>
      <c r="F248" s="28">
        <v>0</v>
      </c>
      <c r="G248" s="28">
        <f t="shared" si="13"/>
        <v>0</v>
      </c>
      <c r="H248" s="28">
        <f t="shared" si="14"/>
        <v>0</v>
      </c>
      <c r="I248" s="31">
        <v>0</v>
      </c>
      <c r="J248" s="31">
        <v>0</v>
      </c>
      <c r="K248" s="30">
        <f t="shared" si="15"/>
        <v>0</v>
      </c>
      <c r="M248" s="31">
        <f>IFERROR(INDEX('2015 Audited Medicaid Shortfall'!E:E,(MATCH('Analysis (Updated)'!B:B,'2015 Audited Medicaid Shortfall'!B:B,0))),0)</f>
        <v>0</v>
      </c>
    </row>
    <row r="249" spans="1:13" ht="15" customHeight="1" x14ac:dyDescent="0.2">
      <c r="A249" s="26" t="e">
        <f>INDEX('[7]S-10 Line 4'!$I:$I,(MATCH(#REF!,'[7]S-10 Line 4'!$A:$A,0)))</f>
        <v>#REF!</v>
      </c>
      <c r="B249" s="26" t="s">
        <v>623</v>
      </c>
      <c r="C249" s="27" t="s">
        <v>960</v>
      </c>
      <c r="D249" s="31">
        <v>850297</v>
      </c>
      <c r="E249" s="31">
        <v>275657</v>
      </c>
      <c r="F249" s="28">
        <v>0</v>
      </c>
      <c r="G249" s="28">
        <f t="shared" si="13"/>
        <v>574640</v>
      </c>
      <c r="H249" s="28">
        <f t="shared" si="14"/>
        <v>0</v>
      </c>
      <c r="I249" s="31">
        <v>291222</v>
      </c>
      <c r="J249" s="31">
        <v>301190</v>
      </c>
      <c r="K249" s="30">
        <f t="shared" si="15"/>
        <v>592412</v>
      </c>
      <c r="M249" s="31">
        <f>IFERROR(INDEX('2015 Audited Medicaid Shortfall'!E:E,(MATCH('Analysis (Updated)'!B:B,'2015 Audited Medicaid Shortfall'!B:B,0))),0)</f>
        <v>1343340</v>
      </c>
    </row>
    <row r="250" spans="1:13" ht="15" customHeight="1" x14ac:dyDescent="0.2">
      <c r="A250" s="26" t="e">
        <f>INDEX('[7]S-10 Line 4'!$I:$I,(MATCH(#REF!,'[7]S-10 Line 4'!$A:$A,0)))</f>
        <v>#REF!</v>
      </c>
      <c r="B250" s="26" t="s">
        <v>624</v>
      </c>
      <c r="C250" s="27" t="s">
        <v>961</v>
      </c>
      <c r="D250" s="31">
        <v>0</v>
      </c>
      <c r="E250" s="31">
        <v>8497570</v>
      </c>
      <c r="F250" s="28">
        <v>0</v>
      </c>
      <c r="G250" s="28">
        <f t="shared" ref="G250:G311" si="16">IF(D250&gt;0,D250-E250-F250,M250-F250)</f>
        <v>0</v>
      </c>
      <c r="H250" s="28">
        <f t="shared" si="14"/>
        <v>0</v>
      </c>
      <c r="I250" s="31">
        <v>0</v>
      </c>
      <c r="J250" s="31">
        <v>0</v>
      </c>
      <c r="K250" s="30">
        <f t="shared" si="15"/>
        <v>0</v>
      </c>
      <c r="M250" s="31">
        <f>IFERROR(INDEX('2015 Audited Medicaid Shortfall'!E:E,(MATCH('Analysis (Updated)'!B:B,'2015 Audited Medicaid Shortfall'!B:B,0))),0)</f>
        <v>0</v>
      </c>
    </row>
    <row r="251" spans="1:13" ht="15" customHeight="1" x14ac:dyDescent="0.2">
      <c r="A251" s="26" t="e">
        <f>INDEX('[7]S-10 Line 4'!$I:$I,(MATCH(#REF!,'[7]S-10 Line 4'!$A:$A,0)))</f>
        <v>#REF!</v>
      </c>
      <c r="B251" s="26" t="s">
        <v>625</v>
      </c>
      <c r="C251" s="27" t="s">
        <v>962</v>
      </c>
      <c r="D251" s="31">
        <v>4479648</v>
      </c>
      <c r="E251" s="31">
        <v>2196093</v>
      </c>
      <c r="F251" s="28">
        <v>0</v>
      </c>
      <c r="G251" s="28">
        <f t="shared" si="16"/>
        <v>2283555</v>
      </c>
      <c r="H251" s="28">
        <f t="shared" ref="H251:H312" si="17">IF(G251&gt;0,0,G251)</f>
        <v>0</v>
      </c>
      <c r="I251" s="31">
        <v>1276467</v>
      </c>
      <c r="J251" s="31">
        <v>0</v>
      </c>
      <c r="K251" s="30">
        <f t="shared" ref="K251:K312" si="18">SUM(H251:J251)</f>
        <v>1276467</v>
      </c>
      <c r="M251" s="31">
        <f>IFERROR(INDEX('2015 Audited Medicaid Shortfall'!E:E,(MATCH('Analysis (Updated)'!B:B,'2015 Audited Medicaid Shortfall'!B:B,0))),0)</f>
        <v>0</v>
      </c>
    </row>
    <row r="252" spans="1:13" ht="15" customHeight="1" x14ac:dyDescent="0.2">
      <c r="A252" s="26" t="e">
        <f>INDEX('[7]S-10 Line 4'!$I:$I,(MATCH(#REF!,'[7]S-10 Line 4'!$A:$A,0)))</f>
        <v>#REF!</v>
      </c>
      <c r="B252" s="26" t="s">
        <v>626</v>
      </c>
      <c r="C252" s="27" t="s">
        <v>963</v>
      </c>
      <c r="D252" s="31">
        <v>1156971</v>
      </c>
      <c r="E252" s="31">
        <v>742186</v>
      </c>
      <c r="F252" s="28">
        <v>2040981.2299999997</v>
      </c>
      <c r="G252" s="28">
        <f t="shared" si="16"/>
        <v>-1626196.2299999997</v>
      </c>
      <c r="H252" s="28">
        <f t="shared" si="17"/>
        <v>-1626196.2299999997</v>
      </c>
      <c r="I252" s="31">
        <v>2437803</v>
      </c>
      <c r="J252" s="31">
        <v>0</v>
      </c>
      <c r="K252" s="30">
        <f t="shared" si="18"/>
        <v>811606.77000000025</v>
      </c>
      <c r="M252" s="31">
        <f>IFERROR(INDEX('2015 Audited Medicaid Shortfall'!E:E,(MATCH('Analysis (Updated)'!B:B,'2015 Audited Medicaid Shortfall'!B:B,0))),0)</f>
        <v>3159650</v>
      </c>
    </row>
    <row r="253" spans="1:13" ht="15" customHeight="1" x14ac:dyDescent="0.2">
      <c r="A253" s="26" t="e">
        <f>INDEX('[7]S-10 Line 4'!$I:$I,(MATCH(#REF!,'[7]S-10 Line 4'!$A:$A,0)))</f>
        <v>#REF!</v>
      </c>
      <c r="B253" s="26" t="s">
        <v>627</v>
      </c>
      <c r="C253" s="27" t="s">
        <v>964</v>
      </c>
      <c r="D253" s="31">
        <v>9606563</v>
      </c>
      <c r="E253" s="31">
        <v>5786485</v>
      </c>
      <c r="F253" s="28">
        <v>0</v>
      </c>
      <c r="G253" s="28">
        <f t="shared" si="16"/>
        <v>3820078</v>
      </c>
      <c r="H253" s="28">
        <f t="shared" si="17"/>
        <v>0</v>
      </c>
      <c r="I253" s="31">
        <v>0</v>
      </c>
      <c r="J253" s="31">
        <v>0</v>
      </c>
      <c r="K253" s="30">
        <f t="shared" si="18"/>
        <v>0</v>
      </c>
      <c r="M253" s="31">
        <f>IFERROR(INDEX('2015 Audited Medicaid Shortfall'!E:E,(MATCH('Analysis (Updated)'!B:B,'2015 Audited Medicaid Shortfall'!B:B,0))),0)</f>
        <v>0</v>
      </c>
    </row>
    <row r="254" spans="1:13" ht="15" customHeight="1" x14ac:dyDescent="0.2">
      <c r="A254" s="26" t="e">
        <f>INDEX('[7]S-10 Line 4'!$I:$I,(MATCH(#REF!,'[7]S-10 Line 4'!$A:$A,0)))</f>
        <v>#REF!</v>
      </c>
      <c r="B254" s="26" t="s">
        <v>628</v>
      </c>
      <c r="C254" s="27" t="s">
        <v>965</v>
      </c>
      <c r="D254" s="31">
        <v>0</v>
      </c>
      <c r="E254" s="31">
        <v>272995</v>
      </c>
      <c r="F254" s="28">
        <v>0</v>
      </c>
      <c r="G254" s="28">
        <f t="shared" si="16"/>
        <v>0</v>
      </c>
      <c r="H254" s="28">
        <f t="shared" si="17"/>
        <v>0</v>
      </c>
      <c r="I254" s="31">
        <v>0</v>
      </c>
      <c r="J254" s="31">
        <v>0</v>
      </c>
      <c r="K254" s="30">
        <f t="shared" si="18"/>
        <v>0</v>
      </c>
      <c r="M254" s="31">
        <f>IFERROR(INDEX('2015 Audited Medicaid Shortfall'!E:E,(MATCH('Analysis (Updated)'!B:B,'2015 Audited Medicaid Shortfall'!B:B,0))),0)</f>
        <v>0</v>
      </c>
    </row>
    <row r="255" spans="1:13" ht="15" customHeight="1" x14ac:dyDescent="0.2">
      <c r="A255" s="26" t="e">
        <f>INDEX('[7]S-10 Line 4'!$I:$I,(MATCH(#REF!,'[7]S-10 Line 4'!$A:$A,0)))</f>
        <v>#REF!</v>
      </c>
      <c r="B255" s="26" t="s">
        <v>630</v>
      </c>
      <c r="C255" s="27" t="s">
        <v>966</v>
      </c>
      <c r="D255" s="31">
        <v>788765</v>
      </c>
      <c r="E255" s="31">
        <v>427631</v>
      </c>
      <c r="F255" s="28">
        <v>508231.6</v>
      </c>
      <c r="G255" s="28">
        <f t="shared" si="16"/>
        <v>-147097.59999999998</v>
      </c>
      <c r="H255" s="28">
        <f t="shared" si="17"/>
        <v>-147097.59999999998</v>
      </c>
      <c r="I255" s="31">
        <v>1877036</v>
      </c>
      <c r="J255" s="31">
        <v>31138</v>
      </c>
      <c r="K255" s="30">
        <f t="shared" si="18"/>
        <v>1761076.4</v>
      </c>
      <c r="M255" s="31">
        <f>IFERROR(INDEX('2015 Audited Medicaid Shortfall'!E:E,(MATCH('Analysis (Updated)'!B:B,'2015 Audited Medicaid Shortfall'!B:B,0))),0)</f>
        <v>3763411</v>
      </c>
    </row>
    <row r="256" spans="1:13" ht="15" customHeight="1" x14ac:dyDescent="0.2">
      <c r="A256" s="26" t="e">
        <f>INDEX('[7]S-10 Line 4'!$I:$I,(MATCH(#REF!,'[7]S-10 Line 4'!$A:$A,0)))</f>
        <v>#REF!</v>
      </c>
      <c r="B256" s="26" t="s">
        <v>631</v>
      </c>
      <c r="C256" s="27" t="s">
        <v>967</v>
      </c>
      <c r="D256" s="31">
        <v>15123296</v>
      </c>
      <c r="E256" s="31">
        <v>9741064</v>
      </c>
      <c r="F256" s="28">
        <v>0</v>
      </c>
      <c r="G256" s="28">
        <f t="shared" si="16"/>
        <v>5382232</v>
      </c>
      <c r="H256" s="28">
        <f t="shared" si="17"/>
        <v>0</v>
      </c>
      <c r="I256" s="31">
        <v>19024951</v>
      </c>
      <c r="J256" s="31">
        <v>11883</v>
      </c>
      <c r="K256" s="30">
        <f t="shared" si="18"/>
        <v>19036834</v>
      </c>
      <c r="M256" s="31">
        <f>IFERROR(INDEX('2015 Audited Medicaid Shortfall'!E:E,(MATCH('Analysis (Updated)'!B:B,'2015 Audited Medicaid Shortfall'!B:B,0))),0)</f>
        <v>17799252</v>
      </c>
    </row>
    <row r="257" spans="1:13" ht="15" customHeight="1" x14ac:dyDescent="0.2">
      <c r="A257" s="26" t="e">
        <f>INDEX('[7]S-10 Line 4'!$I:$I,(MATCH(#REF!,'[7]S-10 Line 4'!$A:$A,0)))</f>
        <v>#REF!</v>
      </c>
      <c r="B257" s="26" t="s">
        <v>632</v>
      </c>
      <c r="C257" s="27" t="s">
        <v>968</v>
      </c>
      <c r="D257" s="31">
        <v>2528792</v>
      </c>
      <c r="E257" s="31">
        <v>884916</v>
      </c>
      <c r="F257" s="28">
        <v>0</v>
      </c>
      <c r="G257" s="28">
        <f t="shared" si="16"/>
        <v>1643876</v>
      </c>
      <c r="H257" s="28">
        <f t="shared" si="17"/>
        <v>0</v>
      </c>
      <c r="I257" s="31">
        <v>1829933</v>
      </c>
      <c r="J257" s="31">
        <v>0</v>
      </c>
      <c r="K257" s="30">
        <f t="shared" si="18"/>
        <v>1829933</v>
      </c>
      <c r="M257" s="31">
        <f>IFERROR(INDEX('2015 Audited Medicaid Shortfall'!E:E,(MATCH('Analysis (Updated)'!B:B,'2015 Audited Medicaid Shortfall'!B:B,0))),0)</f>
        <v>4883632</v>
      </c>
    </row>
    <row r="258" spans="1:13" ht="15" customHeight="1" x14ac:dyDescent="0.2">
      <c r="A258" s="26" t="e">
        <f>INDEX('[7]S-10 Line 4'!$I:$I,(MATCH(#REF!,'[7]S-10 Line 4'!$A:$A,0)))</f>
        <v>#REF!</v>
      </c>
      <c r="B258" s="26" t="s">
        <v>279</v>
      </c>
      <c r="C258" s="27" t="s">
        <v>969</v>
      </c>
      <c r="D258" s="31">
        <v>1757647</v>
      </c>
      <c r="E258" s="31">
        <v>687563</v>
      </c>
      <c r="F258" s="28">
        <v>0</v>
      </c>
      <c r="G258" s="28">
        <f t="shared" si="16"/>
        <v>1070084</v>
      </c>
      <c r="H258" s="28">
        <f t="shared" si="17"/>
        <v>0</v>
      </c>
      <c r="I258" s="31">
        <v>1442360</v>
      </c>
      <c r="J258" s="31">
        <v>0</v>
      </c>
      <c r="K258" s="30">
        <f t="shared" si="18"/>
        <v>1442360</v>
      </c>
      <c r="M258" s="31">
        <f>IFERROR(INDEX('2015 Audited Medicaid Shortfall'!E:E,(MATCH('Analysis (Updated)'!B:B,'2015 Audited Medicaid Shortfall'!B:B,0))),0)</f>
        <v>1545041</v>
      </c>
    </row>
    <row r="259" spans="1:13" ht="15" customHeight="1" x14ac:dyDescent="0.2">
      <c r="A259" s="26" t="e">
        <f>INDEX('[7]S-10 Line 4'!$I:$I,(MATCH(#REF!,'[7]S-10 Line 4'!$A:$A,0)))</f>
        <v>#REF!</v>
      </c>
      <c r="B259" s="26" t="s">
        <v>633</v>
      </c>
      <c r="C259" s="27" t="s">
        <v>970</v>
      </c>
      <c r="D259" s="31">
        <v>2642456</v>
      </c>
      <c r="E259" s="31">
        <v>840885</v>
      </c>
      <c r="F259" s="28">
        <v>0</v>
      </c>
      <c r="G259" s="28">
        <f t="shared" si="16"/>
        <v>1801571</v>
      </c>
      <c r="H259" s="28">
        <f t="shared" si="17"/>
        <v>0</v>
      </c>
      <c r="I259" s="31">
        <v>954187</v>
      </c>
      <c r="J259" s="31">
        <v>0</v>
      </c>
      <c r="K259" s="30">
        <f t="shared" si="18"/>
        <v>954187</v>
      </c>
      <c r="M259" s="31">
        <f>IFERROR(INDEX('2015 Audited Medicaid Shortfall'!E:E,(MATCH('Analysis (Updated)'!B:B,'2015 Audited Medicaid Shortfall'!B:B,0))),0)</f>
        <v>2261074</v>
      </c>
    </row>
    <row r="260" spans="1:13" ht="15" customHeight="1" x14ac:dyDescent="0.2">
      <c r="A260" s="26" t="e">
        <f>INDEX('[7]S-10 Line 4'!$I:$I,(MATCH(#REF!,'[7]S-10 Line 4'!$A:$A,0)))</f>
        <v>#REF!</v>
      </c>
      <c r="B260" s="26" t="s">
        <v>635</v>
      </c>
      <c r="C260" s="27" t="s">
        <v>971</v>
      </c>
      <c r="D260" s="31">
        <v>187603</v>
      </c>
      <c r="E260" s="31">
        <v>87964</v>
      </c>
      <c r="F260" s="28">
        <v>0</v>
      </c>
      <c r="G260" s="28">
        <f t="shared" si="16"/>
        <v>99639</v>
      </c>
      <c r="H260" s="28">
        <f t="shared" si="17"/>
        <v>0</v>
      </c>
      <c r="I260" s="31">
        <v>63157</v>
      </c>
      <c r="J260" s="31">
        <v>0</v>
      </c>
      <c r="K260" s="30">
        <f t="shared" si="18"/>
        <v>63157</v>
      </c>
      <c r="M260" s="31">
        <f>IFERROR(INDEX('2015 Audited Medicaid Shortfall'!E:E,(MATCH('Analysis (Updated)'!B:B,'2015 Audited Medicaid Shortfall'!B:B,0))),0)</f>
        <v>0</v>
      </c>
    </row>
    <row r="261" spans="1:13" ht="15" customHeight="1" x14ac:dyDescent="0.2">
      <c r="A261" s="26" t="e">
        <f>INDEX('[7]S-10 Line 4'!$I:$I,(MATCH(#REF!,'[7]S-10 Line 4'!$A:$A,0)))</f>
        <v>#REF!</v>
      </c>
      <c r="B261" s="26" t="s">
        <v>637</v>
      </c>
      <c r="C261" s="27" t="s">
        <v>972</v>
      </c>
      <c r="D261" s="31">
        <v>630763</v>
      </c>
      <c r="E261" s="31">
        <v>277080</v>
      </c>
      <c r="F261" s="28">
        <v>0</v>
      </c>
      <c r="G261" s="28">
        <f t="shared" si="16"/>
        <v>353683</v>
      </c>
      <c r="H261" s="28">
        <f t="shared" si="17"/>
        <v>0</v>
      </c>
      <c r="I261" s="31">
        <v>39664</v>
      </c>
      <c r="J261" s="31">
        <v>60591</v>
      </c>
      <c r="K261" s="30">
        <f t="shared" si="18"/>
        <v>100255</v>
      </c>
      <c r="M261" s="31">
        <f>IFERROR(INDEX('2015 Audited Medicaid Shortfall'!E:E,(MATCH('Analysis (Updated)'!B:B,'2015 Audited Medicaid Shortfall'!B:B,0))),0)</f>
        <v>1915077</v>
      </c>
    </row>
    <row r="262" spans="1:13" ht="15" customHeight="1" x14ac:dyDescent="0.2">
      <c r="A262" s="26" t="e">
        <f>INDEX('[7]S-10 Line 4'!$I:$I,(MATCH(#REF!,'[7]S-10 Line 4'!$A:$A,0)))</f>
        <v>#REF!</v>
      </c>
      <c r="B262" s="26" t="s">
        <v>639</v>
      </c>
      <c r="C262" s="27" t="s">
        <v>973</v>
      </c>
      <c r="D262" s="31">
        <v>47597193</v>
      </c>
      <c r="E262" s="31">
        <v>44654173</v>
      </c>
      <c r="F262" s="28">
        <v>5623232.1299999999</v>
      </c>
      <c r="G262" s="28">
        <f t="shared" si="16"/>
        <v>-2680212.13</v>
      </c>
      <c r="H262" s="28">
        <f t="shared" si="17"/>
        <v>-2680212.13</v>
      </c>
      <c r="I262" s="31">
        <v>285902</v>
      </c>
      <c r="J262" s="31">
        <v>0</v>
      </c>
      <c r="K262" s="30">
        <f t="shared" si="18"/>
        <v>-2394310.13</v>
      </c>
      <c r="M262" s="31">
        <f>IFERROR(INDEX('2015 Audited Medicaid Shortfall'!E:E,(MATCH('Analysis (Updated)'!B:B,'2015 Audited Medicaid Shortfall'!B:B,0))),0)</f>
        <v>15498104</v>
      </c>
    </row>
    <row r="263" spans="1:13" ht="15" customHeight="1" x14ac:dyDescent="0.2">
      <c r="A263" s="26" t="e">
        <f>INDEX('[7]S-10 Line 4'!$I:$I,(MATCH(#REF!,'[7]S-10 Line 4'!$A:$A,0)))</f>
        <v>#REF!</v>
      </c>
      <c r="B263" s="26" t="s">
        <v>640</v>
      </c>
      <c r="C263" s="27" t="s">
        <v>974</v>
      </c>
      <c r="D263" s="31">
        <v>47849898</v>
      </c>
      <c r="E263" s="31">
        <v>34883258</v>
      </c>
      <c r="F263" s="28">
        <v>7642683.3900000006</v>
      </c>
      <c r="G263" s="28">
        <f t="shared" si="16"/>
        <v>5323956.6099999994</v>
      </c>
      <c r="H263" s="28">
        <f t="shared" si="17"/>
        <v>0</v>
      </c>
      <c r="I263" s="31">
        <v>16858794</v>
      </c>
      <c r="J263" s="31">
        <v>2587913</v>
      </c>
      <c r="K263" s="30">
        <f t="shared" si="18"/>
        <v>19446707</v>
      </c>
      <c r="M263" s="31">
        <f>IFERROR(INDEX('2015 Audited Medicaid Shortfall'!E:E,(MATCH('Analysis (Updated)'!B:B,'2015 Audited Medicaid Shortfall'!B:B,0))),0)</f>
        <v>61421621</v>
      </c>
    </row>
    <row r="264" spans="1:13" ht="15" customHeight="1" x14ac:dyDescent="0.2">
      <c r="A264" s="26" t="e">
        <f>INDEX('[7]S-10 Line 4'!$I:$I,(MATCH(#REF!,'[7]S-10 Line 4'!$A:$A,0)))</f>
        <v>#REF!</v>
      </c>
      <c r="B264" s="26" t="s">
        <v>641</v>
      </c>
      <c r="C264" s="27" t="s">
        <v>975</v>
      </c>
      <c r="D264" s="31">
        <v>37082571</v>
      </c>
      <c r="E264" s="31">
        <v>21187174</v>
      </c>
      <c r="F264" s="28">
        <v>6369301.0500000007</v>
      </c>
      <c r="G264" s="28">
        <f t="shared" si="16"/>
        <v>9526095.9499999993</v>
      </c>
      <c r="H264" s="28">
        <f t="shared" si="17"/>
        <v>0</v>
      </c>
      <c r="I264" s="31">
        <v>11426037</v>
      </c>
      <c r="J264" s="31">
        <v>2064353</v>
      </c>
      <c r="K264" s="30">
        <f t="shared" si="18"/>
        <v>13490390</v>
      </c>
      <c r="M264" s="31">
        <f>IFERROR(INDEX('2015 Audited Medicaid Shortfall'!E:E,(MATCH('Analysis (Updated)'!B:B,'2015 Audited Medicaid Shortfall'!B:B,0))),0)</f>
        <v>40749424</v>
      </c>
    </row>
    <row r="265" spans="1:13" ht="15" customHeight="1" x14ac:dyDescent="0.2">
      <c r="A265" s="26" t="e">
        <f>INDEX('[7]S-10 Line 4'!$I:$I,(MATCH(#REF!,'[7]S-10 Line 4'!$A:$A,0)))</f>
        <v>#REF!</v>
      </c>
      <c r="B265" s="26" t="s">
        <v>642</v>
      </c>
      <c r="C265" s="27" t="s">
        <v>47</v>
      </c>
      <c r="D265" s="31">
        <v>20639068</v>
      </c>
      <c r="E265" s="31">
        <v>11590883</v>
      </c>
      <c r="F265" s="28">
        <v>0</v>
      </c>
      <c r="G265" s="28">
        <f t="shared" si="16"/>
        <v>9048185</v>
      </c>
      <c r="H265" s="28">
        <f t="shared" si="17"/>
        <v>0</v>
      </c>
      <c r="I265" s="31">
        <v>13456724</v>
      </c>
      <c r="J265" s="31">
        <v>840673</v>
      </c>
      <c r="K265" s="30">
        <f t="shared" si="18"/>
        <v>14297397</v>
      </c>
      <c r="M265" s="31">
        <f>IFERROR(INDEX('2015 Audited Medicaid Shortfall'!E:E,(MATCH('Analysis (Updated)'!B:B,'2015 Audited Medicaid Shortfall'!B:B,0))),0)</f>
        <v>26912489</v>
      </c>
    </row>
    <row r="266" spans="1:13" ht="15" customHeight="1" x14ac:dyDescent="0.2">
      <c r="A266" s="26" t="e">
        <f>INDEX('[7]S-10 Line 4'!$I:$I,(MATCH(#REF!,'[7]S-10 Line 4'!$A:$A,0)))</f>
        <v>#REF!</v>
      </c>
      <c r="B266" s="26" t="s">
        <v>643</v>
      </c>
      <c r="C266" s="27" t="s">
        <v>976</v>
      </c>
      <c r="D266" s="31">
        <v>8877673</v>
      </c>
      <c r="E266" s="31">
        <v>4754551</v>
      </c>
      <c r="F266" s="28">
        <v>0</v>
      </c>
      <c r="G266" s="28">
        <f t="shared" si="16"/>
        <v>4123122</v>
      </c>
      <c r="H266" s="28">
        <f t="shared" si="17"/>
        <v>0</v>
      </c>
      <c r="I266" s="31">
        <v>5171963</v>
      </c>
      <c r="J266" s="31">
        <v>13317</v>
      </c>
      <c r="K266" s="30">
        <f t="shared" si="18"/>
        <v>5185280</v>
      </c>
      <c r="M266" s="31">
        <f>IFERROR(INDEX('2015 Audited Medicaid Shortfall'!E:E,(MATCH('Analysis (Updated)'!B:B,'2015 Audited Medicaid Shortfall'!B:B,0))),0)</f>
        <v>11430050</v>
      </c>
    </row>
    <row r="267" spans="1:13" ht="15" customHeight="1" x14ac:dyDescent="0.2">
      <c r="A267" s="26" t="e">
        <f>INDEX('[7]S-10 Line 4'!$I:$I,(MATCH(#REF!,'[7]S-10 Line 4'!$A:$A,0)))</f>
        <v>#REF!</v>
      </c>
      <c r="B267" s="26" t="s">
        <v>648</v>
      </c>
      <c r="C267" s="27" t="s">
        <v>977</v>
      </c>
      <c r="D267" s="31">
        <v>173376</v>
      </c>
      <c r="E267" s="31">
        <v>298998</v>
      </c>
      <c r="F267" s="28">
        <v>0</v>
      </c>
      <c r="G267" s="28">
        <f t="shared" si="16"/>
        <v>-125622</v>
      </c>
      <c r="H267" s="28">
        <f t="shared" si="17"/>
        <v>-125622</v>
      </c>
      <c r="I267" s="31">
        <v>2026234</v>
      </c>
      <c r="J267" s="31">
        <v>129564</v>
      </c>
      <c r="K267" s="30">
        <f t="shared" si="18"/>
        <v>2030176</v>
      </c>
      <c r="M267" s="31">
        <f>IFERROR(INDEX('2015 Audited Medicaid Shortfall'!E:E,(MATCH('Analysis (Updated)'!B:B,'2015 Audited Medicaid Shortfall'!B:B,0))),0)</f>
        <v>1500210</v>
      </c>
    </row>
    <row r="268" spans="1:13" ht="15" customHeight="1" x14ac:dyDescent="0.2">
      <c r="A268" s="26" t="e">
        <f>INDEX('[7]S-10 Line 4'!$I:$I,(MATCH(#REF!,'[7]S-10 Line 4'!$A:$A,0)))</f>
        <v>#REF!</v>
      </c>
      <c r="B268" s="26" t="s">
        <v>649</v>
      </c>
      <c r="C268" s="27" t="s">
        <v>978</v>
      </c>
      <c r="D268" s="31">
        <v>8395624</v>
      </c>
      <c r="E268" s="31">
        <v>6323642</v>
      </c>
      <c r="F268" s="28">
        <v>0</v>
      </c>
      <c r="G268" s="28">
        <f t="shared" si="16"/>
        <v>2071982</v>
      </c>
      <c r="H268" s="28">
        <f t="shared" si="17"/>
        <v>0</v>
      </c>
      <c r="I268" s="31">
        <v>3917463</v>
      </c>
      <c r="J268" s="31">
        <v>3917463</v>
      </c>
      <c r="K268" s="30">
        <f t="shared" si="18"/>
        <v>7834926</v>
      </c>
      <c r="M268" s="31">
        <f>IFERROR(INDEX('2015 Audited Medicaid Shortfall'!E:E,(MATCH('Analysis (Updated)'!B:B,'2015 Audited Medicaid Shortfall'!B:B,0))),0)</f>
        <v>7483668</v>
      </c>
    </row>
    <row r="269" spans="1:13" ht="15" customHeight="1" x14ac:dyDescent="0.2">
      <c r="A269" s="26" t="e">
        <f>INDEX('[7]S-10 Line 4'!$I:$I,(MATCH(#REF!,'[7]S-10 Line 4'!$A:$A,0)))</f>
        <v>#REF!</v>
      </c>
      <c r="B269" s="26" t="s">
        <v>650</v>
      </c>
      <c r="C269" s="27" t="s">
        <v>979</v>
      </c>
      <c r="D269" s="31">
        <v>17933756</v>
      </c>
      <c r="E269" s="31">
        <v>11270684</v>
      </c>
      <c r="F269" s="28">
        <v>0</v>
      </c>
      <c r="G269" s="28">
        <f t="shared" si="16"/>
        <v>6663072</v>
      </c>
      <c r="H269" s="28">
        <f t="shared" si="17"/>
        <v>0</v>
      </c>
      <c r="I269" s="31">
        <v>11848291</v>
      </c>
      <c r="J269" s="31">
        <v>728293</v>
      </c>
      <c r="K269" s="30">
        <f t="shared" si="18"/>
        <v>12576584</v>
      </c>
      <c r="M269" s="31">
        <f>IFERROR(INDEX('2015 Audited Medicaid Shortfall'!E:E,(MATCH('Analysis (Updated)'!B:B,'2015 Audited Medicaid Shortfall'!B:B,0))),0)</f>
        <v>19702190</v>
      </c>
    </row>
    <row r="270" spans="1:13" ht="15" customHeight="1" x14ac:dyDescent="0.2">
      <c r="A270" s="26" t="e">
        <f>INDEX('[7]S-10 Line 4'!$I:$I,(MATCH(#REF!,'[7]S-10 Line 4'!$A:$A,0)))</f>
        <v>#REF!</v>
      </c>
      <c r="B270" s="26" t="s">
        <v>651</v>
      </c>
      <c r="C270" s="27" t="s">
        <v>708</v>
      </c>
      <c r="D270" s="31">
        <v>6973009</v>
      </c>
      <c r="E270" s="31">
        <v>4012346</v>
      </c>
      <c r="F270" s="28">
        <v>0</v>
      </c>
      <c r="G270" s="28">
        <f t="shared" si="16"/>
        <v>2960663</v>
      </c>
      <c r="H270" s="28">
        <f t="shared" si="17"/>
        <v>0</v>
      </c>
      <c r="I270" s="31">
        <v>8913187</v>
      </c>
      <c r="J270" s="31">
        <v>0</v>
      </c>
      <c r="K270" s="30">
        <f t="shared" si="18"/>
        <v>8913187</v>
      </c>
      <c r="M270" s="31">
        <f>IFERROR(INDEX('2015 Audited Medicaid Shortfall'!E:E,(MATCH('Analysis (Updated)'!B:B,'2015 Audited Medicaid Shortfall'!B:B,0))),0)</f>
        <v>0</v>
      </c>
    </row>
    <row r="271" spans="1:13" ht="15" customHeight="1" x14ac:dyDescent="0.2">
      <c r="A271" s="26" t="e">
        <f>INDEX('[7]S-10 Line 4'!$I:$I,(MATCH(#REF!,'[7]S-10 Line 4'!$A:$A,0)))</f>
        <v>#REF!</v>
      </c>
      <c r="B271" s="26" t="s">
        <v>652</v>
      </c>
      <c r="C271" s="27" t="s">
        <v>980</v>
      </c>
      <c r="D271" s="31">
        <v>40309249</v>
      </c>
      <c r="E271" s="31">
        <v>13343744</v>
      </c>
      <c r="F271" s="28">
        <v>0</v>
      </c>
      <c r="G271" s="28">
        <f t="shared" si="16"/>
        <v>26965505</v>
      </c>
      <c r="H271" s="28">
        <f t="shared" si="17"/>
        <v>0</v>
      </c>
      <c r="I271" s="31">
        <v>7814086</v>
      </c>
      <c r="J271" s="31">
        <v>0</v>
      </c>
      <c r="K271" s="30">
        <f t="shared" si="18"/>
        <v>7814086</v>
      </c>
      <c r="M271" s="31">
        <f>IFERROR(INDEX('2015 Audited Medicaid Shortfall'!E:E,(MATCH('Analysis (Updated)'!B:B,'2015 Audited Medicaid Shortfall'!B:B,0))),0)</f>
        <v>0</v>
      </c>
    </row>
    <row r="272" spans="1:13" ht="15" customHeight="1" x14ac:dyDescent="0.2">
      <c r="A272" s="26" t="e">
        <f>INDEX('[7]S-10 Line 4'!$I:$I,(MATCH(#REF!,'[7]S-10 Line 4'!$A:$A,0)))</f>
        <v>#REF!</v>
      </c>
      <c r="B272" s="26" t="s">
        <v>653</v>
      </c>
      <c r="C272" s="27" t="s">
        <v>981</v>
      </c>
      <c r="D272" s="31">
        <v>927924</v>
      </c>
      <c r="E272" s="31">
        <v>637782</v>
      </c>
      <c r="F272" s="28">
        <v>0</v>
      </c>
      <c r="G272" s="28">
        <f t="shared" si="16"/>
        <v>290142</v>
      </c>
      <c r="H272" s="28">
        <f t="shared" si="17"/>
        <v>0</v>
      </c>
      <c r="I272" s="31">
        <v>880765</v>
      </c>
      <c r="J272" s="31">
        <v>442004</v>
      </c>
      <c r="K272" s="30">
        <f t="shared" si="18"/>
        <v>1322769</v>
      </c>
      <c r="M272" s="31">
        <f>IFERROR(INDEX('2015 Audited Medicaid Shortfall'!E:E,(MATCH('Analysis (Updated)'!B:B,'2015 Audited Medicaid Shortfall'!B:B,0))),0)</f>
        <v>416622</v>
      </c>
    </row>
    <row r="273" spans="1:13" ht="15" customHeight="1" x14ac:dyDescent="0.2">
      <c r="A273" s="26" t="e">
        <f>INDEX('[7]S-10 Line 4'!$I:$I,(MATCH(#REF!,'[7]S-10 Line 4'!$A:$A,0)))</f>
        <v>#REF!</v>
      </c>
      <c r="B273" s="26" t="s">
        <v>654</v>
      </c>
      <c r="C273" s="27" t="s">
        <v>709</v>
      </c>
      <c r="D273" s="31">
        <v>6177947</v>
      </c>
      <c r="E273" s="31">
        <v>4372004</v>
      </c>
      <c r="F273" s="28">
        <v>0</v>
      </c>
      <c r="G273" s="28">
        <f t="shared" si="16"/>
        <v>1805943</v>
      </c>
      <c r="H273" s="28">
        <f t="shared" si="17"/>
        <v>0</v>
      </c>
      <c r="I273" s="31">
        <v>6139259</v>
      </c>
      <c r="J273" s="31">
        <v>0</v>
      </c>
      <c r="K273" s="30">
        <f t="shared" si="18"/>
        <v>6139259</v>
      </c>
      <c r="M273" s="31">
        <f>IFERROR(INDEX('2015 Audited Medicaid Shortfall'!E:E,(MATCH('Analysis (Updated)'!B:B,'2015 Audited Medicaid Shortfall'!B:B,0))),0)</f>
        <v>4856946</v>
      </c>
    </row>
    <row r="274" spans="1:13" ht="15" customHeight="1" x14ac:dyDescent="0.2">
      <c r="A274" s="26" t="e">
        <f>INDEX('[7]S-10 Line 4'!$I:$I,(MATCH(#REF!,'[7]S-10 Line 4'!$A:$A,0)))</f>
        <v>#REF!</v>
      </c>
      <c r="B274" s="26" t="s">
        <v>655</v>
      </c>
      <c r="C274" s="27" t="s">
        <v>982</v>
      </c>
      <c r="D274" s="31">
        <v>1095108</v>
      </c>
      <c r="E274" s="31">
        <v>534900</v>
      </c>
      <c r="F274" s="28">
        <v>368404.71</v>
      </c>
      <c r="G274" s="28">
        <f t="shared" si="16"/>
        <v>191803.28999999998</v>
      </c>
      <c r="H274" s="28">
        <f t="shared" si="17"/>
        <v>0</v>
      </c>
      <c r="I274" s="31">
        <v>1475411</v>
      </c>
      <c r="J274" s="31">
        <v>0</v>
      </c>
      <c r="K274" s="30">
        <f t="shared" si="18"/>
        <v>1475411</v>
      </c>
      <c r="M274" s="31">
        <f>IFERROR(INDEX('2015 Audited Medicaid Shortfall'!E:E,(MATCH('Analysis (Updated)'!B:B,'2015 Audited Medicaid Shortfall'!B:B,0))),0)</f>
        <v>1061274</v>
      </c>
    </row>
    <row r="275" spans="1:13" ht="15" customHeight="1" x14ac:dyDescent="0.2">
      <c r="A275" s="26" t="e">
        <f>INDEX('[7]S-10 Line 4'!$I:$I,(MATCH(#REF!,'[7]S-10 Line 4'!$A:$A,0)))</f>
        <v>#REF!</v>
      </c>
      <c r="B275" s="26" t="s">
        <v>656</v>
      </c>
      <c r="C275" s="27" t="s">
        <v>983</v>
      </c>
      <c r="D275" s="31">
        <v>20473079</v>
      </c>
      <c r="E275" s="31">
        <v>11920884</v>
      </c>
      <c r="F275" s="28">
        <v>4117589.8600000003</v>
      </c>
      <c r="G275" s="28">
        <f t="shared" si="16"/>
        <v>4434605.1399999997</v>
      </c>
      <c r="H275" s="28">
        <f t="shared" si="17"/>
        <v>0</v>
      </c>
      <c r="I275" s="31">
        <v>17117110</v>
      </c>
      <c r="J275" s="31">
        <v>0</v>
      </c>
      <c r="K275" s="30">
        <f t="shared" si="18"/>
        <v>17117110</v>
      </c>
      <c r="M275" s="31">
        <f>IFERROR(INDEX('2015 Audited Medicaid Shortfall'!E:E,(MATCH('Analysis (Updated)'!B:B,'2015 Audited Medicaid Shortfall'!B:B,0))),0)</f>
        <v>24767624</v>
      </c>
    </row>
    <row r="276" spans="1:13" ht="15" customHeight="1" x14ac:dyDescent="0.2">
      <c r="A276" s="26" t="e">
        <f>INDEX('[7]S-10 Line 4'!$I:$I,(MATCH(#REF!,'[7]S-10 Line 4'!$A:$A,0)))</f>
        <v>#REF!</v>
      </c>
      <c r="B276" s="26" t="s">
        <v>657</v>
      </c>
      <c r="C276" s="27" t="s">
        <v>984</v>
      </c>
      <c r="D276" s="31">
        <v>1223652</v>
      </c>
      <c r="E276" s="31">
        <v>0</v>
      </c>
      <c r="F276" s="28">
        <v>0</v>
      </c>
      <c r="G276" s="28">
        <f t="shared" si="16"/>
        <v>1223652</v>
      </c>
      <c r="H276" s="28">
        <f t="shared" si="17"/>
        <v>0</v>
      </c>
      <c r="I276" s="31">
        <v>1004792</v>
      </c>
      <c r="J276" s="31">
        <v>0</v>
      </c>
      <c r="K276" s="30">
        <f t="shared" si="18"/>
        <v>1004792</v>
      </c>
      <c r="M276" s="31">
        <f>IFERROR(INDEX('2015 Audited Medicaid Shortfall'!E:E,(MATCH('Analysis (Updated)'!B:B,'2015 Audited Medicaid Shortfall'!B:B,0))),0)</f>
        <v>2206628</v>
      </c>
    </row>
    <row r="277" spans="1:13" ht="15" customHeight="1" x14ac:dyDescent="0.2">
      <c r="A277" s="26" t="e">
        <f>INDEX('[7]S-10 Line 4'!$I:$I,(MATCH(#REF!,'[7]S-10 Line 4'!$A:$A,0)))</f>
        <v>#REF!</v>
      </c>
      <c r="B277" s="26" t="s">
        <v>659</v>
      </c>
      <c r="C277" s="27" t="s">
        <v>985</v>
      </c>
      <c r="D277" s="31">
        <v>11123388</v>
      </c>
      <c r="E277" s="31">
        <v>7454257</v>
      </c>
      <c r="F277" s="28">
        <v>0</v>
      </c>
      <c r="G277" s="28">
        <f t="shared" si="16"/>
        <v>3669131</v>
      </c>
      <c r="H277" s="28">
        <f t="shared" si="17"/>
        <v>0</v>
      </c>
      <c r="I277" s="31">
        <v>8132266</v>
      </c>
      <c r="J277" s="31">
        <v>77502</v>
      </c>
      <c r="K277" s="30">
        <f t="shared" si="18"/>
        <v>8209768</v>
      </c>
      <c r="M277" s="31">
        <f>IFERROR(INDEX('2015 Audited Medicaid Shortfall'!E:E,(MATCH('Analysis (Updated)'!B:B,'2015 Audited Medicaid Shortfall'!B:B,0))),0)</f>
        <v>14288728</v>
      </c>
    </row>
    <row r="278" spans="1:13" ht="15" customHeight="1" x14ac:dyDescent="0.2">
      <c r="A278" s="26" t="e">
        <f>INDEX('[7]S-10 Line 4'!$I:$I,(MATCH(#REF!,'[7]S-10 Line 4'!$A:$A,0)))</f>
        <v>#REF!</v>
      </c>
      <c r="B278" s="26" t="s">
        <v>660</v>
      </c>
      <c r="C278" s="27" t="s">
        <v>986</v>
      </c>
      <c r="D278" s="31">
        <v>335291</v>
      </c>
      <c r="E278" s="31">
        <v>154300</v>
      </c>
      <c r="F278" s="28">
        <v>0</v>
      </c>
      <c r="G278" s="28">
        <f t="shared" si="16"/>
        <v>180991</v>
      </c>
      <c r="H278" s="28">
        <f t="shared" si="17"/>
        <v>0</v>
      </c>
      <c r="I278" s="31">
        <v>772282</v>
      </c>
      <c r="J278" s="31">
        <v>0</v>
      </c>
      <c r="K278" s="30">
        <f t="shared" si="18"/>
        <v>772282</v>
      </c>
      <c r="M278" s="31">
        <f>IFERROR(INDEX('2015 Audited Medicaid Shortfall'!E:E,(MATCH('Analysis (Updated)'!B:B,'2015 Audited Medicaid Shortfall'!B:B,0))),0)</f>
        <v>0</v>
      </c>
    </row>
    <row r="279" spans="1:13" ht="15" customHeight="1" x14ac:dyDescent="0.2">
      <c r="A279" s="26" t="e">
        <f>INDEX('[7]S-10 Line 4'!$I:$I,(MATCH(#REF!,'[7]S-10 Line 4'!$A:$A,0)))</f>
        <v>#REF!</v>
      </c>
      <c r="B279" s="26" t="s">
        <v>662</v>
      </c>
      <c r="C279" s="27" t="s">
        <v>987</v>
      </c>
      <c r="D279" s="31">
        <v>3473180</v>
      </c>
      <c r="E279" s="31">
        <v>1153983</v>
      </c>
      <c r="F279" s="28">
        <v>0</v>
      </c>
      <c r="G279" s="28">
        <f t="shared" si="16"/>
        <v>2319197</v>
      </c>
      <c r="H279" s="28">
        <f t="shared" si="17"/>
        <v>0</v>
      </c>
      <c r="I279" s="31">
        <v>0</v>
      </c>
      <c r="J279" s="31">
        <v>0</v>
      </c>
      <c r="K279" s="30">
        <f t="shared" si="18"/>
        <v>0</v>
      </c>
      <c r="M279" s="31">
        <f>IFERROR(INDEX('2015 Audited Medicaid Shortfall'!E:E,(MATCH('Analysis (Updated)'!B:B,'2015 Audited Medicaid Shortfall'!B:B,0))),0)</f>
        <v>0</v>
      </c>
    </row>
    <row r="280" spans="1:13" ht="15" customHeight="1" x14ac:dyDescent="0.2">
      <c r="A280" s="26" t="e">
        <f>INDEX('[7]S-10 Line 4'!$I:$I,(MATCH(#REF!,'[7]S-10 Line 4'!$A:$A,0)))</f>
        <v>#REF!</v>
      </c>
      <c r="B280" s="26" t="s">
        <v>664</v>
      </c>
      <c r="C280" s="27" t="s">
        <v>988</v>
      </c>
      <c r="D280" s="31">
        <v>0</v>
      </c>
      <c r="E280" s="31">
        <v>6336989</v>
      </c>
      <c r="F280" s="28">
        <v>0</v>
      </c>
      <c r="G280" s="28">
        <f t="shared" si="16"/>
        <v>0</v>
      </c>
      <c r="H280" s="28">
        <f t="shared" si="17"/>
        <v>0</v>
      </c>
      <c r="I280" s="31">
        <v>0</v>
      </c>
      <c r="J280" s="31">
        <v>0</v>
      </c>
      <c r="K280" s="30">
        <f t="shared" si="18"/>
        <v>0</v>
      </c>
      <c r="M280" s="31">
        <f>IFERROR(INDEX('2015 Audited Medicaid Shortfall'!E:E,(MATCH('Analysis (Updated)'!B:B,'2015 Audited Medicaid Shortfall'!B:B,0))),0)</f>
        <v>0</v>
      </c>
    </row>
    <row r="281" spans="1:13" ht="15" customHeight="1" x14ac:dyDescent="0.2">
      <c r="A281" s="26" t="e">
        <f>INDEX('[7]S-10 Line 4'!$I:$I,(MATCH(#REF!,'[7]S-10 Line 4'!$A:$A,0)))</f>
        <v>#REF!</v>
      </c>
      <c r="B281" s="26" t="s">
        <v>666</v>
      </c>
      <c r="C281" s="27" t="s">
        <v>989</v>
      </c>
      <c r="D281" s="31">
        <v>6683675</v>
      </c>
      <c r="E281" s="31">
        <v>3930026</v>
      </c>
      <c r="F281" s="28">
        <v>0</v>
      </c>
      <c r="G281" s="28">
        <f t="shared" si="16"/>
        <v>2753649</v>
      </c>
      <c r="H281" s="28">
        <f t="shared" si="17"/>
        <v>0</v>
      </c>
      <c r="I281" s="31">
        <v>8580706</v>
      </c>
      <c r="J281" s="31">
        <v>9454</v>
      </c>
      <c r="K281" s="30">
        <f t="shared" si="18"/>
        <v>8590160</v>
      </c>
      <c r="M281" s="31">
        <f>IFERROR(INDEX('2015 Audited Medicaid Shortfall'!E:E,(MATCH('Analysis (Updated)'!B:B,'2015 Audited Medicaid Shortfall'!B:B,0))),0)</f>
        <v>0</v>
      </c>
    </row>
    <row r="282" spans="1:13" ht="15" customHeight="1" x14ac:dyDescent="0.2">
      <c r="A282" s="26" t="e">
        <f>INDEX('[7]S-10 Line 4'!$I:$I,(MATCH(#REF!,'[7]S-10 Line 4'!$A:$A,0)))</f>
        <v>#REF!</v>
      </c>
      <c r="B282" s="26" t="s">
        <v>667</v>
      </c>
      <c r="C282" s="27" t="s">
        <v>990</v>
      </c>
      <c r="D282" s="31">
        <v>5538175</v>
      </c>
      <c r="E282" s="31">
        <v>2493145</v>
      </c>
      <c r="F282" s="28">
        <v>0</v>
      </c>
      <c r="G282" s="28">
        <f t="shared" si="16"/>
        <v>3045030</v>
      </c>
      <c r="H282" s="28">
        <f t="shared" si="17"/>
        <v>0</v>
      </c>
      <c r="I282" s="31">
        <v>839169</v>
      </c>
      <c r="J282" s="31">
        <v>0</v>
      </c>
      <c r="K282" s="30">
        <f t="shared" si="18"/>
        <v>839169</v>
      </c>
      <c r="M282" s="31">
        <f>IFERROR(INDEX('2015 Audited Medicaid Shortfall'!E:E,(MATCH('Analysis (Updated)'!B:B,'2015 Audited Medicaid Shortfall'!B:B,0))),0)</f>
        <v>0</v>
      </c>
    </row>
    <row r="283" spans="1:13" ht="15" customHeight="1" x14ac:dyDescent="0.2">
      <c r="A283" s="26" t="e">
        <f>INDEX('[7]S-10 Line 4'!$I:$I,(MATCH(#REF!,'[7]S-10 Line 4'!$A:$A,0)))</f>
        <v>#REF!</v>
      </c>
      <c r="B283" s="26" t="s">
        <v>668</v>
      </c>
      <c r="C283" s="27" t="s">
        <v>991</v>
      </c>
      <c r="D283" s="31">
        <v>73849</v>
      </c>
      <c r="E283" s="31">
        <v>56851</v>
      </c>
      <c r="F283" s="28">
        <v>0</v>
      </c>
      <c r="G283" s="28">
        <f t="shared" si="16"/>
        <v>16998</v>
      </c>
      <c r="H283" s="28">
        <f t="shared" si="17"/>
        <v>0</v>
      </c>
      <c r="I283" s="31">
        <v>775109</v>
      </c>
      <c r="J283" s="31">
        <v>0</v>
      </c>
      <c r="K283" s="30">
        <f t="shared" si="18"/>
        <v>775109</v>
      </c>
      <c r="M283" s="31">
        <f>IFERROR(INDEX('2015 Audited Medicaid Shortfall'!E:E,(MATCH('Analysis (Updated)'!B:B,'2015 Audited Medicaid Shortfall'!B:B,0))),0)</f>
        <v>1387991</v>
      </c>
    </row>
    <row r="284" spans="1:13" ht="15" customHeight="1" x14ac:dyDescent="0.2">
      <c r="A284" s="26" t="e">
        <f>INDEX('[7]S-10 Line 4'!$I:$I,(MATCH(#REF!,'[7]S-10 Line 4'!$A:$A,0)))</f>
        <v>#REF!</v>
      </c>
      <c r="B284" s="26" t="s">
        <v>670</v>
      </c>
      <c r="C284" s="27" t="s">
        <v>993</v>
      </c>
      <c r="D284" s="31">
        <v>7204667</v>
      </c>
      <c r="E284" s="31">
        <v>3902326</v>
      </c>
      <c r="F284" s="28">
        <v>0</v>
      </c>
      <c r="G284" s="28">
        <f t="shared" si="16"/>
        <v>3302341</v>
      </c>
      <c r="H284" s="28">
        <f t="shared" si="17"/>
        <v>0</v>
      </c>
      <c r="I284" s="31">
        <v>4801563</v>
      </c>
      <c r="J284" s="31">
        <v>0</v>
      </c>
      <c r="K284" s="30">
        <f t="shared" si="18"/>
        <v>4801563</v>
      </c>
      <c r="M284" s="31">
        <f>IFERROR(INDEX('2015 Audited Medicaid Shortfall'!E:E,(MATCH('Analysis (Updated)'!B:B,'2015 Audited Medicaid Shortfall'!B:B,0))),0)</f>
        <v>9087204</v>
      </c>
    </row>
    <row r="285" spans="1:13" ht="15" customHeight="1" x14ac:dyDescent="0.2">
      <c r="A285" s="26" t="e">
        <f>INDEX('[7]S-10 Line 4'!$I:$I,(MATCH(#REF!,'[7]S-10 Line 4'!$A:$A,0)))</f>
        <v>#REF!</v>
      </c>
      <c r="B285" s="26" t="s">
        <v>671</v>
      </c>
      <c r="C285" s="27" t="s">
        <v>710</v>
      </c>
      <c r="D285" s="31">
        <v>6490667</v>
      </c>
      <c r="E285" s="31">
        <v>3478756</v>
      </c>
      <c r="F285" s="28">
        <v>0</v>
      </c>
      <c r="G285" s="28">
        <f t="shared" si="16"/>
        <v>3011911</v>
      </c>
      <c r="H285" s="28">
        <f t="shared" si="17"/>
        <v>0</v>
      </c>
      <c r="I285" s="31">
        <v>5946088</v>
      </c>
      <c r="J285" s="31">
        <v>0</v>
      </c>
      <c r="K285" s="30">
        <f t="shared" si="18"/>
        <v>5946088</v>
      </c>
      <c r="M285" s="31">
        <f>IFERROR(INDEX('2015 Audited Medicaid Shortfall'!E:E,(MATCH('Analysis (Updated)'!B:B,'2015 Audited Medicaid Shortfall'!B:B,0))),0)</f>
        <v>0</v>
      </c>
    </row>
    <row r="286" spans="1:13" ht="15" customHeight="1" x14ac:dyDescent="0.2">
      <c r="A286" s="26" t="e">
        <f>INDEX('[7]S-10 Line 4'!$I:$I,(MATCH(#REF!,'[7]S-10 Line 4'!$A:$A,0)))</f>
        <v>#REF!</v>
      </c>
      <c r="B286" s="26" t="s">
        <v>673</v>
      </c>
      <c r="C286" s="27" t="s">
        <v>994</v>
      </c>
      <c r="D286" s="31">
        <v>5371268</v>
      </c>
      <c r="E286" s="31">
        <v>2993865</v>
      </c>
      <c r="F286" s="28">
        <v>0</v>
      </c>
      <c r="G286" s="28">
        <f t="shared" si="16"/>
        <v>2377403</v>
      </c>
      <c r="H286" s="28">
        <f t="shared" si="17"/>
        <v>0</v>
      </c>
      <c r="I286" s="31">
        <v>9556552</v>
      </c>
      <c r="J286" s="31">
        <v>0</v>
      </c>
      <c r="K286" s="30">
        <f t="shared" si="18"/>
        <v>9556552</v>
      </c>
      <c r="M286" s="31">
        <f>IFERROR(INDEX('2015 Audited Medicaid Shortfall'!E:E,(MATCH('Analysis (Updated)'!B:B,'2015 Audited Medicaid Shortfall'!B:B,0))),0)</f>
        <v>17426466</v>
      </c>
    </row>
    <row r="287" spans="1:13" ht="15" customHeight="1" x14ac:dyDescent="0.2">
      <c r="A287" s="26" t="e">
        <f>INDEX('[7]S-10 Line 4'!$I:$I,(MATCH(#REF!,'[7]S-10 Line 4'!$A:$A,0)))</f>
        <v>#REF!</v>
      </c>
      <c r="B287" s="26" t="s">
        <v>674</v>
      </c>
      <c r="C287" s="27" t="s">
        <v>995</v>
      </c>
      <c r="D287" s="31">
        <v>1259641</v>
      </c>
      <c r="E287" s="31">
        <v>1998512</v>
      </c>
      <c r="F287" s="28">
        <v>683283.57000000007</v>
      </c>
      <c r="G287" s="28">
        <f t="shared" si="16"/>
        <v>-1422154.57</v>
      </c>
      <c r="H287" s="28">
        <f t="shared" si="17"/>
        <v>-1422154.57</v>
      </c>
      <c r="I287" s="31">
        <v>894904</v>
      </c>
      <c r="J287" s="31">
        <v>0</v>
      </c>
      <c r="K287" s="30">
        <f t="shared" si="18"/>
        <v>-527250.57000000007</v>
      </c>
      <c r="M287" s="31">
        <f>IFERROR(INDEX('2015 Audited Medicaid Shortfall'!E:E,(MATCH('Analysis (Updated)'!B:B,'2015 Audited Medicaid Shortfall'!B:B,0))),0)</f>
        <v>1364577</v>
      </c>
    </row>
    <row r="288" spans="1:13" ht="15" customHeight="1" x14ac:dyDescent="0.2">
      <c r="A288" s="26" t="e">
        <f>INDEX('[7]S-10 Line 4'!$I:$I,(MATCH(#REF!,'[7]S-10 Line 4'!$A:$A,0)))</f>
        <v>#REF!</v>
      </c>
      <c r="B288" s="26" t="s">
        <v>676</v>
      </c>
      <c r="C288" s="27" t="s">
        <v>996</v>
      </c>
      <c r="D288" s="31">
        <v>6086235</v>
      </c>
      <c r="E288" s="31">
        <v>2547793</v>
      </c>
      <c r="F288" s="28">
        <v>0</v>
      </c>
      <c r="G288" s="28">
        <f t="shared" si="16"/>
        <v>3538442</v>
      </c>
      <c r="H288" s="28">
        <f t="shared" si="17"/>
        <v>0</v>
      </c>
      <c r="I288" s="31">
        <v>6596631</v>
      </c>
      <c r="J288" s="31">
        <v>6980</v>
      </c>
      <c r="K288" s="30">
        <f t="shared" si="18"/>
        <v>6603611</v>
      </c>
      <c r="M288" s="31">
        <f>IFERROR(INDEX('2015 Audited Medicaid Shortfall'!E:E,(MATCH('Analysis (Updated)'!B:B,'2015 Audited Medicaid Shortfall'!B:B,0))),0)</f>
        <v>0</v>
      </c>
    </row>
    <row r="289" spans="1:13" ht="15" customHeight="1" x14ac:dyDescent="0.2">
      <c r="A289" s="26" t="e">
        <f>INDEX('[7]S-10 Line 4'!$I:$I,(MATCH(#REF!,'[7]S-10 Line 4'!$A:$A,0)))</f>
        <v>#REF!</v>
      </c>
      <c r="B289" s="26" t="s">
        <v>677</v>
      </c>
      <c r="C289" s="27" t="s">
        <v>997</v>
      </c>
      <c r="D289" s="31">
        <v>1261896</v>
      </c>
      <c r="E289" s="31">
        <v>327469</v>
      </c>
      <c r="F289" s="28">
        <v>0</v>
      </c>
      <c r="G289" s="28">
        <f t="shared" si="16"/>
        <v>934427</v>
      </c>
      <c r="H289" s="28">
        <f t="shared" si="17"/>
        <v>0</v>
      </c>
      <c r="I289" s="31">
        <v>1014747</v>
      </c>
      <c r="J289" s="31">
        <v>0</v>
      </c>
      <c r="K289" s="30">
        <f t="shared" si="18"/>
        <v>1014747</v>
      </c>
      <c r="M289" s="31">
        <f>IFERROR(INDEX('2015 Audited Medicaid Shortfall'!E:E,(MATCH('Analysis (Updated)'!B:B,'2015 Audited Medicaid Shortfall'!B:B,0))),0)</f>
        <v>1054759</v>
      </c>
    </row>
    <row r="290" spans="1:13" ht="15" customHeight="1" x14ac:dyDescent="0.2">
      <c r="A290" s="26" t="e">
        <f>INDEX('[7]S-10 Line 4'!$I:$I,(MATCH(#REF!,'[7]S-10 Line 4'!$A:$A,0)))</f>
        <v>#REF!</v>
      </c>
      <c r="B290" s="26" t="s">
        <v>678</v>
      </c>
      <c r="C290" s="27" t="s">
        <v>998</v>
      </c>
      <c r="D290" s="31">
        <v>7017286</v>
      </c>
      <c r="E290" s="31">
        <v>3779256</v>
      </c>
      <c r="F290" s="28">
        <v>0</v>
      </c>
      <c r="G290" s="28">
        <f t="shared" si="16"/>
        <v>3238030</v>
      </c>
      <c r="H290" s="28">
        <f t="shared" si="17"/>
        <v>0</v>
      </c>
      <c r="I290" s="31">
        <v>7772194</v>
      </c>
      <c r="J290" s="31">
        <v>14790</v>
      </c>
      <c r="K290" s="30">
        <f t="shared" si="18"/>
        <v>7786984</v>
      </c>
      <c r="M290" s="31">
        <f>IFERROR(INDEX('2015 Audited Medicaid Shortfall'!E:E,(MATCH('Analysis (Updated)'!B:B,'2015 Audited Medicaid Shortfall'!B:B,0))),0)</f>
        <v>0</v>
      </c>
    </row>
    <row r="291" spans="1:13" ht="15" customHeight="1" x14ac:dyDescent="0.2">
      <c r="A291" s="26" t="e">
        <f>INDEX('[7]S-10 Line 4'!$I:$I,(MATCH(#REF!,'[7]S-10 Line 4'!$A:$A,0)))</f>
        <v>#REF!</v>
      </c>
      <c r="B291" s="26" t="s">
        <v>679</v>
      </c>
      <c r="C291" s="27" t="s">
        <v>999</v>
      </c>
      <c r="D291" s="31">
        <v>7171850</v>
      </c>
      <c r="E291" s="31">
        <v>6766161</v>
      </c>
      <c r="F291" s="28">
        <v>0</v>
      </c>
      <c r="G291" s="28">
        <f t="shared" si="16"/>
        <v>405689</v>
      </c>
      <c r="H291" s="28">
        <f t="shared" si="17"/>
        <v>0</v>
      </c>
      <c r="I291" s="31">
        <v>7932980</v>
      </c>
      <c r="J291" s="31">
        <v>80138</v>
      </c>
      <c r="K291" s="30">
        <f t="shared" si="18"/>
        <v>8013118</v>
      </c>
      <c r="M291" s="31">
        <f>IFERROR(INDEX('2015 Audited Medicaid Shortfall'!E:E,(MATCH('Analysis (Updated)'!B:B,'2015 Audited Medicaid Shortfall'!B:B,0))),0)</f>
        <v>0</v>
      </c>
    </row>
    <row r="292" spans="1:13" ht="15" customHeight="1" x14ac:dyDescent="0.2">
      <c r="A292" s="26" t="e">
        <f>INDEX('[7]S-10 Line 4'!$I:$I,(MATCH(#REF!,'[7]S-10 Line 4'!$A:$A,0)))</f>
        <v>#REF!</v>
      </c>
      <c r="B292" s="26" t="s">
        <v>680</v>
      </c>
      <c r="C292" s="27" t="s">
        <v>1000</v>
      </c>
      <c r="D292" s="31">
        <v>11746326</v>
      </c>
      <c r="E292" s="31">
        <v>6769923</v>
      </c>
      <c r="F292" s="28">
        <v>0</v>
      </c>
      <c r="G292" s="28">
        <f t="shared" si="16"/>
        <v>4976403</v>
      </c>
      <c r="H292" s="28">
        <f t="shared" si="17"/>
        <v>0</v>
      </c>
      <c r="I292" s="31">
        <v>28446</v>
      </c>
      <c r="J292" s="31">
        <v>0</v>
      </c>
      <c r="K292" s="30">
        <f t="shared" si="18"/>
        <v>28446</v>
      </c>
      <c r="M292" s="31">
        <f>IFERROR(INDEX('2015 Audited Medicaid Shortfall'!E:E,(MATCH('Analysis (Updated)'!B:B,'2015 Audited Medicaid Shortfall'!B:B,0))),0)</f>
        <v>0</v>
      </c>
    </row>
    <row r="293" spans="1:13" ht="15" customHeight="1" x14ac:dyDescent="0.2">
      <c r="A293" s="26" t="e">
        <f>INDEX('[7]S-10 Line 4'!$I:$I,(MATCH(#REF!,'[7]S-10 Line 4'!$A:$A,0)))</f>
        <v>#REF!</v>
      </c>
      <c r="B293" s="26" t="s">
        <v>683</v>
      </c>
      <c r="C293" s="27" t="s">
        <v>1001</v>
      </c>
      <c r="D293" s="31">
        <v>0</v>
      </c>
      <c r="E293" s="31">
        <v>1048924</v>
      </c>
      <c r="F293" s="28">
        <v>0</v>
      </c>
      <c r="G293" s="28">
        <f t="shared" si="16"/>
        <v>0</v>
      </c>
      <c r="H293" s="28">
        <f t="shared" si="17"/>
        <v>0</v>
      </c>
      <c r="I293" s="31">
        <v>0</v>
      </c>
      <c r="J293" s="31">
        <v>0</v>
      </c>
      <c r="K293" s="30">
        <f t="shared" si="18"/>
        <v>0</v>
      </c>
      <c r="M293" s="31">
        <f>IFERROR(INDEX('2015 Audited Medicaid Shortfall'!E:E,(MATCH('Analysis (Updated)'!B:B,'2015 Audited Medicaid Shortfall'!B:B,0))),0)</f>
        <v>0</v>
      </c>
    </row>
    <row r="294" spans="1:13" ht="15" customHeight="1" x14ac:dyDescent="0.2">
      <c r="A294" s="26" t="e">
        <f>INDEX('[7]S-10 Line 4'!$I:$I,(MATCH(#REF!,'[7]S-10 Line 4'!$A:$A,0)))</f>
        <v>#REF!</v>
      </c>
      <c r="B294" s="26" t="s">
        <v>686</v>
      </c>
      <c r="C294" s="27" t="s">
        <v>1002</v>
      </c>
      <c r="D294" s="31">
        <v>10904799</v>
      </c>
      <c r="E294" s="31">
        <v>4664334</v>
      </c>
      <c r="F294" s="28">
        <v>0</v>
      </c>
      <c r="G294" s="28">
        <f t="shared" si="16"/>
        <v>6240465</v>
      </c>
      <c r="H294" s="28">
        <f t="shared" si="17"/>
        <v>0</v>
      </c>
      <c r="I294" s="31">
        <v>17766661</v>
      </c>
      <c r="J294" s="31">
        <v>0</v>
      </c>
      <c r="K294" s="30">
        <f t="shared" si="18"/>
        <v>17766661</v>
      </c>
      <c r="M294" s="31">
        <f>IFERROR(INDEX('2015 Audited Medicaid Shortfall'!E:E,(MATCH('Analysis (Updated)'!B:B,'2015 Audited Medicaid Shortfall'!B:B,0))),0)</f>
        <v>19412375</v>
      </c>
    </row>
    <row r="295" spans="1:13" ht="15" customHeight="1" x14ac:dyDescent="0.2">
      <c r="A295" s="26" t="e">
        <f>INDEX('[7]S-10 Line 4'!$I:$I,(MATCH(#REF!,'[7]S-10 Line 4'!$A:$A,0)))</f>
        <v>#REF!</v>
      </c>
      <c r="B295" s="26" t="s">
        <v>687</v>
      </c>
      <c r="C295" s="27" t="s">
        <v>1003</v>
      </c>
      <c r="D295" s="31">
        <v>869475</v>
      </c>
      <c r="E295" s="31">
        <v>208580</v>
      </c>
      <c r="F295" s="28">
        <v>0</v>
      </c>
      <c r="G295" s="28">
        <f t="shared" si="16"/>
        <v>660895</v>
      </c>
      <c r="H295" s="28">
        <f t="shared" si="17"/>
        <v>0</v>
      </c>
      <c r="I295" s="31">
        <v>160766</v>
      </c>
      <c r="J295" s="31">
        <v>0</v>
      </c>
      <c r="K295" s="30">
        <f t="shared" si="18"/>
        <v>160766</v>
      </c>
      <c r="M295" s="31">
        <f>IFERROR(INDEX('2015 Audited Medicaid Shortfall'!E:E,(MATCH('Analysis (Updated)'!B:B,'2015 Audited Medicaid Shortfall'!B:B,0))),0)</f>
        <v>1246326</v>
      </c>
    </row>
    <row r="296" spans="1:13" ht="15" customHeight="1" x14ac:dyDescent="0.2">
      <c r="A296" s="26" t="e">
        <f>INDEX('[7]S-10 Line 4'!$I:$I,(MATCH(#REF!,'[7]S-10 Line 4'!$A:$A,0)))</f>
        <v>#REF!</v>
      </c>
      <c r="B296" s="26" t="s">
        <v>691</v>
      </c>
      <c r="C296" s="27" t="s">
        <v>1004</v>
      </c>
      <c r="D296" s="31">
        <v>6515983</v>
      </c>
      <c r="E296" s="31">
        <v>7712486</v>
      </c>
      <c r="F296" s="28">
        <v>3927913.84</v>
      </c>
      <c r="G296" s="28">
        <f t="shared" si="16"/>
        <v>-5124416.84</v>
      </c>
      <c r="H296" s="28">
        <f t="shared" si="17"/>
        <v>-5124416.84</v>
      </c>
      <c r="I296" s="31">
        <v>5206332</v>
      </c>
      <c r="J296" s="31">
        <v>64729</v>
      </c>
      <c r="K296" s="30">
        <f t="shared" si="18"/>
        <v>146644.16000000015</v>
      </c>
      <c r="M296" s="31">
        <f>IFERROR(INDEX('2015 Audited Medicaid Shortfall'!E:E,(MATCH('Analysis (Updated)'!B:B,'2015 Audited Medicaid Shortfall'!B:B,0))),0)</f>
        <v>8805058</v>
      </c>
    </row>
    <row r="297" spans="1:13" ht="15" customHeight="1" x14ac:dyDescent="0.2">
      <c r="A297" s="26" t="e">
        <f>INDEX('[7]S-10 Line 4'!$I:$I,(MATCH(#REF!,'[7]S-10 Line 4'!$A:$A,0)))</f>
        <v>#REF!</v>
      </c>
      <c r="B297" s="26" t="s">
        <v>692</v>
      </c>
      <c r="C297" s="27" t="s">
        <v>1005</v>
      </c>
      <c r="D297" s="31">
        <v>9596720</v>
      </c>
      <c r="E297" s="31">
        <v>4288572</v>
      </c>
      <c r="F297" s="28">
        <v>0</v>
      </c>
      <c r="G297" s="28">
        <f t="shared" si="16"/>
        <v>5308148</v>
      </c>
      <c r="H297" s="28">
        <f t="shared" si="17"/>
        <v>0</v>
      </c>
      <c r="I297" s="31">
        <v>4289510</v>
      </c>
      <c r="J297" s="31">
        <v>0</v>
      </c>
      <c r="K297" s="30">
        <f t="shared" si="18"/>
        <v>4289510</v>
      </c>
      <c r="M297" s="31">
        <f>IFERROR(INDEX('2015 Audited Medicaid Shortfall'!E:E,(MATCH('Analysis (Updated)'!B:B,'2015 Audited Medicaid Shortfall'!B:B,0))),0)</f>
        <v>0</v>
      </c>
    </row>
    <row r="298" spans="1:13" ht="15" customHeight="1" x14ac:dyDescent="0.2">
      <c r="A298" s="26" t="e">
        <f>INDEX('[7]S-10 Line 4'!$I:$I,(MATCH(#REF!,'[7]S-10 Line 4'!$A:$A,0)))</f>
        <v>#REF!</v>
      </c>
      <c r="B298" s="26" t="s">
        <v>694</v>
      </c>
      <c r="C298" s="27" t="s">
        <v>1007</v>
      </c>
      <c r="D298" s="31">
        <v>1004273</v>
      </c>
      <c r="E298" s="31">
        <v>481640</v>
      </c>
      <c r="F298" s="28">
        <v>0</v>
      </c>
      <c r="G298" s="28">
        <f t="shared" si="16"/>
        <v>522633</v>
      </c>
      <c r="H298" s="28">
        <f t="shared" si="17"/>
        <v>0</v>
      </c>
      <c r="I298" s="31">
        <v>84349</v>
      </c>
      <c r="J298" s="31">
        <v>79276</v>
      </c>
      <c r="K298" s="30">
        <f t="shared" si="18"/>
        <v>163625</v>
      </c>
      <c r="M298" s="31">
        <f>IFERROR(INDEX('2015 Audited Medicaid Shortfall'!E:E,(MATCH('Analysis (Updated)'!B:B,'2015 Audited Medicaid Shortfall'!B:B,0))),0)</f>
        <v>905146</v>
      </c>
    </row>
    <row r="299" spans="1:13" ht="15" customHeight="1" x14ac:dyDescent="0.2">
      <c r="A299" s="26" t="e">
        <f>INDEX('[7]S-10 Line 4'!$I:$I,(MATCH(#REF!,'[7]S-10 Line 4'!$A:$A,0)))</f>
        <v>#REF!</v>
      </c>
      <c r="B299" s="26" t="s">
        <v>698</v>
      </c>
      <c r="C299" s="27" t="s">
        <v>1008</v>
      </c>
      <c r="D299" s="31">
        <v>1620649</v>
      </c>
      <c r="E299" s="31">
        <v>36582</v>
      </c>
      <c r="F299" s="28">
        <v>0</v>
      </c>
      <c r="G299" s="28">
        <f t="shared" si="16"/>
        <v>1584067</v>
      </c>
      <c r="H299" s="28">
        <f t="shared" si="17"/>
        <v>0</v>
      </c>
      <c r="I299" s="31">
        <v>2012970</v>
      </c>
      <c r="J299" s="31">
        <v>0</v>
      </c>
      <c r="K299" s="30">
        <f t="shared" si="18"/>
        <v>2012970</v>
      </c>
      <c r="M299" s="31">
        <f>IFERROR(INDEX('2015 Audited Medicaid Shortfall'!E:E,(MATCH('Analysis (Updated)'!B:B,'2015 Audited Medicaid Shortfall'!B:B,0))),0)</f>
        <v>0</v>
      </c>
    </row>
    <row r="300" spans="1:13" ht="15" customHeight="1" x14ac:dyDescent="0.2">
      <c r="A300" s="26" t="e">
        <f>INDEX('[7]S-10 Line 4'!$I:$I,(MATCH(#REF!,'[7]S-10 Line 4'!$A:$A,0)))</f>
        <v>#REF!</v>
      </c>
      <c r="B300" s="26" t="s">
        <v>638</v>
      </c>
      <c r="C300" s="27" t="s">
        <v>1009</v>
      </c>
      <c r="D300" s="31">
        <v>9630207</v>
      </c>
      <c r="E300" s="31">
        <v>5509435</v>
      </c>
      <c r="F300" s="28">
        <v>0</v>
      </c>
      <c r="G300" s="28">
        <f t="shared" si="16"/>
        <v>4120772</v>
      </c>
      <c r="H300" s="28">
        <f t="shared" si="17"/>
        <v>0</v>
      </c>
      <c r="I300" s="31">
        <v>9677587</v>
      </c>
      <c r="J300" s="31">
        <v>115638</v>
      </c>
      <c r="K300" s="30">
        <f t="shared" si="18"/>
        <v>9793225</v>
      </c>
      <c r="M300" s="31">
        <f>IFERROR(INDEX('2015 Audited Medicaid Shortfall'!E:E,(MATCH('Analysis (Updated)'!B:B,'2015 Audited Medicaid Shortfall'!B:B,0))),0)</f>
        <v>12626296</v>
      </c>
    </row>
    <row r="301" spans="1:13" ht="15" customHeight="1" x14ac:dyDescent="0.2">
      <c r="A301" s="26" t="e">
        <f>INDEX('[7]S-10 Line 4'!$I:$I,(MATCH(#REF!,'[7]S-10 Line 4'!$A:$A,0)))</f>
        <v>#REF!</v>
      </c>
      <c r="B301" s="26" t="s">
        <v>403</v>
      </c>
      <c r="C301" s="27" t="s">
        <v>1010</v>
      </c>
      <c r="D301" s="31">
        <v>28870768</v>
      </c>
      <c r="E301" s="31">
        <v>16035767</v>
      </c>
      <c r="F301" s="28">
        <v>4540977.5</v>
      </c>
      <c r="G301" s="28">
        <f t="shared" si="16"/>
        <v>8294023.5</v>
      </c>
      <c r="H301" s="28">
        <f t="shared" si="17"/>
        <v>0</v>
      </c>
      <c r="I301" s="31">
        <v>16866804</v>
      </c>
      <c r="J301" s="31">
        <v>214763</v>
      </c>
      <c r="K301" s="30">
        <f t="shared" si="18"/>
        <v>17081567</v>
      </c>
      <c r="M301" s="31">
        <f>IFERROR(INDEX('2015 Audited Medicaid Shortfall'!E:E,(MATCH('Analysis (Updated)'!B:B,'2015 Audited Medicaid Shortfall'!B:B,0))),0)</f>
        <v>20356756</v>
      </c>
    </row>
    <row r="302" spans="1:13" ht="15" customHeight="1" x14ac:dyDescent="0.2">
      <c r="A302" s="26" t="e">
        <f>INDEX('[7]S-10 Line 4'!$I:$I,(MATCH(#REF!,'[7]S-10 Line 4'!$A:$A,0)))</f>
        <v>#REF!</v>
      </c>
      <c r="B302" s="26" t="s">
        <v>1011</v>
      </c>
      <c r="C302" s="27" t="s">
        <v>1012</v>
      </c>
      <c r="D302" s="31">
        <v>8043700</v>
      </c>
      <c r="E302" s="31">
        <v>3239165</v>
      </c>
      <c r="F302" s="28">
        <v>0</v>
      </c>
      <c r="G302" s="28">
        <f t="shared" si="16"/>
        <v>4804535</v>
      </c>
      <c r="H302" s="28">
        <f t="shared" si="17"/>
        <v>0</v>
      </c>
      <c r="I302" s="31">
        <v>3401359</v>
      </c>
      <c r="J302" s="31">
        <v>15355</v>
      </c>
      <c r="K302" s="30">
        <f t="shared" si="18"/>
        <v>3416714</v>
      </c>
      <c r="M302" s="31">
        <f>IFERROR(INDEX('2015 Audited Medicaid Shortfall'!E:E,(MATCH('Analysis (Updated)'!B:B,'2015 Audited Medicaid Shortfall'!B:B,0))),0)</f>
        <v>0</v>
      </c>
    </row>
    <row r="303" spans="1:13" ht="15" customHeight="1" x14ac:dyDescent="0.2">
      <c r="A303" s="26" t="e">
        <f>INDEX('[7]S-10 Line 4'!$I:$I,(MATCH(#REF!,'[7]S-10 Line 4'!$A:$A,0)))</f>
        <v>#REF!</v>
      </c>
      <c r="B303" s="26" t="s">
        <v>695</v>
      </c>
      <c r="C303" s="27" t="s">
        <v>1013</v>
      </c>
      <c r="D303" s="31">
        <v>5533484</v>
      </c>
      <c r="E303" s="31">
        <v>3719999</v>
      </c>
      <c r="F303" s="28">
        <v>597864.33000000007</v>
      </c>
      <c r="G303" s="28">
        <f t="shared" si="16"/>
        <v>1215620.67</v>
      </c>
      <c r="H303" s="28">
        <f t="shared" si="17"/>
        <v>0</v>
      </c>
      <c r="I303" s="31">
        <v>3480078</v>
      </c>
      <c r="J303" s="31">
        <v>558712</v>
      </c>
      <c r="K303" s="30">
        <f t="shared" si="18"/>
        <v>4038790</v>
      </c>
      <c r="M303" s="31">
        <f>IFERROR(INDEX('2015 Audited Medicaid Shortfall'!E:E,(MATCH('Analysis (Updated)'!B:B,'2015 Audited Medicaid Shortfall'!B:B,0))),0)</f>
        <v>5361582</v>
      </c>
    </row>
    <row r="304" spans="1:13" ht="15" customHeight="1" x14ac:dyDescent="0.2">
      <c r="A304" s="26" t="e">
        <f>INDEX('[7]S-10 Line 4'!$I:$I,(MATCH(#REF!,'[7]S-10 Line 4'!$A:$A,0)))</f>
        <v>#REF!</v>
      </c>
      <c r="B304" s="26" t="s">
        <v>1014</v>
      </c>
      <c r="C304" s="27" t="s">
        <v>1015</v>
      </c>
      <c r="D304" s="31">
        <v>6708984</v>
      </c>
      <c r="E304" s="31">
        <v>2889860</v>
      </c>
      <c r="F304" s="28">
        <v>0</v>
      </c>
      <c r="G304" s="28">
        <f t="shared" si="16"/>
        <v>3819124</v>
      </c>
      <c r="H304" s="28">
        <f t="shared" si="17"/>
        <v>0</v>
      </c>
      <c r="I304" s="31">
        <v>4847764</v>
      </c>
      <c r="J304" s="31">
        <v>2131695</v>
      </c>
      <c r="K304" s="30">
        <f t="shared" si="18"/>
        <v>6979459</v>
      </c>
      <c r="M304" s="31">
        <f>IFERROR(INDEX('2015 Audited Medicaid Shortfall'!E:E,(MATCH('Analysis (Updated)'!B:B,'2015 Audited Medicaid Shortfall'!B:B,0))),0)</f>
        <v>9535168</v>
      </c>
    </row>
    <row r="305" spans="1:13" ht="15" customHeight="1" x14ac:dyDescent="0.2">
      <c r="A305" s="26" t="e">
        <f>INDEX('[7]S-10 Line 4'!$I:$I,(MATCH(#REF!,'[7]S-10 Line 4'!$A:$A,0)))</f>
        <v>#REF!</v>
      </c>
      <c r="B305" s="33" t="s">
        <v>1016</v>
      </c>
      <c r="C305" s="27" t="s">
        <v>1017</v>
      </c>
      <c r="D305" s="31">
        <v>3477189</v>
      </c>
      <c r="E305" s="31">
        <v>1469442</v>
      </c>
      <c r="F305" s="28">
        <v>0</v>
      </c>
      <c r="G305" s="28">
        <f t="shared" si="16"/>
        <v>2007747</v>
      </c>
      <c r="H305" s="28">
        <f t="shared" si="17"/>
        <v>0</v>
      </c>
      <c r="I305" s="31">
        <v>4603263</v>
      </c>
      <c r="J305" s="31">
        <v>0</v>
      </c>
      <c r="K305" s="30">
        <f t="shared" si="18"/>
        <v>4603263</v>
      </c>
      <c r="M305" s="31">
        <f>IFERROR(INDEX('2015 Audited Medicaid Shortfall'!E:E,(MATCH('Analysis (Updated)'!B:B,'2015 Audited Medicaid Shortfall'!B:B,0))),0)</f>
        <v>0</v>
      </c>
    </row>
    <row r="306" spans="1:13" ht="15" customHeight="1" x14ac:dyDescent="0.2">
      <c r="A306" s="26" t="e">
        <f>INDEX('[7]S-10 Line 4'!$I:$I,(MATCH(#REF!,'[7]S-10 Line 4'!$A:$A,0)))</f>
        <v>#REF!</v>
      </c>
      <c r="B306" s="33" t="s">
        <v>1018</v>
      </c>
      <c r="C306" s="27" t="s">
        <v>1019</v>
      </c>
      <c r="D306" s="31">
        <v>0</v>
      </c>
      <c r="E306" s="31">
        <v>145</v>
      </c>
      <c r="F306" s="28">
        <v>0</v>
      </c>
      <c r="G306" s="28">
        <f t="shared" si="16"/>
        <v>0</v>
      </c>
      <c r="H306" s="28">
        <f t="shared" si="17"/>
        <v>0</v>
      </c>
      <c r="I306" s="31">
        <v>0</v>
      </c>
      <c r="J306" s="31">
        <v>0</v>
      </c>
      <c r="K306" s="30">
        <f t="shared" si="18"/>
        <v>0</v>
      </c>
      <c r="M306" s="31">
        <f>IFERROR(INDEX('2015 Audited Medicaid Shortfall'!E:E,(MATCH('Analysis (Updated)'!B:B,'2015 Audited Medicaid Shortfall'!B:B,0))),0)</f>
        <v>0</v>
      </c>
    </row>
    <row r="307" spans="1:13" ht="15" customHeight="1" x14ac:dyDescent="0.2">
      <c r="A307" s="26" t="e">
        <f>INDEX('[7]S-10 Line 4'!$I:$I,(MATCH(#REF!,'[7]S-10 Line 4'!$A:$A,0)))</f>
        <v>#REF!</v>
      </c>
      <c r="B307" s="26" t="s">
        <v>619</v>
      </c>
      <c r="C307" s="27" t="s">
        <v>1020</v>
      </c>
      <c r="D307" s="31">
        <v>4619091</v>
      </c>
      <c r="E307" s="31">
        <v>2690185</v>
      </c>
      <c r="F307" s="28">
        <v>0</v>
      </c>
      <c r="G307" s="28">
        <f t="shared" si="16"/>
        <v>1928906</v>
      </c>
      <c r="H307" s="28">
        <f t="shared" si="17"/>
        <v>0</v>
      </c>
      <c r="I307" s="31">
        <v>3420112</v>
      </c>
      <c r="J307" s="31">
        <v>0</v>
      </c>
      <c r="K307" s="30">
        <f t="shared" si="18"/>
        <v>3420112</v>
      </c>
      <c r="M307" s="31">
        <f>IFERROR(INDEX('2015 Audited Medicaid Shortfall'!E:E,(MATCH('Analysis (Updated)'!B:B,'2015 Audited Medicaid Shortfall'!B:B,0))),0)</f>
        <v>0</v>
      </c>
    </row>
    <row r="308" spans="1:13" ht="15" customHeight="1" x14ac:dyDescent="0.2">
      <c r="A308" s="26" t="e">
        <f>INDEX('[7]S-10 Line 4'!$I:$I,(MATCH(#REF!,'[7]S-10 Line 4'!$A:$A,0)))</f>
        <v>#REF!</v>
      </c>
      <c r="B308" s="26" t="s">
        <v>489</v>
      </c>
      <c r="C308" s="27" t="s">
        <v>1021</v>
      </c>
      <c r="D308" s="31">
        <v>2756403</v>
      </c>
      <c r="E308" s="31">
        <v>2582005</v>
      </c>
      <c r="F308" s="28">
        <v>1147589.98</v>
      </c>
      <c r="G308" s="28">
        <f t="shared" si="16"/>
        <v>-973191.98</v>
      </c>
      <c r="H308" s="28">
        <f t="shared" si="17"/>
        <v>-973191.98</v>
      </c>
      <c r="I308" s="31">
        <v>1576461</v>
      </c>
      <c r="J308" s="31">
        <v>0</v>
      </c>
      <c r="K308" s="30">
        <f t="shared" si="18"/>
        <v>603269.02</v>
      </c>
      <c r="M308" s="31">
        <f>IFERROR(INDEX('2015 Audited Medicaid Shortfall'!E:E,(MATCH('Analysis (Updated)'!B:B,'2015 Audited Medicaid Shortfall'!B:B,0))),0)</f>
        <v>2338696</v>
      </c>
    </row>
    <row r="309" spans="1:13" ht="15" customHeight="1" x14ac:dyDescent="0.2">
      <c r="A309" s="26" t="e">
        <f>INDEX('[7]S-10 Line 4'!$I:$I,(MATCH(#REF!,'[7]S-10 Line 4'!$A:$A,0)))</f>
        <v>#REF!</v>
      </c>
      <c r="B309" s="26" t="s">
        <v>415</v>
      </c>
      <c r="C309" s="27" t="s">
        <v>229</v>
      </c>
      <c r="D309" s="31">
        <v>26000</v>
      </c>
      <c r="E309" s="31">
        <v>7460</v>
      </c>
      <c r="F309" s="28">
        <v>0</v>
      </c>
      <c r="G309" s="28">
        <f t="shared" si="16"/>
        <v>18540</v>
      </c>
      <c r="H309" s="28">
        <f t="shared" si="17"/>
        <v>0</v>
      </c>
      <c r="I309" s="31">
        <v>131261</v>
      </c>
      <c r="J309" s="31">
        <v>1103</v>
      </c>
      <c r="K309" s="30">
        <f t="shared" si="18"/>
        <v>132364</v>
      </c>
      <c r="M309" s="31">
        <f>IFERROR(INDEX('2015 Audited Medicaid Shortfall'!E:E,(MATCH('Analysis (Updated)'!B:B,'2015 Audited Medicaid Shortfall'!B:B,0))),0)</f>
        <v>131425</v>
      </c>
    </row>
    <row r="310" spans="1:13" ht="15" customHeight="1" x14ac:dyDescent="0.2">
      <c r="A310" s="26" t="e">
        <f>INDEX('[7]S-10 Line 4'!$I:$I,(MATCH(#REF!,'[7]S-10 Line 4'!$A:$A,0)))</f>
        <v>#REF!</v>
      </c>
      <c r="B310" s="26" t="s">
        <v>455</v>
      </c>
      <c r="C310" s="27" t="s">
        <v>1022</v>
      </c>
      <c r="D310" s="31">
        <v>2780904</v>
      </c>
      <c r="E310" s="31">
        <v>820585</v>
      </c>
      <c r="F310" s="28">
        <v>926579.08</v>
      </c>
      <c r="G310" s="28">
        <f t="shared" si="16"/>
        <v>1033739.92</v>
      </c>
      <c r="H310" s="28">
        <f t="shared" si="17"/>
        <v>0</v>
      </c>
      <c r="I310" s="31">
        <v>1185413</v>
      </c>
      <c r="J310" s="31">
        <v>419825</v>
      </c>
      <c r="K310" s="30">
        <f t="shared" si="18"/>
        <v>1605238</v>
      </c>
      <c r="M310" s="31">
        <f>IFERROR(INDEX('2015 Audited Medicaid Shortfall'!E:E,(MATCH('Analysis (Updated)'!B:B,'2015 Audited Medicaid Shortfall'!B:B,0))),0)</f>
        <v>1766618</v>
      </c>
    </row>
    <row r="311" spans="1:13" ht="15" customHeight="1" x14ac:dyDescent="0.2">
      <c r="A311" s="26" t="e">
        <f>INDEX('[7]S-10 Line 4'!$I:$I,(MATCH(#REF!,'[7]S-10 Line 4'!$A:$A,0)))</f>
        <v>#REF!</v>
      </c>
      <c r="B311" s="26" t="s">
        <v>318</v>
      </c>
      <c r="C311" s="27" t="s">
        <v>1023</v>
      </c>
      <c r="D311" s="31">
        <v>310120</v>
      </c>
      <c r="E311" s="31">
        <v>179215</v>
      </c>
      <c r="F311" s="28">
        <v>0</v>
      </c>
      <c r="G311" s="28">
        <f t="shared" si="16"/>
        <v>130905</v>
      </c>
      <c r="H311" s="28">
        <f t="shared" si="17"/>
        <v>0</v>
      </c>
      <c r="I311" s="31">
        <v>729742</v>
      </c>
      <c r="J311" s="31">
        <v>0</v>
      </c>
      <c r="K311" s="30">
        <f t="shared" si="18"/>
        <v>729742</v>
      </c>
      <c r="M311" s="31">
        <f>IFERROR(INDEX('2015 Audited Medicaid Shortfall'!E:E,(MATCH('Analysis (Updated)'!B:B,'2015 Audited Medicaid Shortfall'!B:B,0))),0)</f>
        <v>0</v>
      </c>
    </row>
    <row r="312" spans="1:13" ht="15" customHeight="1" x14ac:dyDescent="0.2">
      <c r="A312" s="26" t="e">
        <f>INDEX('[7]S-10 Line 4'!$I:$I,(MATCH(#REF!,'[7]S-10 Line 4'!$A:$A,0)))</f>
        <v>#REF!</v>
      </c>
      <c r="B312" s="26" t="s">
        <v>333</v>
      </c>
      <c r="C312" s="27" t="s">
        <v>1024</v>
      </c>
      <c r="D312" s="31">
        <v>20644</v>
      </c>
      <c r="E312" s="31">
        <v>11784</v>
      </c>
      <c r="F312" s="28">
        <v>0</v>
      </c>
      <c r="G312" s="28">
        <f t="shared" ref="G312:G375" si="19">IF(D312&gt;0,D312-E312-F312,M312-F312)</f>
        <v>8860</v>
      </c>
      <c r="H312" s="28">
        <f t="shared" si="17"/>
        <v>0</v>
      </c>
      <c r="I312" s="31">
        <v>161479</v>
      </c>
      <c r="J312" s="31">
        <v>0</v>
      </c>
      <c r="K312" s="30">
        <f t="shared" si="18"/>
        <v>161479</v>
      </c>
      <c r="M312" s="31">
        <f>IFERROR(INDEX('2015 Audited Medicaid Shortfall'!E:E,(MATCH('Analysis (Updated)'!B:B,'2015 Audited Medicaid Shortfall'!B:B,0))),0)</f>
        <v>233872</v>
      </c>
    </row>
    <row r="313" spans="1:13" ht="15" customHeight="1" x14ac:dyDescent="0.2">
      <c r="A313" s="26" t="e">
        <f>INDEX('[7]S-10 Line 4'!$I:$I,(MATCH(#REF!,'[7]S-10 Line 4'!$A:$A,0)))</f>
        <v>#REF!</v>
      </c>
      <c r="B313" s="26" t="s">
        <v>335</v>
      </c>
      <c r="C313" s="27" t="s">
        <v>1025</v>
      </c>
      <c r="D313" s="31">
        <v>143081167</v>
      </c>
      <c r="E313" s="31">
        <v>184621407</v>
      </c>
      <c r="F313" s="28">
        <v>15394680</v>
      </c>
      <c r="G313" s="28">
        <f t="shared" si="19"/>
        <v>-56934920</v>
      </c>
      <c r="H313" s="28">
        <f t="shared" ref="H313:H376" si="20">IF(G313&gt;0,0,G313)</f>
        <v>-56934920</v>
      </c>
      <c r="I313" s="31">
        <v>36419740</v>
      </c>
      <c r="J313" s="31">
        <v>4837993</v>
      </c>
      <c r="K313" s="30">
        <f t="shared" ref="K313:K376" si="21">SUM(H313:J313)</f>
        <v>-15677187</v>
      </c>
      <c r="M313" s="31">
        <f>IFERROR(INDEX('2015 Audited Medicaid Shortfall'!E:E,(MATCH('Analysis (Updated)'!B:B,'2015 Audited Medicaid Shortfall'!B:B,0))),0)</f>
        <v>14248131</v>
      </c>
    </row>
    <row r="314" spans="1:13" ht="15" customHeight="1" x14ac:dyDescent="0.2">
      <c r="A314" s="26" t="e">
        <f>INDEX('[7]S-10 Line 4'!$I:$I,(MATCH(#REF!,'[7]S-10 Line 4'!$A:$A,0)))</f>
        <v>#REF!</v>
      </c>
      <c r="B314" s="26" t="s">
        <v>337</v>
      </c>
      <c r="C314" s="27" t="s">
        <v>1026</v>
      </c>
      <c r="D314" s="31">
        <v>5057774</v>
      </c>
      <c r="E314" s="31">
        <v>3005398</v>
      </c>
      <c r="F314" s="28">
        <v>0</v>
      </c>
      <c r="G314" s="28">
        <f t="shared" si="19"/>
        <v>2052376</v>
      </c>
      <c r="H314" s="28">
        <f t="shared" si="20"/>
        <v>0</v>
      </c>
      <c r="I314" s="31">
        <v>12665965</v>
      </c>
      <c r="J314" s="31">
        <v>20648</v>
      </c>
      <c r="K314" s="30">
        <f t="shared" si="21"/>
        <v>12686613</v>
      </c>
      <c r="M314" s="31">
        <f>IFERROR(INDEX('2015 Audited Medicaid Shortfall'!E:E,(MATCH('Analysis (Updated)'!B:B,'2015 Audited Medicaid Shortfall'!B:B,0))),0)</f>
        <v>7793665</v>
      </c>
    </row>
    <row r="315" spans="1:13" ht="15" customHeight="1" x14ac:dyDescent="0.2">
      <c r="A315" s="26" t="e">
        <f>INDEX('[7]S-10 Line 4'!$I:$I,(MATCH(#REF!,'[7]S-10 Line 4'!$A:$A,0)))</f>
        <v>#REF!</v>
      </c>
      <c r="B315" s="26" t="s">
        <v>338</v>
      </c>
      <c r="C315" s="27" t="s">
        <v>1027</v>
      </c>
      <c r="D315" s="31">
        <v>37022498</v>
      </c>
      <c r="E315" s="31">
        <v>26646657</v>
      </c>
      <c r="F315" s="28">
        <v>6842129.5600000005</v>
      </c>
      <c r="G315" s="28">
        <f t="shared" si="19"/>
        <v>3533711.4399999995</v>
      </c>
      <c r="H315" s="28">
        <f t="shared" si="20"/>
        <v>0</v>
      </c>
      <c r="I315" s="31">
        <v>27302392</v>
      </c>
      <c r="J315" s="31">
        <v>451988</v>
      </c>
      <c r="K315" s="30">
        <f t="shared" si="21"/>
        <v>27754380</v>
      </c>
      <c r="M315" s="31">
        <f>IFERROR(INDEX('2015 Audited Medicaid Shortfall'!E:E,(MATCH('Analysis (Updated)'!B:B,'2015 Audited Medicaid Shortfall'!B:B,0))),0)</f>
        <v>35119343</v>
      </c>
    </row>
    <row r="316" spans="1:13" ht="15" customHeight="1" x14ac:dyDescent="0.2">
      <c r="A316" s="26" t="e">
        <f>INDEX('[7]S-10 Line 4'!$I:$I,(MATCH(#REF!,'[7]S-10 Line 4'!$A:$A,0)))</f>
        <v>#REF!</v>
      </c>
      <c r="B316" s="26" t="s">
        <v>339</v>
      </c>
      <c r="C316" s="27" t="s">
        <v>1028</v>
      </c>
      <c r="D316" s="31">
        <v>69327998</v>
      </c>
      <c r="E316" s="31">
        <v>63480574</v>
      </c>
      <c r="F316" s="28">
        <v>12551419.940000001</v>
      </c>
      <c r="G316" s="28">
        <f t="shared" si="19"/>
        <v>-6703995.9400000013</v>
      </c>
      <c r="H316" s="28">
        <f t="shared" si="20"/>
        <v>-6703995.9400000013</v>
      </c>
      <c r="I316" s="31">
        <v>35308413</v>
      </c>
      <c r="J316" s="31">
        <v>1169007</v>
      </c>
      <c r="K316" s="30">
        <f t="shared" si="21"/>
        <v>29773424.059999999</v>
      </c>
      <c r="M316" s="31">
        <f>IFERROR(INDEX('2015 Audited Medicaid Shortfall'!E:E,(MATCH('Analysis (Updated)'!B:B,'2015 Audited Medicaid Shortfall'!B:B,0))),0)</f>
        <v>50960565</v>
      </c>
    </row>
    <row r="317" spans="1:13" ht="15" customHeight="1" x14ac:dyDescent="0.2">
      <c r="A317" s="26" t="e">
        <f>INDEX('[7]S-10 Line 4'!$I:$I,(MATCH(#REF!,'[7]S-10 Line 4'!$A:$A,0)))</f>
        <v>#REF!</v>
      </c>
      <c r="B317" s="26" t="s">
        <v>340</v>
      </c>
      <c r="C317" s="27" t="s">
        <v>1029</v>
      </c>
      <c r="D317" s="31">
        <v>81080526</v>
      </c>
      <c r="E317" s="31">
        <v>60446609</v>
      </c>
      <c r="F317" s="28">
        <v>12763668.200000001</v>
      </c>
      <c r="G317" s="28">
        <f t="shared" si="19"/>
        <v>7870248.7999999989</v>
      </c>
      <c r="H317" s="28">
        <f t="shared" si="20"/>
        <v>0</v>
      </c>
      <c r="I317" s="31">
        <v>46596739</v>
      </c>
      <c r="J317" s="31">
        <v>0</v>
      </c>
      <c r="K317" s="30">
        <f t="shared" si="21"/>
        <v>46596739</v>
      </c>
      <c r="M317" s="31">
        <f>IFERROR(INDEX('2015 Audited Medicaid Shortfall'!E:E,(MATCH('Analysis (Updated)'!B:B,'2015 Audited Medicaid Shortfall'!B:B,0))),0)</f>
        <v>61477897</v>
      </c>
    </row>
    <row r="318" spans="1:13" ht="15" customHeight="1" x14ac:dyDescent="0.2">
      <c r="A318" s="26" t="e">
        <f>INDEX('[7]S-10 Line 4'!$I:$I,(MATCH(#REF!,'[7]S-10 Line 4'!$A:$A,0)))</f>
        <v>#REF!</v>
      </c>
      <c r="B318" s="26" t="s">
        <v>341</v>
      </c>
      <c r="C318" s="27" t="s">
        <v>1030</v>
      </c>
      <c r="D318" s="31">
        <v>2232604</v>
      </c>
      <c r="E318" s="31">
        <v>1311203</v>
      </c>
      <c r="F318" s="28">
        <v>0</v>
      </c>
      <c r="G318" s="28">
        <f t="shared" si="19"/>
        <v>921401</v>
      </c>
      <c r="H318" s="28">
        <f t="shared" si="20"/>
        <v>0</v>
      </c>
      <c r="I318" s="31">
        <v>638324</v>
      </c>
      <c r="J318" s="31">
        <v>154375</v>
      </c>
      <c r="K318" s="30">
        <f t="shared" si="21"/>
        <v>792699</v>
      </c>
      <c r="M318" s="31">
        <f>IFERROR(INDEX('2015 Audited Medicaid Shortfall'!E:E,(MATCH('Analysis (Updated)'!B:B,'2015 Audited Medicaid Shortfall'!B:B,0))),0)</f>
        <v>369204</v>
      </c>
    </row>
    <row r="319" spans="1:13" ht="15" customHeight="1" x14ac:dyDescent="0.2">
      <c r="A319" s="26" t="e">
        <f>INDEX('[7]S-10 Line 4'!$I:$I,(MATCH(#REF!,'[7]S-10 Line 4'!$A:$A,0)))</f>
        <v>#REF!</v>
      </c>
      <c r="B319" s="26" t="s">
        <v>342</v>
      </c>
      <c r="C319" s="27" t="s">
        <v>1031</v>
      </c>
      <c r="D319" s="31">
        <v>14380754</v>
      </c>
      <c r="E319" s="31">
        <v>11179425</v>
      </c>
      <c r="F319" s="28">
        <v>2619934.17</v>
      </c>
      <c r="G319" s="28">
        <f t="shared" si="19"/>
        <v>581394.83000000007</v>
      </c>
      <c r="H319" s="28">
        <f t="shared" si="20"/>
        <v>0</v>
      </c>
      <c r="I319" s="31">
        <v>4405269</v>
      </c>
      <c r="J319" s="31">
        <v>112405</v>
      </c>
      <c r="K319" s="30">
        <f t="shared" si="21"/>
        <v>4517674</v>
      </c>
      <c r="M319" s="31">
        <f>IFERROR(INDEX('2015 Audited Medicaid Shortfall'!E:E,(MATCH('Analysis (Updated)'!B:B,'2015 Audited Medicaid Shortfall'!B:B,0))),0)</f>
        <v>20642405</v>
      </c>
    </row>
    <row r="320" spans="1:13" ht="15" customHeight="1" x14ac:dyDescent="0.2">
      <c r="A320" s="26" t="e">
        <f>INDEX('[7]S-10 Line 4'!$I:$I,(MATCH(#REF!,'[7]S-10 Line 4'!$A:$A,0)))</f>
        <v>#REF!</v>
      </c>
      <c r="B320" s="26" t="s">
        <v>344</v>
      </c>
      <c r="C320" s="27" t="s">
        <v>1032</v>
      </c>
      <c r="D320" s="31">
        <v>8235064</v>
      </c>
      <c r="E320" s="31">
        <v>4115307</v>
      </c>
      <c r="F320" s="28">
        <v>1508581.6400000001</v>
      </c>
      <c r="G320" s="28">
        <f t="shared" si="19"/>
        <v>2611175.36</v>
      </c>
      <c r="H320" s="28">
        <f t="shared" si="20"/>
        <v>0</v>
      </c>
      <c r="I320" s="31">
        <v>2625040</v>
      </c>
      <c r="J320" s="31">
        <v>0</v>
      </c>
      <c r="K320" s="30">
        <f t="shared" si="21"/>
        <v>2625040</v>
      </c>
      <c r="M320" s="31">
        <f>IFERROR(INDEX('2015 Audited Medicaid Shortfall'!E:E,(MATCH('Analysis (Updated)'!B:B,'2015 Audited Medicaid Shortfall'!B:B,0))),0)</f>
        <v>2425598</v>
      </c>
    </row>
    <row r="321" spans="1:13" ht="15" customHeight="1" x14ac:dyDescent="0.2">
      <c r="A321" s="26" t="e">
        <f>INDEX('[7]S-10 Line 4'!$I:$I,(MATCH(#REF!,'[7]S-10 Line 4'!$A:$A,0)))</f>
        <v>#REF!</v>
      </c>
      <c r="B321" s="26" t="s">
        <v>347</v>
      </c>
      <c r="C321" s="27" t="s">
        <v>1033</v>
      </c>
      <c r="D321" s="31">
        <v>5805</v>
      </c>
      <c r="E321" s="31">
        <v>2247</v>
      </c>
      <c r="F321" s="28">
        <v>262281.59999999998</v>
      </c>
      <c r="G321" s="28">
        <f t="shared" si="19"/>
        <v>-258723.59999999998</v>
      </c>
      <c r="H321" s="28">
        <f t="shared" si="20"/>
        <v>-258723.59999999998</v>
      </c>
      <c r="I321" s="31">
        <v>261516</v>
      </c>
      <c r="J321" s="31">
        <v>0</v>
      </c>
      <c r="K321" s="30">
        <f t="shared" si="21"/>
        <v>2792.4000000000233</v>
      </c>
      <c r="M321" s="31">
        <f>IFERROR(INDEX('2015 Audited Medicaid Shortfall'!E:E,(MATCH('Analysis (Updated)'!B:B,'2015 Audited Medicaid Shortfall'!B:B,0))),0)</f>
        <v>627976</v>
      </c>
    </row>
    <row r="322" spans="1:13" ht="15" customHeight="1" x14ac:dyDescent="0.2">
      <c r="A322" s="26" t="e">
        <f>INDEX('[7]S-10 Line 4'!$I:$I,(MATCH(#REF!,'[7]S-10 Line 4'!$A:$A,0)))</f>
        <v>#REF!</v>
      </c>
      <c r="B322" s="26" t="s">
        <v>348</v>
      </c>
      <c r="C322" s="27" t="s">
        <v>1034</v>
      </c>
      <c r="D322" s="31">
        <v>390929</v>
      </c>
      <c r="E322" s="31">
        <v>509982</v>
      </c>
      <c r="F322" s="28">
        <v>0</v>
      </c>
      <c r="G322" s="28">
        <f t="shared" si="19"/>
        <v>-119053</v>
      </c>
      <c r="H322" s="28">
        <f t="shared" si="20"/>
        <v>-119053</v>
      </c>
      <c r="I322" s="31">
        <v>504508</v>
      </c>
      <c r="J322" s="31">
        <v>105297</v>
      </c>
      <c r="K322" s="30">
        <f t="shared" si="21"/>
        <v>490752</v>
      </c>
      <c r="M322" s="31">
        <f>IFERROR(INDEX('2015 Audited Medicaid Shortfall'!E:E,(MATCH('Analysis (Updated)'!B:B,'2015 Audited Medicaid Shortfall'!B:B,0))),0)</f>
        <v>508533</v>
      </c>
    </row>
    <row r="323" spans="1:13" ht="15" customHeight="1" x14ac:dyDescent="0.2">
      <c r="A323" s="26" t="e">
        <f>INDEX('[7]S-10 Line 4'!$I:$I,(MATCH(#REF!,'[7]S-10 Line 4'!$A:$A,0)))</f>
        <v>#REF!</v>
      </c>
      <c r="B323" s="26" t="s">
        <v>349</v>
      </c>
      <c r="C323" s="27" t="s">
        <v>1035</v>
      </c>
      <c r="D323" s="31">
        <v>3929292</v>
      </c>
      <c r="E323" s="31">
        <v>2928409</v>
      </c>
      <c r="F323" s="28">
        <v>0</v>
      </c>
      <c r="G323" s="28">
        <f t="shared" si="19"/>
        <v>1000883</v>
      </c>
      <c r="H323" s="28">
        <f t="shared" si="20"/>
        <v>0</v>
      </c>
      <c r="I323" s="31">
        <v>5398284</v>
      </c>
      <c r="J323" s="31">
        <v>0</v>
      </c>
      <c r="K323" s="30">
        <f t="shared" si="21"/>
        <v>5398284</v>
      </c>
      <c r="M323" s="31">
        <f>IFERROR(INDEX('2015 Audited Medicaid Shortfall'!E:E,(MATCH('Analysis (Updated)'!B:B,'2015 Audited Medicaid Shortfall'!B:B,0))),0)</f>
        <v>4408845</v>
      </c>
    </row>
    <row r="324" spans="1:13" ht="15" customHeight="1" x14ac:dyDescent="0.2">
      <c r="A324" s="26" t="e">
        <f>INDEX('[7]S-10 Line 4'!$I:$I,(MATCH(#REF!,'[7]S-10 Line 4'!$A:$A,0)))</f>
        <v>#REF!</v>
      </c>
      <c r="B324" s="26" t="s">
        <v>350</v>
      </c>
      <c r="C324" s="27" t="s">
        <v>1036</v>
      </c>
      <c r="D324" s="31">
        <v>724421</v>
      </c>
      <c r="E324" s="31">
        <v>547594</v>
      </c>
      <c r="F324" s="28">
        <v>0</v>
      </c>
      <c r="G324" s="28">
        <f t="shared" si="19"/>
        <v>176827</v>
      </c>
      <c r="H324" s="28">
        <f t="shared" si="20"/>
        <v>0</v>
      </c>
      <c r="I324" s="31">
        <v>538619</v>
      </c>
      <c r="J324" s="31">
        <v>19628</v>
      </c>
      <c r="K324" s="30">
        <f t="shared" si="21"/>
        <v>558247</v>
      </c>
      <c r="M324" s="31">
        <f>IFERROR(INDEX('2015 Audited Medicaid Shortfall'!E:E,(MATCH('Analysis (Updated)'!B:B,'2015 Audited Medicaid Shortfall'!B:B,0))),0)</f>
        <v>496976</v>
      </c>
    </row>
    <row r="325" spans="1:13" ht="15" customHeight="1" x14ac:dyDescent="0.2">
      <c r="A325" s="26" t="e">
        <f>INDEX('[7]S-10 Line 4'!$I:$I,(MATCH(#REF!,'[7]S-10 Line 4'!$A:$A,0)))</f>
        <v>#REF!</v>
      </c>
      <c r="B325" s="26" t="s">
        <v>352</v>
      </c>
      <c r="C325" s="27" t="s">
        <v>1037</v>
      </c>
      <c r="D325" s="31">
        <v>2224063</v>
      </c>
      <c r="E325" s="31">
        <v>976155</v>
      </c>
      <c r="F325" s="28">
        <v>0</v>
      </c>
      <c r="G325" s="28">
        <f t="shared" si="19"/>
        <v>1247908</v>
      </c>
      <c r="H325" s="28">
        <f t="shared" si="20"/>
        <v>0</v>
      </c>
      <c r="I325" s="31">
        <v>1155768</v>
      </c>
      <c r="J325" s="31">
        <v>68683</v>
      </c>
      <c r="K325" s="30">
        <f t="shared" si="21"/>
        <v>1224451</v>
      </c>
      <c r="M325" s="31">
        <f>IFERROR(INDEX('2015 Audited Medicaid Shortfall'!E:E,(MATCH('Analysis (Updated)'!B:B,'2015 Audited Medicaid Shortfall'!B:B,0))),0)</f>
        <v>1685786</v>
      </c>
    </row>
    <row r="326" spans="1:13" ht="15" customHeight="1" x14ac:dyDescent="0.2">
      <c r="A326" s="26" t="e">
        <f>INDEX('[7]S-10 Line 4'!$I:$I,(MATCH(#REF!,'[7]S-10 Line 4'!$A:$A,0)))</f>
        <v>#REF!</v>
      </c>
      <c r="B326" s="26" t="s">
        <v>354</v>
      </c>
      <c r="C326" s="27" t="s">
        <v>1038</v>
      </c>
      <c r="D326" s="31">
        <v>2434466</v>
      </c>
      <c r="E326" s="31">
        <v>1295326</v>
      </c>
      <c r="F326" s="28">
        <v>0</v>
      </c>
      <c r="G326" s="28">
        <f t="shared" si="19"/>
        <v>1139140</v>
      </c>
      <c r="H326" s="28">
        <f t="shared" si="20"/>
        <v>0</v>
      </c>
      <c r="I326" s="31">
        <v>2966079</v>
      </c>
      <c r="J326" s="31">
        <v>52460</v>
      </c>
      <c r="K326" s="30">
        <f t="shared" si="21"/>
        <v>3018539</v>
      </c>
      <c r="M326" s="31">
        <f>IFERROR(INDEX('2015 Audited Medicaid Shortfall'!E:E,(MATCH('Analysis (Updated)'!B:B,'2015 Audited Medicaid Shortfall'!B:B,0))),0)</f>
        <v>1929092</v>
      </c>
    </row>
    <row r="327" spans="1:13" ht="15" customHeight="1" x14ac:dyDescent="0.2">
      <c r="A327" s="26" t="e">
        <f>INDEX('[7]S-10 Line 4'!$I:$I,(MATCH(#REF!,'[7]S-10 Line 4'!$A:$A,0)))</f>
        <v>#REF!</v>
      </c>
      <c r="B327" s="26" t="s">
        <v>355</v>
      </c>
      <c r="C327" s="27" t="s">
        <v>1039</v>
      </c>
      <c r="D327" s="31">
        <v>170895378</v>
      </c>
      <c r="E327" s="31">
        <v>135414942</v>
      </c>
      <c r="F327" s="28">
        <v>35688098.300000004</v>
      </c>
      <c r="G327" s="28">
        <f t="shared" si="19"/>
        <v>-207662.30000000447</v>
      </c>
      <c r="H327" s="28">
        <f t="shared" si="20"/>
        <v>-207662.30000000447</v>
      </c>
      <c r="I327" s="31">
        <v>101117423</v>
      </c>
      <c r="J327" s="31">
        <v>836556</v>
      </c>
      <c r="K327" s="30">
        <f t="shared" si="21"/>
        <v>101746316.69999999</v>
      </c>
      <c r="M327" s="31">
        <f>IFERROR(INDEX('2015 Audited Medicaid Shortfall'!E:E,(MATCH('Analysis (Updated)'!B:B,'2015 Audited Medicaid Shortfall'!B:B,0))),0)</f>
        <v>135294773</v>
      </c>
    </row>
    <row r="328" spans="1:13" ht="15" customHeight="1" x14ac:dyDescent="0.2">
      <c r="A328" s="26" t="e">
        <f>INDEX('[7]S-10 Line 4'!$I:$I,(MATCH(#REF!,'[7]S-10 Line 4'!$A:$A,0)))</f>
        <v>#REF!</v>
      </c>
      <c r="B328" s="26" t="s">
        <v>357</v>
      </c>
      <c r="C328" s="27" t="s">
        <v>1040</v>
      </c>
      <c r="D328" s="31">
        <v>46262234</v>
      </c>
      <c r="E328" s="31">
        <v>36513093</v>
      </c>
      <c r="F328" s="28">
        <v>12580584.4</v>
      </c>
      <c r="G328" s="28">
        <f t="shared" si="19"/>
        <v>-2831443.4000000004</v>
      </c>
      <c r="H328" s="28">
        <f t="shared" si="20"/>
        <v>-2831443.4000000004</v>
      </c>
      <c r="I328" s="31">
        <v>25921770</v>
      </c>
      <c r="J328" s="31">
        <v>666771</v>
      </c>
      <c r="K328" s="30">
        <f t="shared" si="21"/>
        <v>23757097.600000001</v>
      </c>
      <c r="M328" s="31">
        <f>IFERROR(INDEX('2015 Audited Medicaid Shortfall'!E:E,(MATCH('Analysis (Updated)'!B:B,'2015 Audited Medicaid Shortfall'!B:B,0))),0)</f>
        <v>36652827</v>
      </c>
    </row>
    <row r="329" spans="1:13" ht="15" customHeight="1" x14ac:dyDescent="0.2">
      <c r="A329" s="26" t="e">
        <f>INDEX('[7]S-10 Line 4'!$I:$I,(MATCH(#REF!,'[7]S-10 Line 4'!$A:$A,0)))</f>
        <v>#REF!</v>
      </c>
      <c r="B329" s="26" t="s">
        <v>358</v>
      </c>
      <c r="C329" s="27" t="s">
        <v>1041</v>
      </c>
      <c r="D329" s="31">
        <v>8028244</v>
      </c>
      <c r="E329" s="31">
        <v>7312541</v>
      </c>
      <c r="F329" s="28">
        <v>0</v>
      </c>
      <c r="G329" s="28">
        <f t="shared" si="19"/>
        <v>715703</v>
      </c>
      <c r="H329" s="28">
        <f t="shared" si="20"/>
        <v>0</v>
      </c>
      <c r="I329" s="31">
        <v>1738292</v>
      </c>
      <c r="J329" s="31">
        <v>185642</v>
      </c>
      <c r="K329" s="30">
        <f t="shared" si="21"/>
        <v>1923934</v>
      </c>
      <c r="M329" s="31">
        <f>IFERROR(INDEX('2015 Audited Medicaid Shortfall'!E:E,(MATCH('Analysis (Updated)'!B:B,'2015 Audited Medicaid Shortfall'!B:B,0))),0)</f>
        <v>10527125</v>
      </c>
    </row>
    <row r="330" spans="1:13" ht="15" customHeight="1" x14ac:dyDescent="0.2">
      <c r="A330" s="26" t="e">
        <f>INDEX('[7]S-10 Line 4'!$I:$I,(MATCH(#REF!,'[7]S-10 Line 4'!$A:$A,0)))</f>
        <v>#REF!</v>
      </c>
      <c r="B330" s="26" t="s">
        <v>359</v>
      </c>
      <c r="C330" s="27" t="s">
        <v>1042</v>
      </c>
      <c r="D330" s="31">
        <v>0</v>
      </c>
      <c r="E330" s="31">
        <v>0</v>
      </c>
      <c r="F330" s="28">
        <v>0</v>
      </c>
      <c r="G330" s="28">
        <f t="shared" si="19"/>
        <v>609352</v>
      </c>
      <c r="H330" s="28">
        <f t="shared" si="20"/>
        <v>0</v>
      </c>
      <c r="I330" s="31">
        <v>733355</v>
      </c>
      <c r="J330" s="31">
        <v>0</v>
      </c>
      <c r="K330" s="30">
        <f t="shared" si="21"/>
        <v>733355</v>
      </c>
      <c r="M330" s="31">
        <f>IFERROR(INDEX('2015 Audited Medicaid Shortfall'!E:E,(MATCH('Analysis (Updated)'!B:B,'2015 Audited Medicaid Shortfall'!B:B,0))),0)</f>
        <v>609352</v>
      </c>
    </row>
    <row r="331" spans="1:13" ht="15" customHeight="1" x14ac:dyDescent="0.2">
      <c r="A331" s="26" t="e">
        <f>INDEX('[7]S-10 Line 4'!$I:$I,(MATCH(#REF!,'[7]S-10 Line 4'!$A:$A,0)))</f>
        <v>#REF!</v>
      </c>
      <c r="B331" s="26" t="s">
        <v>360</v>
      </c>
      <c r="C331" s="27" t="s">
        <v>1043</v>
      </c>
      <c r="D331" s="31">
        <v>6792617</v>
      </c>
      <c r="E331" s="31">
        <v>4536830</v>
      </c>
      <c r="F331" s="28">
        <v>0</v>
      </c>
      <c r="G331" s="28">
        <f t="shared" si="19"/>
        <v>2255787</v>
      </c>
      <c r="H331" s="28">
        <f t="shared" si="20"/>
        <v>0</v>
      </c>
      <c r="I331" s="31">
        <v>3769466</v>
      </c>
      <c r="J331" s="31">
        <v>1093368</v>
      </c>
      <c r="K331" s="30">
        <f t="shared" si="21"/>
        <v>4862834</v>
      </c>
      <c r="M331" s="31">
        <f>IFERROR(INDEX('2015 Audited Medicaid Shortfall'!E:E,(MATCH('Analysis (Updated)'!B:B,'2015 Audited Medicaid Shortfall'!B:B,0))),0)</f>
        <v>5948582</v>
      </c>
    </row>
    <row r="332" spans="1:13" ht="15" customHeight="1" x14ac:dyDescent="0.2">
      <c r="A332" s="26" t="e">
        <f>INDEX('[7]S-10 Line 4'!$I:$I,(MATCH(#REF!,'[7]S-10 Line 4'!$A:$A,0)))</f>
        <v>#REF!</v>
      </c>
      <c r="B332" s="26" t="s">
        <v>362</v>
      </c>
      <c r="C332" s="27" t="s">
        <v>1044</v>
      </c>
      <c r="D332" s="31">
        <v>26569369</v>
      </c>
      <c r="E332" s="31">
        <v>17677693</v>
      </c>
      <c r="F332" s="28">
        <v>4394626.0199999996</v>
      </c>
      <c r="G332" s="28">
        <f t="shared" si="19"/>
        <v>4497049.9800000004</v>
      </c>
      <c r="H332" s="28">
        <f t="shared" si="20"/>
        <v>0</v>
      </c>
      <c r="I332" s="31">
        <v>7325111</v>
      </c>
      <c r="J332" s="31">
        <v>0</v>
      </c>
      <c r="K332" s="30">
        <f t="shared" si="21"/>
        <v>7325111</v>
      </c>
      <c r="M332" s="31">
        <f>IFERROR(INDEX('2015 Audited Medicaid Shortfall'!E:E,(MATCH('Analysis (Updated)'!B:B,'2015 Audited Medicaid Shortfall'!B:B,0))),0)</f>
        <v>23016508</v>
      </c>
    </row>
    <row r="333" spans="1:13" ht="15" customHeight="1" x14ac:dyDescent="0.2">
      <c r="A333" s="26" t="e">
        <f>INDEX('[7]S-10 Line 4'!$I:$I,(MATCH(#REF!,'[7]S-10 Line 4'!$A:$A,0)))</f>
        <v>#REF!</v>
      </c>
      <c r="B333" s="26" t="s">
        <v>363</v>
      </c>
      <c r="C333" s="27" t="s">
        <v>1045</v>
      </c>
      <c r="D333" s="31">
        <v>30188381</v>
      </c>
      <c r="E333" s="31">
        <v>19353466</v>
      </c>
      <c r="F333" s="28">
        <v>0</v>
      </c>
      <c r="G333" s="28">
        <f t="shared" si="19"/>
        <v>10834915</v>
      </c>
      <c r="H333" s="28">
        <f t="shared" si="20"/>
        <v>0</v>
      </c>
      <c r="I333" s="31">
        <v>20625549</v>
      </c>
      <c r="J333" s="31">
        <v>25957</v>
      </c>
      <c r="K333" s="30">
        <f t="shared" si="21"/>
        <v>20651506</v>
      </c>
      <c r="M333" s="31">
        <f>IFERROR(INDEX('2015 Audited Medicaid Shortfall'!E:E,(MATCH('Analysis (Updated)'!B:B,'2015 Audited Medicaid Shortfall'!B:B,0))),0)</f>
        <v>33353214</v>
      </c>
    </row>
    <row r="334" spans="1:13" ht="15" customHeight="1" x14ac:dyDescent="0.2">
      <c r="A334" s="26" t="e">
        <f>INDEX('[7]S-10 Line 4'!$I:$I,(MATCH(#REF!,'[7]S-10 Line 4'!$A:$A,0)))</f>
        <v>#REF!</v>
      </c>
      <c r="B334" s="26" t="s">
        <v>364</v>
      </c>
      <c r="C334" s="27" t="s">
        <v>1046</v>
      </c>
      <c r="D334" s="31">
        <v>11358876</v>
      </c>
      <c r="E334" s="31">
        <v>8392382</v>
      </c>
      <c r="F334" s="28">
        <v>0</v>
      </c>
      <c r="G334" s="28">
        <f t="shared" si="19"/>
        <v>2966494</v>
      </c>
      <c r="H334" s="28">
        <f t="shared" si="20"/>
        <v>0</v>
      </c>
      <c r="I334" s="31">
        <v>13856473</v>
      </c>
      <c r="J334" s="31">
        <v>66282</v>
      </c>
      <c r="K334" s="30">
        <f t="shared" si="21"/>
        <v>13922755</v>
      </c>
      <c r="M334" s="31">
        <f>IFERROR(INDEX('2015 Audited Medicaid Shortfall'!E:E,(MATCH('Analysis (Updated)'!B:B,'2015 Audited Medicaid Shortfall'!B:B,0))),0)</f>
        <v>10957546</v>
      </c>
    </row>
    <row r="335" spans="1:13" ht="15" customHeight="1" x14ac:dyDescent="0.2">
      <c r="A335" s="26" t="e">
        <f>INDEX('[7]S-10 Line 4'!$I:$I,(MATCH(#REF!,'[7]S-10 Line 4'!$A:$A,0)))</f>
        <v>#REF!</v>
      </c>
      <c r="B335" s="26" t="s">
        <v>365</v>
      </c>
      <c r="C335" s="27" t="s">
        <v>1047</v>
      </c>
      <c r="D335" s="31">
        <v>16104763</v>
      </c>
      <c r="E335" s="31">
        <v>7017090</v>
      </c>
      <c r="F335" s="28">
        <v>0</v>
      </c>
      <c r="G335" s="28">
        <f t="shared" si="19"/>
        <v>9087673</v>
      </c>
      <c r="H335" s="28">
        <f t="shared" si="20"/>
        <v>0</v>
      </c>
      <c r="I335" s="31">
        <v>9869057</v>
      </c>
      <c r="J335" s="31">
        <v>438110</v>
      </c>
      <c r="K335" s="30">
        <f t="shared" si="21"/>
        <v>10307167</v>
      </c>
      <c r="M335" s="31">
        <f>IFERROR(INDEX('2015 Audited Medicaid Shortfall'!E:E,(MATCH('Analysis (Updated)'!B:B,'2015 Audited Medicaid Shortfall'!B:B,0))),0)</f>
        <v>25119461</v>
      </c>
    </row>
    <row r="336" spans="1:13" ht="15" customHeight="1" x14ac:dyDescent="0.2">
      <c r="A336" s="26" t="e">
        <f>INDEX('[7]S-10 Line 4'!$I:$I,(MATCH(#REF!,'[7]S-10 Line 4'!$A:$A,0)))</f>
        <v>#REF!</v>
      </c>
      <c r="B336" s="26" t="s">
        <v>366</v>
      </c>
      <c r="C336" s="27" t="s">
        <v>1048</v>
      </c>
      <c r="D336" s="31">
        <v>950932</v>
      </c>
      <c r="E336" s="31">
        <v>337810</v>
      </c>
      <c r="F336" s="28">
        <v>0</v>
      </c>
      <c r="G336" s="28">
        <f t="shared" si="19"/>
        <v>613122</v>
      </c>
      <c r="H336" s="28">
        <f t="shared" si="20"/>
        <v>0</v>
      </c>
      <c r="I336" s="31">
        <v>1526708</v>
      </c>
      <c r="J336" s="31">
        <v>50380</v>
      </c>
      <c r="K336" s="30">
        <f t="shared" si="21"/>
        <v>1577088</v>
      </c>
      <c r="M336" s="31">
        <f>IFERROR(INDEX('2015 Audited Medicaid Shortfall'!E:E,(MATCH('Analysis (Updated)'!B:B,'2015 Audited Medicaid Shortfall'!B:B,0))),0)</f>
        <v>505974</v>
      </c>
    </row>
    <row r="337" spans="1:13" ht="15" customHeight="1" x14ac:dyDescent="0.2">
      <c r="A337" s="26" t="e">
        <f>INDEX('[7]S-10 Line 4'!$I:$I,(MATCH(#REF!,'[7]S-10 Line 4'!$A:$A,0)))</f>
        <v>#REF!</v>
      </c>
      <c r="B337" s="26" t="s">
        <v>367</v>
      </c>
      <c r="C337" s="27" t="s">
        <v>1049</v>
      </c>
      <c r="D337" s="31">
        <v>13789009</v>
      </c>
      <c r="E337" s="31">
        <v>6424108</v>
      </c>
      <c r="F337" s="28">
        <v>0</v>
      </c>
      <c r="G337" s="28">
        <f t="shared" si="19"/>
        <v>7364901</v>
      </c>
      <c r="H337" s="28">
        <f t="shared" si="20"/>
        <v>0</v>
      </c>
      <c r="I337" s="31">
        <v>15618220</v>
      </c>
      <c r="J337" s="31">
        <v>0</v>
      </c>
      <c r="K337" s="30">
        <f t="shared" si="21"/>
        <v>15618220</v>
      </c>
      <c r="M337" s="31">
        <f>IFERROR(INDEX('2015 Audited Medicaid Shortfall'!E:E,(MATCH('Analysis (Updated)'!B:B,'2015 Audited Medicaid Shortfall'!B:B,0))),0)</f>
        <v>19422677</v>
      </c>
    </row>
    <row r="338" spans="1:13" ht="15" customHeight="1" x14ac:dyDescent="0.2">
      <c r="A338" s="26" t="e">
        <f>INDEX('[7]S-10 Line 4'!$I:$I,(MATCH(#REF!,'[7]S-10 Line 4'!$A:$A,0)))</f>
        <v>#REF!</v>
      </c>
      <c r="B338" s="26" t="s">
        <v>369</v>
      </c>
      <c r="C338" s="27" t="s">
        <v>173</v>
      </c>
      <c r="D338" s="31">
        <v>32465965</v>
      </c>
      <c r="E338" s="31">
        <v>25028609</v>
      </c>
      <c r="F338" s="28">
        <v>0</v>
      </c>
      <c r="G338" s="28">
        <f t="shared" si="19"/>
        <v>7437356</v>
      </c>
      <c r="H338" s="28">
        <f t="shared" si="20"/>
        <v>0</v>
      </c>
      <c r="I338" s="31">
        <v>23753924</v>
      </c>
      <c r="J338" s="31">
        <v>172667</v>
      </c>
      <c r="K338" s="30">
        <f t="shared" si="21"/>
        <v>23926591</v>
      </c>
      <c r="M338" s="31">
        <f>IFERROR(INDEX('2015 Audited Medicaid Shortfall'!E:E,(MATCH('Analysis (Updated)'!B:B,'2015 Audited Medicaid Shortfall'!B:B,0))),0)</f>
        <v>18337582</v>
      </c>
    </row>
    <row r="339" spans="1:13" ht="15" customHeight="1" x14ac:dyDescent="0.2">
      <c r="A339" s="26" t="e">
        <f>INDEX('[7]S-10 Line 4'!$I:$I,(MATCH(#REF!,'[7]S-10 Line 4'!$A:$A,0)))</f>
        <v>#REF!</v>
      </c>
      <c r="B339" s="26" t="s">
        <v>370</v>
      </c>
      <c r="C339" s="27" t="s">
        <v>1050</v>
      </c>
      <c r="D339" s="31">
        <v>16574241</v>
      </c>
      <c r="E339" s="31">
        <v>10076277</v>
      </c>
      <c r="F339" s="28">
        <v>0</v>
      </c>
      <c r="G339" s="28">
        <f t="shared" si="19"/>
        <v>6497964</v>
      </c>
      <c r="H339" s="28">
        <f t="shared" si="20"/>
        <v>0</v>
      </c>
      <c r="I339" s="31">
        <v>20127138</v>
      </c>
      <c r="J339" s="31">
        <v>37362</v>
      </c>
      <c r="K339" s="30">
        <f t="shared" si="21"/>
        <v>20164500</v>
      </c>
      <c r="M339" s="31">
        <f>IFERROR(INDEX('2015 Audited Medicaid Shortfall'!E:E,(MATCH('Analysis (Updated)'!B:B,'2015 Audited Medicaid Shortfall'!B:B,0))),0)</f>
        <v>25718199</v>
      </c>
    </row>
    <row r="340" spans="1:13" ht="15" customHeight="1" x14ac:dyDescent="0.2">
      <c r="A340" s="26" t="e">
        <f>INDEX('[7]S-10 Line 4'!$I:$I,(MATCH(#REF!,'[7]S-10 Line 4'!$A:$A,0)))</f>
        <v>#REF!</v>
      </c>
      <c r="B340" s="26" t="s">
        <v>371</v>
      </c>
      <c r="C340" s="27" t="s">
        <v>1051</v>
      </c>
      <c r="D340" s="31">
        <v>7107889</v>
      </c>
      <c r="E340" s="31">
        <v>5247234</v>
      </c>
      <c r="F340" s="28">
        <v>1481638.9300000002</v>
      </c>
      <c r="G340" s="28">
        <f t="shared" si="19"/>
        <v>379016.06999999983</v>
      </c>
      <c r="H340" s="28">
        <f t="shared" si="20"/>
        <v>0</v>
      </c>
      <c r="I340" s="31">
        <v>7185658</v>
      </c>
      <c r="J340" s="31">
        <v>140153</v>
      </c>
      <c r="K340" s="30">
        <f t="shared" si="21"/>
        <v>7325811</v>
      </c>
      <c r="M340" s="31">
        <f>IFERROR(INDEX('2015 Audited Medicaid Shortfall'!E:E,(MATCH('Analysis (Updated)'!B:B,'2015 Audited Medicaid Shortfall'!B:B,0))),0)</f>
        <v>10721667</v>
      </c>
    </row>
    <row r="341" spans="1:13" ht="15" customHeight="1" x14ac:dyDescent="0.2">
      <c r="A341" s="26" t="e">
        <f>INDEX('[7]S-10 Line 4'!$I:$I,(MATCH(#REF!,'[7]S-10 Line 4'!$A:$A,0)))</f>
        <v>#REF!</v>
      </c>
      <c r="B341" s="26" t="s">
        <v>372</v>
      </c>
      <c r="C341" s="27" t="s">
        <v>1052</v>
      </c>
      <c r="D341" s="31">
        <v>1584356</v>
      </c>
      <c r="E341" s="31">
        <v>1027714</v>
      </c>
      <c r="F341" s="28">
        <v>247229.4</v>
      </c>
      <c r="G341" s="28">
        <f t="shared" si="19"/>
        <v>309412.59999999998</v>
      </c>
      <c r="H341" s="28">
        <f t="shared" si="20"/>
        <v>0</v>
      </c>
      <c r="I341" s="31">
        <v>1927515</v>
      </c>
      <c r="J341" s="31">
        <v>146448</v>
      </c>
      <c r="K341" s="30">
        <f t="shared" si="21"/>
        <v>2073963</v>
      </c>
      <c r="M341" s="31">
        <f>IFERROR(INDEX('2015 Audited Medicaid Shortfall'!E:E,(MATCH('Analysis (Updated)'!B:B,'2015 Audited Medicaid Shortfall'!B:B,0))),0)</f>
        <v>2327858</v>
      </c>
    </row>
    <row r="342" spans="1:13" ht="15" customHeight="1" x14ac:dyDescent="0.2">
      <c r="A342" s="26" t="e">
        <f>INDEX('[7]S-10 Line 4'!$I:$I,(MATCH(#REF!,'[7]S-10 Line 4'!$A:$A,0)))</f>
        <v>#REF!</v>
      </c>
      <c r="B342" s="26" t="s">
        <v>645</v>
      </c>
      <c r="C342" s="27" t="s">
        <v>39</v>
      </c>
      <c r="D342" s="34">
        <v>3009874</v>
      </c>
      <c r="E342" s="34">
        <v>2022816</v>
      </c>
      <c r="F342" s="28">
        <v>487600.78</v>
      </c>
      <c r="G342" s="28">
        <f t="shared" si="19"/>
        <v>499457.22</v>
      </c>
      <c r="H342" s="28">
        <f t="shared" si="20"/>
        <v>0</v>
      </c>
      <c r="I342" s="35">
        <v>835920</v>
      </c>
      <c r="J342" s="35">
        <v>1100619</v>
      </c>
      <c r="K342" s="30">
        <f t="shared" si="21"/>
        <v>1936539</v>
      </c>
      <c r="M342" s="35">
        <f>IFERROR(INDEX('2015 Audited Medicaid Shortfall'!E:E,(MATCH('Analysis (Updated)'!B:B,'2015 Audited Medicaid Shortfall'!B:B,0))),0)</f>
        <v>2856128</v>
      </c>
    </row>
    <row r="343" spans="1:13" ht="15" customHeight="1" x14ac:dyDescent="0.2">
      <c r="A343" s="26" t="e">
        <f>INDEX('[7]S-10 Line 4'!$I:$I,(MATCH(#REF!,'[7]S-10 Line 4'!$A:$A,0)))</f>
        <v>#REF!</v>
      </c>
      <c r="B343" s="26" t="s">
        <v>413</v>
      </c>
      <c r="C343" s="27" t="s">
        <v>55</v>
      </c>
      <c r="D343" s="34">
        <v>398573</v>
      </c>
      <c r="E343" s="34">
        <v>677253</v>
      </c>
      <c r="F343" s="28">
        <v>3614727.46</v>
      </c>
      <c r="G343" s="28">
        <f t="shared" si="19"/>
        <v>-3893407.46</v>
      </c>
      <c r="H343" s="28">
        <f t="shared" si="20"/>
        <v>-3893407.46</v>
      </c>
      <c r="I343" s="35">
        <v>1427624</v>
      </c>
      <c r="J343" s="35">
        <v>0</v>
      </c>
      <c r="K343" s="30">
        <f t="shared" si="21"/>
        <v>-2465783.46</v>
      </c>
      <c r="M343" s="35">
        <f>IFERROR(INDEX('2015 Audited Medicaid Shortfall'!E:E,(MATCH('Analysis (Updated)'!B:B,'2015 Audited Medicaid Shortfall'!B:B,0))),0)</f>
        <v>13131338</v>
      </c>
    </row>
    <row r="344" spans="1:13" ht="15" customHeight="1" x14ac:dyDescent="0.2">
      <c r="A344" s="26" t="e">
        <f>INDEX('[7]S-10 Line 4'!$I:$I,(MATCH(#REF!,'[7]S-10 Line 4'!$A:$A,0)))</f>
        <v>#REF!</v>
      </c>
      <c r="B344" s="26" t="s">
        <v>441</v>
      </c>
      <c r="C344" s="27" t="s">
        <v>87</v>
      </c>
      <c r="D344" s="34">
        <v>8314</v>
      </c>
      <c r="E344" s="34">
        <v>7590</v>
      </c>
      <c r="F344" s="28">
        <v>0</v>
      </c>
      <c r="G344" s="28">
        <f t="shared" si="19"/>
        <v>724</v>
      </c>
      <c r="H344" s="28">
        <f t="shared" si="20"/>
        <v>0</v>
      </c>
      <c r="I344" s="35">
        <v>29608</v>
      </c>
      <c r="J344" s="35">
        <v>0</v>
      </c>
      <c r="K344" s="30">
        <f t="shared" si="21"/>
        <v>29608</v>
      </c>
      <c r="M344" s="35">
        <f>IFERROR(INDEX('2015 Audited Medicaid Shortfall'!E:E,(MATCH('Analysis (Updated)'!B:B,'2015 Audited Medicaid Shortfall'!B:B,0))),0)</f>
        <v>1052684</v>
      </c>
    </row>
    <row r="345" spans="1:13" ht="15" customHeight="1" x14ac:dyDescent="0.2">
      <c r="A345" s="26" t="e">
        <f>INDEX('[7]S-10 Line 4'!$I:$I,(MATCH(#REF!,'[7]S-10 Line 4'!$A:$A,0)))</f>
        <v>#REF!</v>
      </c>
      <c r="B345" s="26" t="s">
        <v>356</v>
      </c>
      <c r="C345" s="27" t="s">
        <v>103</v>
      </c>
      <c r="D345" s="34">
        <v>199180</v>
      </c>
      <c r="E345" s="34">
        <v>81704</v>
      </c>
      <c r="F345" s="28">
        <v>0</v>
      </c>
      <c r="G345" s="28">
        <f t="shared" si="19"/>
        <v>117476</v>
      </c>
      <c r="H345" s="28">
        <f t="shared" si="20"/>
        <v>0</v>
      </c>
      <c r="I345" s="35">
        <v>65935</v>
      </c>
      <c r="J345" s="35">
        <v>0</v>
      </c>
      <c r="K345" s="30">
        <f t="shared" si="21"/>
        <v>65935</v>
      </c>
      <c r="M345" s="35">
        <f>IFERROR(INDEX('2015 Audited Medicaid Shortfall'!E:E,(MATCH('Analysis (Updated)'!B:B,'2015 Audited Medicaid Shortfall'!B:B,0))),0)</f>
        <v>0</v>
      </c>
    </row>
    <row r="346" spans="1:13" ht="15" customHeight="1" x14ac:dyDescent="0.2">
      <c r="A346" s="26" t="e">
        <f>INDEX('[7]S-10 Line 4'!$I:$I,(MATCH(#REF!,'[7]S-10 Line 4'!$A:$A,0)))</f>
        <v>#REF!</v>
      </c>
      <c r="B346" s="26" t="s">
        <v>506</v>
      </c>
      <c r="C346" s="27" t="s">
        <v>108</v>
      </c>
      <c r="D346" s="34">
        <v>1094555</v>
      </c>
      <c r="E346" s="34">
        <v>289094</v>
      </c>
      <c r="F346" s="28">
        <v>0</v>
      </c>
      <c r="G346" s="28">
        <f t="shared" si="19"/>
        <v>805461</v>
      </c>
      <c r="H346" s="28">
        <f t="shared" si="20"/>
        <v>0</v>
      </c>
      <c r="I346" s="35">
        <v>1288184</v>
      </c>
      <c r="J346" s="35">
        <v>0</v>
      </c>
      <c r="K346" s="30">
        <f t="shared" si="21"/>
        <v>1288184</v>
      </c>
      <c r="M346" s="35">
        <f>IFERROR(INDEX('2015 Audited Medicaid Shortfall'!E:E,(MATCH('Analysis (Updated)'!B:B,'2015 Audited Medicaid Shortfall'!B:B,0))),0)</f>
        <v>1271038</v>
      </c>
    </row>
    <row r="347" spans="1:13" ht="15" customHeight="1" x14ac:dyDescent="0.2">
      <c r="A347" s="26" t="e">
        <f>INDEX('[7]S-10 Line 4'!$I:$I,(MATCH(#REF!,'[7]S-10 Line 4'!$A:$A,0)))</f>
        <v>#REF!</v>
      </c>
      <c r="B347" s="26" t="s">
        <v>629</v>
      </c>
      <c r="C347" s="27" t="s">
        <v>110</v>
      </c>
      <c r="D347" s="34">
        <v>8062068</v>
      </c>
      <c r="E347" s="34">
        <v>4130398</v>
      </c>
      <c r="F347" s="28">
        <v>0</v>
      </c>
      <c r="G347" s="28">
        <f t="shared" si="19"/>
        <v>3931670</v>
      </c>
      <c r="H347" s="28">
        <f t="shared" si="20"/>
        <v>0</v>
      </c>
      <c r="I347" s="35">
        <v>76156</v>
      </c>
      <c r="J347" s="35">
        <v>2452020</v>
      </c>
      <c r="K347" s="30">
        <f t="shared" si="21"/>
        <v>2528176</v>
      </c>
      <c r="M347" s="35">
        <f>IFERROR(INDEX('2015 Audited Medicaid Shortfall'!E:E,(MATCH('Analysis (Updated)'!B:B,'2015 Audited Medicaid Shortfall'!B:B,0))),0)</f>
        <v>0</v>
      </c>
    </row>
    <row r="348" spans="1:13" ht="15" customHeight="1" x14ac:dyDescent="0.2">
      <c r="A348" s="26" t="e">
        <f>INDEX('[7]S-10 Line 4'!$I:$I,(MATCH(#REF!,'[7]S-10 Line 4'!$A:$A,0)))</f>
        <v>#REF!</v>
      </c>
      <c r="B348" s="26" t="s">
        <v>468</v>
      </c>
      <c r="C348" s="27" t="s">
        <v>115</v>
      </c>
      <c r="D348" s="34">
        <v>11828340</v>
      </c>
      <c r="E348" s="34">
        <v>9430100</v>
      </c>
      <c r="F348" s="28">
        <v>7094290.3800000008</v>
      </c>
      <c r="G348" s="28">
        <f t="shared" si="19"/>
        <v>-4696050.3800000008</v>
      </c>
      <c r="H348" s="28">
        <f t="shared" si="20"/>
        <v>-4696050.3800000008</v>
      </c>
      <c r="I348" s="35">
        <v>4733091</v>
      </c>
      <c r="J348" s="35">
        <v>0</v>
      </c>
      <c r="K348" s="30">
        <f t="shared" si="21"/>
        <v>37040.61999999918</v>
      </c>
      <c r="M348" s="35">
        <f>IFERROR(INDEX('2015 Audited Medicaid Shortfall'!E:E,(MATCH('Analysis (Updated)'!B:B,'2015 Audited Medicaid Shortfall'!B:B,0))),0)</f>
        <v>10581991.000000002</v>
      </c>
    </row>
    <row r="349" spans="1:13" ht="15" customHeight="1" x14ac:dyDescent="0.2">
      <c r="A349" s="26" t="e">
        <f>INDEX('[7]S-10 Line 4'!$I:$I,(MATCH(#REF!,'[7]S-10 Line 4'!$A:$A,0)))</f>
        <v>#REF!</v>
      </c>
      <c r="B349" s="26" t="s">
        <v>689</v>
      </c>
      <c r="C349" s="27" t="s">
        <v>146</v>
      </c>
      <c r="D349" s="34">
        <v>18017279</v>
      </c>
      <c r="E349" s="34">
        <v>5558022</v>
      </c>
      <c r="F349" s="28">
        <v>0</v>
      </c>
      <c r="G349" s="28">
        <f t="shared" si="19"/>
        <v>12459257</v>
      </c>
      <c r="H349" s="28">
        <f t="shared" si="20"/>
        <v>0</v>
      </c>
      <c r="I349" s="35">
        <v>12843260</v>
      </c>
      <c r="J349" s="35">
        <v>0</v>
      </c>
      <c r="K349" s="30">
        <f t="shared" si="21"/>
        <v>12843260</v>
      </c>
      <c r="M349" s="35">
        <f>IFERROR(INDEX('2015 Audited Medicaid Shortfall'!E:E,(MATCH('Analysis (Updated)'!B:B,'2015 Audited Medicaid Shortfall'!B:B,0))),0)</f>
        <v>17368211</v>
      </c>
    </row>
    <row r="350" spans="1:13" ht="15" customHeight="1" x14ac:dyDescent="0.2">
      <c r="A350" s="26" t="e">
        <f>INDEX('[7]S-10 Line 4'!$I:$I,(MATCH(#REF!,'[7]S-10 Line 4'!$A:$A,0)))</f>
        <v>#REF!</v>
      </c>
      <c r="B350" s="26" t="s">
        <v>368</v>
      </c>
      <c r="C350" s="27" t="s">
        <v>172</v>
      </c>
      <c r="D350" s="34">
        <v>245084</v>
      </c>
      <c r="E350" s="34">
        <v>33191</v>
      </c>
      <c r="F350" s="28">
        <v>0</v>
      </c>
      <c r="G350" s="28">
        <f t="shared" si="19"/>
        <v>211893</v>
      </c>
      <c r="H350" s="28">
        <f t="shared" si="20"/>
        <v>0</v>
      </c>
      <c r="I350" s="35">
        <v>24448</v>
      </c>
      <c r="J350" s="35">
        <v>0</v>
      </c>
      <c r="K350" s="30">
        <f t="shared" si="21"/>
        <v>24448</v>
      </c>
      <c r="M350" s="35">
        <f>IFERROR(INDEX('2015 Audited Medicaid Shortfall'!E:E,(MATCH('Analysis (Updated)'!B:B,'2015 Audited Medicaid Shortfall'!B:B,0))),0)</f>
        <v>0</v>
      </c>
    </row>
    <row r="351" spans="1:13" ht="15" customHeight="1" x14ac:dyDescent="0.2">
      <c r="A351" s="26" t="e">
        <f>INDEX('[7]S-10 Line 4'!$I:$I,(MATCH(#REF!,'[7]S-10 Line 4'!$A:$A,0)))</f>
        <v>#REF!</v>
      </c>
      <c r="B351" s="26" t="s">
        <v>557</v>
      </c>
      <c r="C351" s="27" t="s">
        <v>180</v>
      </c>
      <c r="D351" s="34">
        <v>249862</v>
      </c>
      <c r="E351" s="34">
        <v>105348</v>
      </c>
      <c r="F351" s="28">
        <v>0</v>
      </c>
      <c r="G351" s="28">
        <f t="shared" si="19"/>
        <v>144514</v>
      </c>
      <c r="H351" s="28">
        <f t="shared" si="20"/>
        <v>0</v>
      </c>
      <c r="I351" s="35">
        <v>65834</v>
      </c>
      <c r="J351" s="35">
        <v>0</v>
      </c>
      <c r="K351" s="30">
        <f t="shared" si="21"/>
        <v>65834</v>
      </c>
      <c r="M351" s="35">
        <f>IFERROR(INDEX('2015 Audited Medicaid Shortfall'!E:E,(MATCH('Analysis (Updated)'!B:B,'2015 Audited Medicaid Shortfall'!B:B,0))),0)</f>
        <v>0</v>
      </c>
    </row>
    <row r="352" spans="1:13" ht="15" customHeight="1" x14ac:dyDescent="0.2">
      <c r="A352" s="26" t="e">
        <f>INDEX('[7]S-10 Line 4'!$I:$I,(MATCH(#REF!,'[7]S-10 Line 4'!$A:$A,0)))</f>
        <v>#REF!</v>
      </c>
      <c r="B352" s="26" t="s">
        <v>558</v>
      </c>
      <c r="C352" s="27" t="s">
        <v>182</v>
      </c>
      <c r="D352" s="34">
        <v>15230</v>
      </c>
      <c r="E352" s="34">
        <v>5434</v>
      </c>
      <c r="F352" s="28">
        <v>0</v>
      </c>
      <c r="G352" s="28">
        <f t="shared" si="19"/>
        <v>9796</v>
      </c>
      <c r="H352" s="28">
        <f t="shared" si="20"/>
        <v>0</v>
      </c>
      <c r="I352" s="35">
        <v>39509</v>
      </c>
      <c r="J352" s="35">
        <v>0</v>
      </c>
      <c r="K352" s="30">
        <f t="shared" si="21"/>
        <v>39509</v>
      </c>
      <c r="M352" s="35">
        <f>IFERROR(INDEX('2015 Audited Medicaid Shortfall'!E:E,(MATCH('Analysis (Updated)'!B:B,'2015 Audited Medicaid Shortfall'!B:B,0))),0)</f>
        <v>0</v>
      </c>
    </row>
    <row r="353" spans="1:13" ht="15" customHeight="1" x14ac:dyDescent="0.2">
      <c r="A353" s="26" t="e">
        <f>INDEX('[7]S-10 Line 4'!$I:$I,(MATCH(#REF!,'[7]S-10 Line 4'!$A:$A,0)))</f>
        <v>#REF!</v>
      </c>
      <c r="B353" s="26" t="s">
        <v>611</v>
      </c>
      <c r="C353" s="27" t="s">
        <v>183</v>
      </c>
      <c r="D353" s="34">
        <v>307328</v>
      </c>
      <c r="E353" s="34">
        <v>103528</v>
      </c>
      <c r="F353" s="28">
        <v>0</v>
      </c>
      <c r="G353" s="28">
        <f t="shared" si="19"/>
        <v>203800</v>
      </c>
      <c r="H353" s="28">
        <f t="shared" si="20"/>
        <v>0</v>
      </c>
      <c r="I353" s="35">
        <v>3436</v>
      </c>
      <c r="J353" s="35">
        <v>0</v>
      </c>
      <c r="K353" s="30">
        <f t="shared" si="21"/>
        <v>3436</v>
      </c>
      <c r="M353" s="35">
        <f>IFERROR(INDEX('2015 Audited Medicaid Shortfall'!E:E,(MATCH('Analysis (Updated)'!B:B,'2015 Audited Medicaid Shortfall'!B:B,0))),0)</f>
        <v>0</v>
      </c>
    </row>
    <row r="354" spans="1:13" ht="15" customHeight="1" x14ac:dyDescent="0.2">
      <c r="A354" s="26" t="e">
        <f>INDEX('[7]S-10 Line 4'!$I:$I,(MATCH(#REF!,'[7]S-10 Line 4'!$A:$A,0)))</f>
        <v>#REF!</v>
      </c>
      <c r="B354" s="26" t="s">
        <v>565</v>
      </c>
      <c r="C354" s="27" t="s">
        <v>185</v>
      </c>
      <c r="D354" s="34">
        <v>1495717</v>
      </c>
      <c r="E354" s="34">
        <v>332438</v>
      </c>
      <c r="F354" s="28">
        <v>0</v>
      </c>
      <c r="G354" s="28">
        <f t="shared" si="19"/>
        <v>1163279</v>
      </c>
      <c r="H354" s="28">
        <f t="shared" si="20"/>
        <v>0</v>
      </c>
      <c r="I354" s="35">
        <v>250482</v>
      </c>
      <c r="J354" s="35">
        <v>0</v>
      </c>
      <c r="K354" s="30">
        <f t="shared" si="21"/>
        <v>250482</v>
      </c>
      <c r="M354" s="35">
        <f>IFERROR(INDEX('2015 Audited Medicaid Shortfall'!E:E,(MATCH('Analysis (Updated)'!B:B,'2015 Audited Medicaid Shortfall'!B:B,0))),0)</f>
        <v>0</v>
      </c>
    </row>
    <row r="355" spans="1:13" ht="15" customHeight="1" x14ac:dyDescent="0.2">
      <c r="A355" s="26" t="e">
        <f>INDEX('[7]S-10 Line 4'!$I:$I,(MATCH(#REF!,'[7]S-10 Line 4'!$A:$A,0)))</f>
        <v>#REF!</v>
      </c>
      <c r="B355" s="26" t="s">
        <v>563</v>
      </c>
      <c r="C355" s="27" t="s">
        <v>288</v>
      </c>
      <c r="D355" s="34">
        <v>0</v>
      </c>
      <c r="E355" s="34">
        <v>0</v>
      </c>
      <c r="F355" s="28">
        <v>20077220.560000002</v>
      </c>
      <c r="G355" s="28">
        <f t="shared" si="19"/>
        <v>88156451.439999998</v>
      </c>
      <c r="H355" s="28">
        <f t="shared" si="20"/>
        <v>0</v>
      </c>
      <c r="I355" s="35">
        <v>31756397</v>
      </c>
      <c r="J355" s="35">
        <v>0</v>
      </c>
      <c r="K355" s="30">
        <f t="shared" si="21"/>
        <v>31756397</v>
      </c>
      <c r="M355" s="35">
        <f>IFERROR(INDEX('2015 Audited Medicaid Shortfall'!E:E,(MATCH('Analysis (Updated)'!B:B,'2015 Audited Medicaid Shortfall'!B:B,0))),0)</f>
        <v>108233672</v>
      </c>
    </row>
    <row r="356" spans="1:13" ht="15" customHeight="1" x14ac:dyDescent="0.2">
      <c r="A356" s="26" t="e">
        <f>INDEX('[7]S-10 Line 4'!$I:$I,(MATCH(#REF!,'[7]S-10 Line 4'!$A:$A,0)))</f>
        <v>#REF!</v>
      </c>
      <c r="B356" s="26" t="s">
        <v>665</v>
      </c>
      <c r="C356" s="27" t="s">
        <v>188</v>
      </c>
      <c r="D356" s="34">
        <v>1305982</v>
      </c>
      <c r="E356" s="34">
        <v>49338</v>
      </c>
      <c r="F356" s="28">
        <v>0</v>
      </c>
      <c r="G356" s="28">
        <f t="shared" si="19"/>
        <v>1256644</v>
      </c>
      <c r="H356" s="28">
        <f t="shared" si="20"/>
        <v>0</v>
      </c>
      <c r="I356" s="35">
        <v>1369</v>
      </c>
      <c r="J356" s="35">
        <v>0</v>
      </c>
      <c r="K356" s="30">
        <f t="shared" si="21"/>
        <v>1369</v>
      </c>
      <c r="M356" s="35">
        <f>IFERROR(INDEX('2015 Audited Medicaid Shortfall'!E:E,(MATCH('Analysis (Updated)'!B:B,'2015 Audited Medicaid Shortfall'!B:B,0))),0)</f>
        <v>0</v>
      </c>
    </row>
    <row r="357" spans="1:13" ht="15" customHeight="1" x14ac:dyDescent="0.2">
      <c r="A357" s="26" t="e">
        <f>INDEX('[7]S-10 Line 4'!$I:$I,(MATCH(#REF!,'[7]S-10 Line 4'!$A:$A,0)))</f>
        <v>#REF!</v>
      </c>
      <c r="B357" s="26" t="s">
        <v>566</v>
      </c>
      <c r="C357" s="27" t="s">
        <v>189</v>
      </c>
      <c r="D357" s="34">
        <v>1470001</v>
      </c>
      <c r="E357" s="34">
        <v>453369</v>
      </c>
      <c r="F357" s="28">
        <v>0</v>
      </c>
      <c r="G357" s="28">
        <f t="shared" si="19"/>
        <v>1016632</v>
      </c>
      <c r="H357" s="28">
        <f t="shared" si="20"/>
        <v>0</v>
      </c>
      <c r="I357" s="35">
        <v>166964</v>
      </c>
      <c r="J357" s="35">
        <v>0</v>
      </c>
      <c r="K357" s="30">
        <f t="shared" si="21"/>
        <v>166964</v>
      </c>
      <c r="M357" s="35">
        <f>IFERROR(INDEX('2015 Audited Medicaid Shortfall'!E:E,(MATCH('Analysis (Updated)'!B:B,'2015 Audited Medicaid Shortfall'!B:B,0))),0)</f>
        <v>0</v>
      </c>
    </row>
    <row r="358" spans="1:13" ht="15" customHeight="1" x14ac:dyDescent="0.2">
      <c r="A358" s="26" t="e">
        <f>INDEX('[7]S-10 Line 4'!$I:$I,(MATCH(#REF!,'[7]S-10 Line 4'!$A:$A,0)))</f>
        <v>#REF!</v>
      </c>
      <c r="B358" s="26" t="s">
        <v>570</v>
      </c>
      <c r="C358" s="27" t="s">
        <v>190</v>
      </c>
      <c r="D358" s="34">
        <v>75178</v>
      </c>
      <c r="E358" s="34">
        <v>36333</v>
      </c>
      <c r="F358" s="28">
        <v>0</v>
      </c>
      <c r="G358" s="28">
        <f t="shared" si="19"/>
        <v>38845</v>
      </c>
      <c r="H358" s="28">
        <f t="shared" si="20"/>
        <v>0</v>
      </c>
      <c r="I358" s="35">
        <v>166287</v>
      </c>
      <c r="J358" s="35">
        <v>0</v>
      </c>
      <c r="K358" s="30">
        <f t="shared" si="21"/>
        <v>166287</v>
      </c>
      <c r="M358" s="35">
        <f>IFERROR(INDEX('2015 Audited Medicaid Shortfall'!E:E,(MATCH('Analysis (Updated)'!B:B,'2015 Audited Medicaid Shortfall'!B:B,0))),0)</f>
        <v>0</v>
      </c>
    </row>
    <row r="359" spans="1:13" ht="15" customHeight="1" x14ac:dyDescent="0.2">
      <c r="A359" s="26" t="e">
        <f>INDEX('[7]S-10 Line 4'!$I:$I,(MATCH(#REF!,'[7]S-10 Line 4'!$A:$A,0)))</f>
        <v>#REF!</v>
      </c>
      <c r="B359" s="26" t="s">
        <v>571</v>
      </c>
      <c r="C359" s="27" t="s">
        <v>191</v>
      </c>
      <c r="D359" s="34">
        <v>824608</v>
      </c>
      <c r="E359" s="34">
        <v>159983</v>
      </c>
      <c r="F359" s="28">
        <v>0</v>
      </c>
      <c r="G359" s="28">
        <f t="shared" si="19"/>
        <v>664625</v>
      </c>
      <c r="H359" s="28">
        <f t="shared" si="20"/>
        <v>0</v>
      </c>
      <c r="I359" s="35">
        <v>324119</v>
      </c>
      <c r="J359" s="35">
        <v>0</v>
      </c>
      <c r="K359" s="30">
        <f t="shared" si="21"/>
        <v>324119</v>
      </c>
      <c r="M359" s="35">
        <f>IFERROR(INDEX('2015 Audited Medicaid Shortfall'!E:E,(MATCH('Analysis (Updated)'!B:B,'2015 Audited Medicaid Shortfall'!B:B,0))),0)</f>
        <v>0</v>
      </c>
    </row>
    <row r="360" spans="1:13" ht="15" customHeight="1" x14ac:dyDescent="0.2">
      <c r="A360" s="26" t="e">
        <f>INDEX('[7]S-10 Line 4'!$I:$I,(MATCH(#REF!,'[7]S-10 Line 4'!$A:$A,0)))</f>
        <v>#REF!</v>
      </c>
      <c r="B360" s="26" t="s">
        <v>568</v>
      </c>
      <c r="C360" s="27" t="s">
        <v>192</v>
      </c>
      <c r="D360" s="34">
        <v>319675</v>
      </c>
      <c r="E360" s="34">
        <v>332858</v>
      </c>
      <c r="F360" s="28">
        <v>0</v>
      </c>
      <c r="G360" s="28">
        <f t="shared" si="19"/>
        <v>-13183</v>
      </c>
      <c r="H360" s="28">
        <f t="shared" si="20"/>
        <v>-13183</v>
      </c>
      <c r="I360" s="35">
        <v>89764</v>
      </c>
      <c r="J360" s="35">
        <v>0</v>
      </c>
      <c r="K360" s="30">
        <f t="shared" si="21"/>
        <v>76581</v>
      </c>
      <c r="M360" s="35">
        <f>IFERROR(INDEX('2015 Audited Medicaid Shortfall'!E:E,(MATCH('Analysis (Updated)'!B:B,'2015 Audited Medicaid Shortfall'!B:B,0))),0)</f>
        <v>0</v>
      </c>
    </row>
    <row r="361" spans="1:13" ht="15" customHeight="1" x14ac:dyDescent="0.2">
      <c r="A361" s="26" t="e">
        <f>INDEX('[7]S-10 Line 4'!$I:$I,(MATCH(#REF!,'[7]S-10 Line 4'!$A:$A,0)))</f>
        <v>#REF!</v>
      </c>
      <c r="B361" s="26" t="s">
        <v>572</v>
      </c>
      <c r="C361" s="27" t="s">
        <v>193</v>
      </c>
      <c r="D361" s="34">
        <v>25936</v>
      </c>
      <c r="E361" s="34">
        <v>7401</v>
      </c>
      <c r="F361" s="28">
        <v>0</v>
      </c>
      <c r="G361" s="28">
        <f t="shared" si="19"/>
        <v>18535</v>
      </c>
      <c r="H361" s="28">
        <f t="shared" si="20"/>
        <v>0</v>
      </c>
      <c r="I361" s="35">
        <v>37035</v>
      </c>
      <c r="J361" s="35">
        <v>0</v>
      </c>
      <c r="K361" s="30">
        <f t="shared" si="21"/>
        <v>37035</v>
      </c>
      <c r="M361" s="35">
        <f>IFERROR(INDEX('2015 Audited Medicaid Shortfall'!E:E,(MATCH('Analysis (Updated)'!B:B,'2015 Audited Medicaid Shortfall'!B:B,0))),0)</f>
        <v>0</v>
      </c>
    </row>
    <row r="362" spans="1:13" ht="15" customHeight="1" x14ac:dyDescent="0.2">
      <c r="A362" s="26" t="e">
        <f>INDEX('[7]S-10 Line 4'!$I:$I,(MATCH(#REF!,'[7]S-10 Line 4'!$A:$A,0)))</f>
        <v>#REF!</v>
      </c>
      <c r="B362" s="26" t="s">
        <v>576</v>
      </c>
      <c r="C362" s="27" t="s">
        <v>194</v>
      </c>
      <c r="D362" s="34">
        <v>48152</v>
      </c>
      <c r="E362" s="34">
        <v>18769</v>
      </c>
      <c r="F362" s="28">
        <v>0</v>
      </c>
      <c r="G362" s="28">
        <f t="shared" si="19"/>
        <v>29383</v>
      </c>
      <c r="H362" s="28">
        <f t="shared" si="20"/>
        <v>0</v>
      </c>
      <c r="I362" s="35">
        <v>94100</v>
      </c>
      <c r="J362" s="35">
        <v>0</v>
      </c>
      <c r="K362" s="30">
        <f t="shared" si="21"/>
        <v>94100</v>
      </c>
      <c r="M362" s="35">
        <f>IFERROR(INDEX('2015 Audited Medicaid Shortfall'!E:E,(MATCH('Analysis (Updated)'!B:B,'2015 Audited Medicaid Shortfall'!B:B,0))),0)</f>
        <v>0</v>
      </c>
    </row>
    <row r="363" spans="1:13" ht="15" customHeight="1" x14ac:dyDescent="0.2">
      <c r="A363" s="26" t="e">
        <f>INDEX('[7]S-10 Line 4'!$I:$I,(MATCH(#REF!,'[7]S-10 Line 4'!$A:$A,0)))</f>
        <v>#REF!</v>
      </c>
      <c r="B363" s="26" t="s">
        <v>573</v>
      </c>
      <c r="C363" s="27" t="s">
        <v>195</v>
      </c>
      <c r="D363" s="34">
        <v>3477189</v>
      </c>
      <c r="E363" s="34">
        <v>1469442</v>
      </c>
      <c r="F363" s="28">
        <v>0</v>
      </c>
      <c r="G363" s="28">
        <f t="shared" si="19"/>
        <v>2007747</v>
      </c>
      <c r="H363" s="28">
        <f t="shared" si="20"/>
        <v>0</v>
      </c>
      <c r="I363" s="35">
        <v>4603263</v>
      </c>
      <c r="J363" s="35">
        <v>0</v>
      </c>
      <c r="K363" s="30">
        <f t="shared" si="21"/>
        <v>4603263</v>
      </c>
      <c r="M363" s="35">
        <f>IFERROR(INDEX('2015 Audited Medicaid Shortfall'!E:E,(MATCH('Analysis (Updated)'!B:B,'2015 Audited Medicaid Shortfall'!B:B,0))),0)</f>
        <v>6642202</v>
      </c>
    </row>
    <row r="364" spans="1:13" ht="15" customHeight="1" x14ac:dyDescent="0.2">
      <c r="A364" s="26" t="e">
        <f>INDEX('[7]S-10 Line 4'!$I:$I,(MATCH(#REF!,'[7]S-10 Line 4'!$A:$A,0)))</f>
        <v>#REF!</v>
      </c>
      <c r="B364" s="26" t="s">
        <v>574</v>
      </c>
      <c r="C364" s="27" t="s">
        <v>196</v>
      </c>
      <c r="D364" s="34">
        <v>285600</v>
      </c>
      <c r="E364" s="34">
        <v>24633</v>
      </c>
      <c r="F364" s="28">
        <v>0</v>
      </c>
      <c r="G364" s="28">
        <f t="shared" si="19"/>
        <v>260967</v>
      </c>
      <c r="H364" s="28">
        <f t="shared" si="20"/>
        <v>0</v>
      </c>
      <c r="I364" s="35">
        <v>71417</v>
      </c>
      <c r="J364" s="35">
        <v>0</v>
      </c>
      <c r="K364" s="30">
        <f t="shared" si="21"/>
        <v>71417</v>
      </c>
      <c r="M364" s="35">
        <f>IFERROR(INDEX('2015 Audited Medicaid Shortfall'!E:E,(MATCH('Analysis (Updated)'!B:B,'2015 Audited Medicaid Shortfall'!B:B,0))),0)</f>
        <v>0</v>
      </c>
    </row>
    <row r="365" spans="1:13" ht="15" customHeight="1" x14ac:dyDescent="0.2">
      <c r="A365" s="26" t="e">
        <f>INDEX('[7]S-10 Line 4'!$I:$I,(MATCH(#REF!,'[7]S-10 Line 4'!$A:$A,0)))</f>
        <v>#REF!</v>
      </c>
      <c r="B365" s="26" t="s">
        <v>577</v>
      </c>
      <c r="C365" s="27" t="s">
        <v>197</v>
      </c>
      <c r="D365" s="34">
        <v>4210</v>
      </c>
      <c r="E365" s="34">
        <v>2090</v>
      </c>
      <c r="F365" s="28">
        <v>0</v>
      </c>
      <c r="G365" s="28">
        <f t="shared" si="19"/>
        <v>2120</v>
      </c>
      <c r="H365" s="28">
        <f t="shared" si="20"/>
        <v>0</v>
      </c>
      <c r="I365" s="35">
        <v>104260</v>
      </c>
      <c r="J365" s="35">
        <v>0</v>
      </c>
      <c r="K365" s="30">
        <f t="shared" si="21"/>
        <v>104260</v>
      </c>
      <c r="M365" s="35">
        <f>IFERROR(INDEX('2015 Audited Medicaid Shortfall'!E:E,(MATCH('Analysis (Updated)'!B:B,'2015 Audited Medicaid Shortfall'!B:B,0))),0)</f>
        <v>0</v>
      </c>
    </row>
    <row r="366" spans="1:13" ht="15" customHeight="1" x14ac:dyDescent="0.2">
      <c r="A366" s="26" t="e">
        <f>INDEX('[7]S-10 Line 4'!$I:$I,(MATCH(#REF!,'[7]S-10 Line 4'!$A:$A,0)))</f>
        <v>#REF!</v>
      </c>
      <c r="B366" s="26" t="s">
        <v>578</v>
      </c>
      <c r="C366" s="27" t="s">
        <v>198</v>
      </c>
      <c r="D366" s="34">
        <v>297414</v>
      </c>
      <c r="E366" s="34">
        <v>116936</v>
      </c>
      <c r="F366" s="28">
        <v>0</v>
      </c>
      <c r="G366" s="28">
        <f t="shared" si="19"/>
        <v>180478</v>
      </c>
      <c r="H366" s="28">
        <f t="shared" si="20"/>
        <v>0</v>
      </c>
      <c r="I366" s="35">
        <v>103043</v>
      </c>
      <c r="J366" s="35">
        <v>0</v>
      </c>
      <c r="K366" s="30">
        <f t="shared" si="21"/>
        <v>103043</v>
      </c>
      <c r="M366" s="35">
        <f>IFERROR(INDEX('2015 Audited Medicaid Shortfall'!E:E,(MATCH('Analysis (Updated)'!B:B,'2015 Audited Medicaid Shortfall'!B:B,0))),0)</f>
        <v>0</v>
      </c>
    </row>
    <row r="367" spans="1:13" ht="15" customHeight="1" x14ac:dyDescent="0.2">
      <c r="A367" s="26" t="e">
        <f>INDEX('[7]S-10 Line 4'!$I:$I,(MATCH(#REF!,'[7]S-10 Line 4'!$A:$A,0)))</f>
        <v>#REF!</v>
      </c>
      <c r="B367" s="26" t="s">
        <v>314</v>
      </c>
      <c r="C367" s="27" t="s">
        <v>212</v>
      </c>
      <c r="D367" s="34">
        <v>408558</v>
      </c>
      <c r="E367" s="34">
        <v>137508</v>
      </c>
      <c r="F367" s="28">
        <v>0</v>
      </c>
      <c r="G367" s="28">
        <f t="shared" si="19"/>
        <v>271050</v>
      </c>
      <c r="H367" s="28">
        <f t="shared" si="20"/>
        <v>0</v>
      </c>
      <c r="I367" s="35">
        <v>671027</v>
      </c>
      <c r="J367" s="35">
        <v>0</v>
      </c>
      <c r="K367" s="30">
        <f t="shared" si="21"/>
        <v>671027</v>
      </c>
      <c r="M367" s="35">
        <f>IFERROR(INDEX('2015 Audited Medicaid Shortfall'!E:E,(MATCH('Analysis (Updated)'!B:B,'2015 Audited Medicaid Shortfall'!B:B,0))),0)</f>
        <v>492035</v>
      </c>
    </row>
    <row r="368" spans="1:13" ht="15" customHeight="1" x14ac:dyDescent="0.2">
      <c r="A368" s="26" t="e">
        <f>INDEX('[7]S-10 Line 4'!$I:$I,(MATCH(#REF!,'[7]S-10 Line 4'!$A:$A,0)))</f>
        <v>#REF!</v>
      </c>
      <c r="B368" s="26" t="s">
        <v>587</v>
      </c>
      <c r="C368" s="27" t="s">
        <v>249</v>
      </c>
      <c r="D368" s="34">
        <v>49293</v>
      </c>
      <c r="E368" s="34">
        <v>46861</v>
      </c>
      <c r="F368" s="28">
        <v>0</v>
      </c>
      <c r="G368" s="28">
        <f t="shared" si="19"/>
        <v>2432</v>
      </c>
      <c r="H368" s="28">
        <f t="shared" si="20"/>
        <v>0</v>
      </c>
      <c r="I368" s="35">
        <v>718969</v>
      </c>
      <c r="J368" s="35">
        <v>0</v>
      </c>
      <c r="K368" s="30">
        <f t="shared" si="21"/>
        <v>718969</v>
      </c>
      <c r="M368" s="35">
        <f>IFERROR(INDEX('2015 Audited Medicaid Shortfall'!E:E,(MATCH('Analysis (Updated)'!B:B,'2015 Audited Medicaid Shortfall'!B:B,0))),0)</f>
        <v>2623517</v>
      </c>
    </row>
    <row r="369" spans="1:13" ht="15" customHeight="1" x14ac:dyDescent="0.2">
      <c r="A369" s="26" t="e">
        <f>INDEX('[7]S-10 Line 4'!$I:$I,(MATCH(#REF!,'[7]S-10 Line 4'!$A:$A,0)))</f>
        <v>#REF!</v>
      </c>
      <c r="B369" s="26" t="s">
        <v>661</v>
      </c>
      <c r="C369" s="27" t="s">
        <v>259</v>
      </c>
      <c r="D369" s="34">
        <v>184481</v>
      </c>
      <c r="E369" s="34">
        <v>308706</v>
      </c>
      <c r="F369" s="28">
        <v>0</v>
      </c>
      <c r="G369" s="28">
        <f t="shared" si="19"/>
        <v>-124225</v>
      </c>
      <c r="H369" s="28">
        <f t="shared" si="20"/>
        <v>-124225</v>
      </c>
      <c r="I369" s="35">
        <v>58834</v>
      </c>
      <c r="J369" s="35">
        <v>47110</v>
      </c>
      <c r="K369" s="30">
        <f t="shared" si="21"/>
        <v>-18281</v>
      </c>
      <c r="M369" s="35">
        <f>IFERROR(INDEX('2015 Audited Medicaid Shortfall'!E:E,(MATCH('Analysis (Updated)'!B:B,'2015 Audited Medicaid Shortfall'!B:B,0))),0)</f>
        <v>2159489</v>
      </c>
    </row>
    <row r="370" spans="1:13" ht="15" customHeight="1" x14ac:dyDescent="0.2">
      <c r="A370" s="26" t="e">
        <f>INDEX('[7]S-10 Line 4'!$I:$I,(MATCH(#REF!,'[7]S-10 Line 4'!$A:$A,0)))</f>
        <v>#REF!</v>
      </c>
      <c r="B370" s="26" t="s">
        <v>612</v>
      </c>
      <c r="C370" s="27" t="s">
        <v>276</v>
      </c>
      <c r="D370" s="34">
        <v>562330</v>
      </c>
      <c r="E370" s="34">
        <v>337144</v>
      </c>
      <c r="F370" s="28">
        <v>0</v>
      </c>
      <c r="G370" s="28">
        <f t="shared" si="19"/>
        <v>225186</v>
      </c>
      <c r="H370" s="28">
        <f t="shared" si="20"/>
        <v>0</v>
      </c>
      <c r="I370" s="35">
        <v>2419</v>
      </c>
      <c r="J370" s="35">
        <v>0</v>
      </c>
      <c r="K370" s="30">
        <f t="shared" si="21"/>
        <v>2419</v>
      </c>
      <c r="M370" s="35">
        <f>IFERROR(INDEX('2015 Audited Medicaid Shortfall'!E:E,(MATCH('Analysis (Updated)'!B:B,'2015 Audited Medicaid Shortfall'!B:B,0))),0)</f>
        <v>0</v>
      </c>
    </row>
    <row r="371" spans="1:13" ht="15" customHeight="1" x14ac:dyDescent="0.2">
      <c r="A371" s="26" t="e">
        <f>INDEX('[7]S-10 Line 4'!$I:$I,(MATCH(#REF!,'[7]S-10 Line 4'!$A:$A,0)))</f>
        <v>#REF!</v>
      </c>
      <c r="B371" s="26" t="s">
        <v>606</v>
      </c>
      <c r="C371" s="27" t="s">
        <v>1053</v>
      </c>
      <c r="D371" s="34">
        <v>8087046</v>
      </c>
      <c r="E371" s="34">
        <v>3170588</v>
      </c>
      <c r="F371" s="28">
        <v>0</v>
      </c>
      <c r="G371" s="28">
        <f t="shared" si="19"/>
        <v>4916458</v>
      </c>
      <c r="H371" s="28">
        <f t="shared" si="20"/>
        <v>0</v>
      </c>
      <c r="I371" s="35">
        <v>20723</v>
      </c>
      <c r="J371" s="35">
        <v>0</v>
      </c>
      <c r="K371" s="30">
        <f t="shared" si="21"/>
        <v>20723</v>
      </c>
      <c r="M371" s="35">
        <f>IFERROR(INDEX('2015 Audited Medicaid Shortfall'!E:E,(MATCH('Analysis (Updated)'!B:B,'2015 Audited Medicaid Shortfall'!B:B,0))),0)</f>
        <v>0</v>
      </c>
    </row>
    <row r="372" spans="1:13" ht="15" customHeight="1" x14ac:dyDescent="0.2">
      <c r="A372" s="26" t="e">
        <f>INDEX('[7]S-10 Line 4'!$I:$I,(MATCH(#REF!,'[7]S-10 Line 4'!$A:$A,0)))</f>
        <v>#REF!</v>
      </c>
      <c r="B372" s="26" t="s">
        <v>608</v>
      </c>
      <c r="C372" s="27" t="s">
        <v>1054</v>
      </c>
      <c r="D372" s="34">
        <v>453629</v>
      </c>
      <c r="E372" s="34">
        <v>113833</v>
      </c>
      <c r="F372" s="28">
        <v>0</v>
      </c>
      <c r="G372" s="28">
        <f t="shared" si="19"/>
        <v>339796</v>
      </c>
      <c r="H372" s="28">
        <f t="shared" si="20"/>
        <v>0</v>
      </c>
      <c r="I372" s="35">
        <v>17346</v>
      </c>
      <c r="J372" s="35">
        <v>0</v>
      </c>
      <c r="K372" s="30">
        <f t="shared" si="21"/>
        <v>17346</v>
      </c>
      <c r="M372" s="35">
        <f>IFERROR(INDEX('2015 Audited Medicaid Shortfall'!E:E,(MATCH('Analysis (Updated)'!B:B,'2015 Audited Medicaid Shortfall'!B:B,0))),0)</f>
        <v>0</v>
      </c>
    </row>
    <row r="373" spans="1:13" ht="15" customHeight="1" x14ac:dyDescent="0.2">
      <c r="A373" s="26" t="e">
        <f>INDEX('[7]S-10 Line 4'!$I:$I,(MATCH(#REF!,'[7]S-10 Line 4'!$A:$A,0)))</f>
        <v>#REF!</v>
      </c>
      <c r="B373" s="26" t="s">
        <v>591</v>
      </c>
      <c r="C373" s="27" t="s">
        <v>1055</v>
      </c>
      <c r="D373" s="34">
        <v>2043</v>
      </c>
      <c r="E373" s="34">
        <v>706</v>
      </c>
      <c r="F373" s="28">
        <v>0</v>
      </c>
      <c r="G373" s="28">
        <f t="shared" si="19"/>
        <v>1337</v>
      </c>
      <c r="H373" s="28">
        <f t="shared" si="20"/>
        <v>0</v>
      </c>
      <c r="I373" s="35">
        <v>63553</v>
      </c>
      <c r="J373" s="35">
        <v>0</v>
      </c>
      <c r="K373" s="30">
        <f t="shared" si="21"/>
        <v>63553</v>
      </c>
      <c r="M373" s="35">
        <f>IFERROR(INDEX('2015 Audited Medicaid Shortfall'!E:E,(MATCH('Analysis (Updated)'!B:B,'2015 Audited Medicaid Shortfall'!B:B,0))),0)</f>
        <v>0</v>
      </c>
    </row>
    <row r="374" spans="1:13" ht="15" customHeight="1" x14ac:dyDescent="0.2">
      <c r="A374" s="26" t="e">
        <f>INDEX('[7]S-10 Line 4'!$I:$I,(MATCH(#REF!,'[7]S-10 Line 4'!$A:$A,0)))</f>
        <v>#REF!</v>
      </c>
      <c r="B374" s="26" t="s">
        <v>644</v>
      </c>
      <c r="C374" s="27" t="s">
        <v>1056</v>
      </c>
      <c r="D374" s="34">
        <v>2365311</v>
      </c>
      <c r="E374" s="34">
        <v>966481</v>
      </c>
      <c r="F374" s="28">
        <v>0</v>
      </c>
      <c r="G374" s="28">
        <f t="shared" si="19"/>
        <v>1398830</v>
      </c>
      <c r="H374" s="28">
        <f t="shared" si="20"/>
        <v>0</v>
      </c>
      <c r="I374" s="35">
        <v>422315</v>
      </c>
      <c r="J374" s="35">
        <v>0</v>
      </c>
      <c r="K374" s="30">
        <f t="shared" si="21"/>
        <v>422315</v>
      </c>
      <c r="M374" s="35">
        <f>IFERROR(INDEX('2015 Audited Medicaid Shortfall'!E:E,(MATCH('Analysis (Updated)'!B:B,'2015 Audited Medicaid Shortfall'!B:B,0))),0)</f>
        <v>0</v>
      </c>
    </row>
    <row r="375" spans="1:13" ht="15" customHeight="1" x14ac:dyDescent="0.2">
      <c r="A375" s="26" t="e">
        <f>INDEX('[7]S-10 Line 4'!$I:$I,(MATCH(#REF!,'[7]S-10 Line 4'!$A:$A,0)))</f>
        <v>#REF!</v>
      </c>
      <c r="B375" s="26" t="s">
        <v>634</v>
      </c>
      <c r="C375" s="27" t="s">
        <v>1057</v>
      </c>
      <c r="D375" s="34">
        <v>655702</v>
      </c>
      <c r="E375" s="34">
        <v>364967</v>
      </c>
      <c r="F375" s="28">
        <v>0</v>
      </c>
      <c r="G375" s="28">
        <f t="shared" si="19"/>
        <v>290735</v>
      </c>
      <c r="H375" s="28">
        <f t="shared" si="20"/>
        <v>0</v>
      </c>
      <c r="I375" s="35">
        <v>942710</v>
      </c>
      <c r="J375" s="35">
        <v>0</v>
      </c>
      <c r="K375" s="30">
        <f t="shared" si="21"/>
        <v>942710</v>
      </c>
      <c r="M375" s="35">
        <f>IFERROR(INDEX('2015 Audited Medicaid Shortfall'!E:E,(MATCH('Analysis (Updated)'!B:B,'2015 Audited Medicaid Shortfall'!B:B,0))),0)</f>
        <v>0</v>
      </c>
    </row>
    <row r="376" spans="1:13" ht="15" customHeight="1" x14ac:dyDescent="0.2">
      <c r="A376" s="26" t="e">
        <f>INDEX('[7]S-10 Line 4'!$I:$I,(MATCH(#REF!,'[7]S-10 Line 4'!$A:$A,0)))</f>
        <v>#REF!</v>
      </c>
      <c r="B376" s="26" t="s">
        <v>685</v>
      </c>
      <c r="C376" s="27" t="s">
        <v>1058</v>
      </c>
      <c r="D376" s="34">
        <v>1946958</v>
      </c>
      <c r="E376" s="34">
        <v>303241</v>
      </c>
      <c r="F376" s="28">
        <v>0</v>
      </c>
      <c r="G376" s="28">
        <f t="shared" ref="G376:G388" si="22">IF(D376&gt;0,D376-E376-F376,M376-F376)</f>
        <v>1643717</v>
      </c>
      <c r="H376" s="28">
        <f t="shared" si="20"/>
        <v>0</v>
      </c>
      <c r="I376" s="35">
        <v>52058</v>
      </c>
      <c r="J376" s="35">
        <v>0</v>
      </c>
      <c r="K376" s="30">
        <f t="shared" si="21"/>
        <v>52058</v>
      </c>
      <c r="M376" s="35">
        <f>IFERROR(INDEX('2015 Audited Medicaid Shortfall'!E:E,(MATCH('Analysis (Updated)'!B:B,'2015 Audited Medicaid Shortfall'!B:B,0))),0)</f>
        <v>0</v>
      </c>
    </row>
    <row r="377" spans="1:13" ht="15" customHeight="1" x14ac:dyDescent="0.2">
      <c r="A377" s="26" t="e">
        <f>INDEX('[7]S-10 Line 4'!$I:$I,(MATCH(#REF!,'[7]S-10 Line 4'!$A:$A,0)))</f>
        <v>#REF!</v>
      </c>
      <c r="B377" s="26" t="s">
        <v>646</v>
      </c>
      <c r="C377" s="27" t="s">
        <v>1059</v>
      </c>
      <c r="D377" s="34">
        <v>9887479</v>
      </c>
      <c r="E377" s="34">
        <v>6349342</v>
      </c>
      <c r="F377" s="28">
        <v>0</v>
      </c>
      <c r="G377" s="28">
        <f t="shared" si="22"/>
        <v>3538137</v>
      </c>
      <c r="H377" s="28">
        <f t="shared" ref="H377:H388" si="23">IF(G377&gt;0,0,G377)</f>
        <v>0</v>
      </c>
      <c r="I377" s="35">
        <v>152221</v>
      </c>
      <c r="J377" s="35">
        <v>0</v>
      </c>
      <c r="K377" s="30">
        <f t="shared" ref="K377:K388" si="24">SUM(H377:J377)</f>
        <v>152221</v>
      </c>
      <c r="M377" s="35">
        <f>IFERROR(INDEX('2015 Audited Medicaid Shortfall'!E:E,(MATCH('Analysis (Updated)'!B:B,'2015 Audited Medicaid Shortfall'!B:B,0))),0)</f>
        <v>0</v>
      </c>
    </row>
    <row r="378" spans="1:13" ht="15" customHeight="1" x14ac:dyDescent="0.2">
      <c r="A378" s="26" t="e">
        <f>INDEX('[7]S-10 Line 4'!$I:$I,(MATCH(#REF!,'[7]S-10 Line 4'!$A:$A,0)))</f>
        <v>#REF!</v>
      </c>
      <c r="B378" s="26" t="s">
        <v>658</v>
      </c>
      <c r="C378" s="27" t="s">
        <v>1060</v>
      </c>
      <c r="D378" s="34">
        <v>568891</v>
      </c>
      <c r="E378" s="34">
        <v>204630</v>
      </c>
      <c r="F378" s="28">
        <v>0</v>
      </c>
      <c r="G378" s="28">
        <f t="shared" si="22"/>
        <v>364261</v>
      </c>
      <c r="H378" s="28">
        <f t="shared" si="23"/>
        <v>0</v>
      </c>
      <c r="I378" s="35">
        <v>28722</v>
      </c>
      <c r="J378" s="35">
        <v>0</v>
      </c>
      <c r="K378" s="30">
        <f t="shared" si="24"/>
        <v>28722</v>
      </c>
      <c r="M378" s="35">
        <f>IFERROR(INDEX('2015 Audited Medicaid Shortfall'!E:E,(MATCH('Analysis (Updated)'!B:B,'2015 Audited Medicaid Shortfall'!B:B,0))),0)</f>
        <v>0</v>
      </c>
    </row>
    <row r="379" spans="1:13" ht="15" customHeight="1" x14ac:dyDescent="0.2">
      <c r="A379" s="26" t="e">
        <f>INDEX('[7]S-10 Line 4'!$I:$I,(MATCH(#REF!,'[7]S-10 Line 4'!$A:$A,0)))</f>
        <v>#REF!</v>
      </c>
      <c r="B379" s="26" t="s">
        <v>697</v>
      </c>
      <c r="C379" s="27" t="s">
        <v>1061</v>
      </c>
      <c r="D379" s="34">
        <v>301083</v>
      </c>
      <c r="E379" s="34">
        <v>99659</v>
      </c>
      <c r="F379" s="28">
        <v>0</v>
      </c>
      <c r="G379" s="28">
        <f t="shared" si="22"/>
        <v>201424</v>
      </c>
      <c r="H379" s="28">
        <f t="shared" si="23"/>
        <v>0</v>
      </c>
      <c r="I379" s="35">
        <v>4131</v>
      </c>
      <c r="J379" s="35">
        <v>0</v>
      </c>
      <c r="K379" s="30">
        <f t="shared" si="24"/>
        <v>4131</v>
      </c>
      <c r="M379" s="35">
        <f>IFERROR(INDEX('2015 Audited Medicaid Shortfall'!E:E,(MATCH('Analysis (Updated)'!B:B,'2015 Audited Medicaid Shortfall'!B:B,0))),0)</f>
        <v>0</v>
      </c>
    </row>
    <row r="380" spans="1:13" ht="15" customHeight="1" x14ac:dyDescent="0.2">
      <c r="A380" s="26" t="e">
        <f>INDEX('[7]S-10 Line 4'!$I:$I,(MATCH(#REF!,'[7]S-10 Line 4'!$A:$A,0)))</f>
        <v>#REF!</v>
      </c>
      <c r="B380" s="26" t="s">
        <v>672</v>
      </c>
      <c r="C380" s="27" t="s">
        <v>1056</v>
      </c>
      <c r="D380" s="34">
        <v>908152</v>
      </c>
      <c r="E380" s="34">
        <v>543720</v>
      </c>
      <c r="F380" s="28">
        <v>0</v>
      </c>
      <c r="G380" s="28">
        <f t="shared" si="22"/>
        <v>364432</v>
      </c>
      <c r="H380" s="28">
        <f t="shared" si="23"/>
        <v>0</v>
      </c>
      <c r="I380" s="35">
        <v>167743</v>
      </c>
      <c r="J380" s="35">
        <v>0</v>
      </c>
      <c r="K380" s="30">
        <f t="shared" si="24"/>
        <v>167743</v>
      </c>
      <c r="M380" s="35">
        <f>IFERROR(INDEX('2015 Audited Medicaid Shortfall'!E:E,(MATCH('Analysis (Updated)'!B:B,'2015 Audited Medicaid Shortfall'!B:B,0))),0)</f>
        <v>0</v>
      </c>
    </row>
    <row r="381" spans="1:13" ht="15" customHeight="1" x14ac:dyDescent="0.2">
      <c r="A381" s="26" t="e">
        <f>INDEX('[7]S-10 Line 4'!$I:$I,(MATCH(#REF!,'[7]S-10 Line 4'!$A:$A,0)))</f>
        <v>#REF!</v>
      </c>
      <c r="B381" s="26" t="s">
        <v>675</v>
      </c>
      <c r="C381" s="27" t="s">
        <v>1062</v>
      </c>
      <c r="D381" s="34">
        <v>2815568</v>
      </c>
      <c r="E381" s="34">
        <v>1602093</v>
      </c>
      <c r="F381" s="28">
        <v>0</v>
      </c>
      <c r="G381" s="28">
        <f t="shared" si="22"/>
        <v>1213475</v>
      </c>
      <c r="H381" s="28">
        <f t="shared" si="23"/>
        <v>0</v>
      </c>
      <c r="I381" s="35">
        <v>422074</v>
      </c>
      <c r="J381" s="35">
        <v>0</v>
      </c>
      <c r="K381" s="30">
        <f t="shared" si="24"/>
        <v>422074</v>
      </c>
      <c r="M381" s="35">
        <f>IFERROR(INDEX('2015 Audited Medicaid Shortfall'!E:E,(MATCH('Analysis (Updated)'!B:B,'2015 Audited Medicaid Shortfall'!B:B,0))),0)</f>
        <v>0</v>
      </c>
    </row>
    <row r="382" spans="1:13" ht="15" customHeight="1" x14ac:dyDescent="0.2">
      <c r="A382" s="26" t="e">
        <f>INDEX('[7]S-10 Line 4'!$I:$I,(MATCH(#REF!,'[7]S-10 Line 4'!$A:$A,0)))</f>
        <v>#REF!</v>
      </c>
      <c r="B382" s="26" t="s">
        <v>681</v>
      </c>
      <c r="C382" s="27" t="s">
        <v>1063</v>
      </c>
      <c r="D382" s="34">
        <v>24327835</v>
      </c>
      <c r="E382" s="34">
        <v>6232812</v>
      </c>
      <c r="F382" s="28">
        <v>0</v>
      </c>
      <c r="G382" s="28">
        <f t="shared" si="22"/>
        <v>18095023</v>
      </c>
      <c r="H382" s="28">
        <f t="shared" si="23"/>
        <v>0</v>
      </c>
      <c r="I382" s="35">
        <v>546569</v>
      </c>
      <c r="J382" s="35">
        <v>0</v>
      </c>
      <c r="K382" s="30">
        <f t="shared" si="24"/>
        <v>546569</v>
      </c>
      <c r="M382" s="35">
        <f>IFERROR(INDEX('2015 Audited Medicaid Shortfall'!E:E,(MATCH('Analysis (Updated)'!B:B,'2015 Audited Medicaid Shortfall'!B:B,0))),0)</f>
        <v>0</v>
      </c>
    </row>
    <row r="383" spans="1:13" ht="15" customHeight="1" x14ac:dyDescent="0.2">
      <c r="A383" s="26" t="e">
        <f>INDEX('[7]S-10 Line 4'!$I:$I,(MATCH(#REF!,'[7]S-10 Line 4'!$A:$A,0)))</f>
        <v>#REF!</v>
      </c>
      <c r="B383" s="26" t="s">
        <v>688</v>
      </c>
      <c r="C383" s="27" t="s">
        <v>1064</v>
      </c>
      <c r="D383" s="34">
        <v>0</v>
      </c>
      <c r="E383" s="34">
        <v>15876</v>
      </c>
      <c r="F383" s="28">
        <v>0</v>
      </c>
      <c r="G383" s="28">
        <f>IF(D383&gt;0,D383-E383-F383,M383-F383)</f>
        <v>0</v>
      </c>
      <c r="H383" s="28">
        <f t="shared" si="23"/>
        <v>0</v>
      </c>
      <c r="I383" s="35">
        <v>525</v>
      </c>
      <c r="J383" s="35">
        <v>0</v>
      </c>
      <c r="K383" s="30">
        <f t="shared" si="24"/>
        <v>525</v>
      </c>
      <c r="M383" s="35">
        <f>IFERROR(INDEX('2015 Audited Medicaid Shortfall'!E:E,(MATCH('Analysis (Updated)'!B:B,'2015 Audited Medicaid Shortfall'!B:B,0))),0)</f>
        <v>0</v>
      </c>
    </row>
    <row r="384" spans="1:13" ht="15" customHeight="1" x14ac:dyDescent="0.2">
      <c r="A384" s="26" t="e">
        <f>INDEX('[7]S-10 Line 4'!$I:$I,(MATCH(#REF!,'[7]S-10 Line 4'!$A:$A,0)))</f>
        <v>#REF!</v>
      </c>
      <c r="B384" s="26" t="s">
        <v>690</v>
      </c>
      <c r="C384" s="27" t="s">
        <v>1065</v>
      </c>
      <c r="D384" s="34">
        <v>14313041</v>
      </c>
      <c r="E384" s="34">
        <v>6055206</v>
      </c>
      <c r="F384" s="28">
        <v>0</v>
      </c>
      <c r="G384" s="28">
        <f t="shared" si="22"/>
        <v>8257835</v>
      </c>
      <c r="H384" s="28">
        <f t="shared" si="23"/>
        <v>0</v>
      </c>
      <c r="I384" s="35">
        <v>313847</v>
      </c>
      <c r="J384" s="35">
        <v>0</v>
      </c>
      <c r="K384" s="30">
        <f t="shared" si="24"/>
        <v>313847</v>
      </c>
      <c r="M384" s="35">
        <f>IFERROR(INDEX('2015 Audited Medicaid Shortfall'!E:E,(MATCH('Analysis (Updated)'!B:B,'2015 Audited Medicaid Shortfall'!B:B,0))),0)</f>
        <v>0</v>
      </c>
    </row>
    <row r="385" spans="1:13" ht="15" customHeight="1" x14ac:dyDescent="0.2">
      <c r="A385" s="26" t="e">
        <f>INDEX('[7]S-10 Line 4'!$I:$I,(MATCH(#REF!,'[7]S-10 Line 4'!$A:$A,0)))</f>
        <v>#REF!</v>
      </c>
      <c r="B385" s="26" t="s">
        <v>384</v>
      </c>
      <c r="C385" s="27" t="s">
        <v>701</v>
      </c>
      <c r="D385" s="34"/>
      <c r="E385" s="34"/>
      <c r="F385" s="28">
        <v>27936768</v>
      </c>
      <c r="G385" s="28">
        <f t="shared" si="22"/>
        <v>37591391</v>
      </c>
      <c r="H385" s="28">
        <f t="shared" si="23"/>
        <v>0</v>
      </c>
      <c r="I385" s="35">
        <v>18623202.63766</v>
      </c>
      <c r="J385" s="35">
        <v>2392108.1104100002</v>
      </c>
      <c r="K385" s="30">
        <f t="shared" si="24"/>
        <v>21015310.748070002</v>
      </c>
      <c r="M385" s="35">
        <f>IFERROR(INDEX('2015 Audited Medicaid Shortfall'!E:E,(MATCH('Analysis (Updated)'!B:B,'2015 Audited Medicaid Shortfall'!B:B,0))),0)</f>
        <v>65528159</v>
      </c>
    </row>
    <row r="386" spans="1:13" ht="15" customHeight="1" x14ac:dyDescent="0.2">
      <c r="A386" s="26" t="e">
        <f>INDEX('[7]S-10 Line 4'!$I:$I,(MATCH(#REF!,'[7]S-10 Line 4'!$A:$A,0)))</f>
        <v>#REF!</v>
      </c>
      <c r="B386" s="26" t="s">
        <v>539</v>
      </c>
      <c r="C386" s="27" t="s">
        <v>705</v>
      </c>
      <c r="D386" s="34"/>
      <c r="E386" s="34"/>
      <c r="F386" s="28">
        <v>0</v>
      </c>
      <c r="G386" s="28">
        <f t="shared" si="22"/>
        <v>38822842</v>
      </c>
      <c r="H386" s="28">
        <f t="shared" si="23"/>
        <v>0</v>
      </c>
      <c r="I386" s="35">
        <v>70563881.722395003</v>
      </c>
      <c r="J386" s="35">
        <v>353699.75532</v>
      </c>
      <c r="K386" s="30">
        <f t="shared" si="24"/>
        <v>70917581.477715001</v>
      </c>
      <c r="M386" s="35">
        <f>IFERROR(INDEX('2015 Audited Medicaid Shortfall'!E:E,(MATCH('Analysis (Updated)'!B:B,'2015 Audited Medicaid Shortfall'!B:B,0))),0)</f>
        <v>38822842</v>
      </c>
    </row>
    <row r="387" spans="1:13" ht="15" customHeight="1" x14ac:dyDescent="0.2">
      <c r="A387" s="26" t="e">
        <f>INDEX('[7]S-10 Line 4'!$I:$I,(MATCH(#REF!,'[7]S-10 Line 4'!$A:$A,0)))</f>
        <v>#REF!</v>
      </c>
      <c r="B387" s="26" t="s">
        <v>320</v>
      </c>
      <c r="C387" s="27" t="s">
        <v>1068</v>
      </c>
      <c r="D387" s="34"/>
      <c r="E387" s="34"/>
      <c r="F387" s="28">
        <v>16395127.719999999</v>
      </c>
      <c r="G387" s="28">
        <f t="shared" si="22"/>
        <v>70958015.280000001</v>
      </c>
      <c r="H387" s="28">
        <f t="shared" si="23"/>
        <v>0</v>
      </c>
      <c r="I387" s="35">
        <v>8700135.0614599995</v>
      </c>
      <c r="J387" s="35">
        <v>0</v>
      </c>
      <c r="K387" s="30">
        <f t="shared" si="24"/>
        <v>8700135.0614599995</v>
      </c>
      <c r="M387" s="35">
        <f>IFERROR(INDEX('2015 Audited Medicaid Shortfall'!E:E,(MATCH('Analysis (Updated)'!B:B,'2015 Audited Medicaid Shortfall'!B:B,0))),0)</f>
        <v>87353143</v>
      </c>
    </row>
    <row r="388" spans="1:13" ht="15" customHeight="1" x14ac:dyDescent="0.2">
      <c r="A388" s="26" t="e">
        <f>INDEX('[7]S-10 Line 4'!$I:$I,(MATCH(#REF!,'[7]S-10 Line 4'!$A:$A,0)))</f>
        <v>#REF!</v>
      </c>
      <c r="B388" s="26" t="s">
        <v>296</v>
      </c>
      <c r="C388" s="27" t="s">
        <v>1069</v>
      </c>
      <c r="D388" s="34"/>
      <c r="E388" s="34"/>
      <c r="F388" s="28">
        <v>11120846.460000001</v>
      </c>
      <c r="G388" s="28">
        <f t="shared" si="22"/>
        <v>22490668.540000007</v>
      </c>
      <c r="H388" s="28">
        <f t="shared" si="23"/>
        <v>0</v>
      </c>
      <c r="I388" s="35">
        <v>5918629.4266555505</v>
      </c>
      <c r="J388" s="35">
        <v>0</v>
      </c>
      <c r="K388" s="30">
        <f t="shared" si="24"/>
        <v>5918629.4266555505</v>
      </c>
      <c r="M388" s="35">
        <f>IFERROR(INDEX('2015 Audited Medicaid Shortfall'!E:E,(MATCH('Analysis (Updated)'!B:B,'2015 Audited Medicaid Shortfall'!B:B,0))),0)</f>
        <v>33611515.000000007</v>
      </c>
    </row>
    <row r="392" spans="1:13" ht="45" x14ac:dyDescent="0.2">
      <c r="D392" s="36" t="s">
        <v>1071</v>
      </c>
    </row>
  </sheetData>
  <autoFilter ref="A2:N389"/>
  <conditionalFormatting sqref="B342:B380">
    <cfRule type="duplicateValues" dxfId="6" priority="2"/>
  </conditionalFormatting>
  <conditionalFormatting sqref="B381:B388">
    <cfRule type="duplicateValues" dxfId="5" priority="13"/>
  </conditionalFormatting>
  <conditionalFormatting sqref="B389:B1048576 B1:B2">
    <cfRule type="duplicateValues" dxfId="4" priority="32"/>
  </conditionalFormatting>
  <conditionalFormatting sqref="B3:B21 B23:B341">
    <cfRule type="duplicateValues" dxfId="3" priority="34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525"/>
  <sheetViews>
    <sheetView showGridLines="0" zoomScaleNormal="100" workbookViewId="0">
      <pane ySplit="2" topLeftCell="A260" activePane="bottomLeft" state="frozen"/>
      <selection pane="bottomLeft" activeCell="E290" sqref="E290"/>
    </sheetView>
  </sheetViews>
  <sheetFormatPr defaultColWidth="6.19921875" defaultRowHeight="12" zeroHeight="1" x14ac:dyDescent="0.2"/>
  <cols>
    <col min="1" max="3" width="9.19921875" style="7" customWidth="1"/>
    <col min="4" max="4" width="32.796875" style="7" customWidth="1"/>
    <col min="5" max="5" width="10.8984375" style="7" customWidth="1"/>
    <col min="6" max="7" width="10.3984375" style="7" customWidth="1"/>
    <col min="8" max="16384" width="6.19921875" style="7"/>
  </cols>
  <sheetData>
    <row r="1" spans="1:7" x14ac:dyDescent="0.2">
      <c r="A1" s="15"/>
      <c r="B1" s="15"/>
      <c r="C1" s="15"/>
      <c r="D1" s="15"/>
      <c r="E1" s="15"/>
      <c r="F1" s="15"/>
      <c r="G1" s="15"/>
    </row>
    <row r="2" spans="1:7" ht="48" x14ac:dyDescent="0.2">
      <c r="A2" s="24" t="s">
        <v>1165</v>
      </c>
      <c r="B2" s="24" t="s">
        <v>278</v>
      </c>
      <c r="C2" s="24" t="s">
        <v>1164</v>
      </c>
      <c r="D2" s="24" t="s">
        <v>1163</v>
      </c>
      <c r="E2" s="25" t="s">
        <v>1162</v>
      </c>
      <c r="F2" s="24" t="s">
        <v>1161</v>
      </c>
      <c r="G2" s="24" t="s">
        <v>1160</v>
      </c>
    </row>
    <row r="3" spans="1:7" x14ac:dyDescent="0.2">
      <c r="A3" s="22" t="s">
        <v>459</v>
      </c>
      <c r="B3" s="22" t="s">
        <v>459</v>
      </c>
      <c r="C3" s="23">
        <v>450002</v>
      </c>
      <c r="D3" s="7" t="s">
        <v>1</v>
      </c>
      <c r="E3" s="22">
        <v>33035551</v>
      </c>
      <c r="F3" s="22">
        <v>7750062</v>
      </c>
      <c r="G3" s="22">
        <v>9965112.2500000019</v>
      </c>
    </row>
    <row r="4" spans="1:7" x14ac:dyDescent="0.2">
      <c r="A4" s="22" t="s">
        <v>495</v>
      </c>
      <c r="B4" s="22" t="s">
        <v>495</v>
      </c>
      <c r="C4" s="23">
        <v>450010</v>
      </c>
      <c r="D4" s="7" t="s">
        <v>3</v>
      </c>
      <c r="E4" s="22">
        <v>34381399</v>
      </c>
      <c r="F4" s="22">
        <v>21214068</v>
      </c>
      <c r="G4" s="22">
        <v>5815704.1900000004</v>
      </c>
    </row>
    <row r="5" spans="1:7" x14ac:dyDescent="0.2">
      <c r="A5" s="22" t="s">
        <v>444</v>
      </c>
      <c r="B5" s="22" t="s">
        <v>444</v>
      </c>
      <c r="C5" s="23">
        <v>450011</v>
      </c>
      <c r="D5" s="7" t="s">
        <v>4</v>
      </c>
      <c r="E5" s="22">
        <v>22499092</v>
      </c>
      <c r="F5" s="22">
        <v>17018488</v>
      </c>
      <c r="G5" s="22">
        <v>4809779.87</v>
      </c>
    </row>
    <row r="6" spans="1:7" x14ac:dyDescent="0.2">
      <c r="A6" s="22" t="s">
        <v>447</v>
      </c>
      <c r="B6" s="22" t="s">
        <v>447</v>
      </c>
      <c r="C6" s="23">
        <v>450015</v>
      </c>
      <c r="D6" s="7" t="s">
        <v>5</v>
      </c>
      <c r="E6" s="22">
        <v>197203406</v>
      </c>
      <c r="F6" s="22">
        <v>399501063</v>
      </c>
      <c r="G6" s="22">
        <v>188828751.94000003</v>
      </c>
    </row>
    <row r="7" spans="1:7" x14ac:dyDescent="0.2">
      <c r="A7" s="10" t="s">
        <v>335</v>
      </c>
      <c r="B7" s="22" t="s">
        <v>335</v>
      </c>
      <c r="C7" s="12">
        <v>450018</v>
      </c>
      <c r="D7" s="11" t="s">
        <v>6</v>
      </c>
      <c r="E7" s="10">
        <v>14248131</v>
      </c>
      <c r="F7" s="10">
        <v>42186697</v>
      </c>
      <c r="G7" s="10">
        <v>15394680</v>
      </c>
    </row>
    <row r="8" spans="1:7" x14ac:dyDescent="0.2">
      <c r="A8" s="22" t="s">
        <v>543</v>
      </c>
      <c r="B8" s="22" t="s">
        <v>543</v>
      </c>
      <c r="C8" s="23">
        <v>450021</v>
      </c>
      <c r="D8" s="7" t="s">
        <v>7</v>
      </c>
      <c r="E8" s="22">
        <v>95505952</v>
      </c>
      <c r="F8" s="22">
        <v>52157160</v>
      </c>
      <c r="G8" s="22">
        <v>14830994.24</v>
      </c>
    </row>
    <row r="9" spans="1:7" x14ac:dyDescent="0.2">
      <c r="A9" s="22" t="s">
        <v>537</v>
      </c>
      <c r="B9" s="22" t="s">
        <v>537</v>
      </c>
      <c r="C9" s="23">
        <v>450024</v>
      </c>
      <c r="D9" s="7" t="s">
        <v>9</v>
      </c>
      <c r="E9" s="22">
        <v>33040690</v>
      </c>
      <c r="F9" s="22">
        <v>78698042</v>
      </c>
      <c r="G9" s="22">
        <v>41308870.189999998</v>
      </c>
    </row>
    <row r="10" spans="1:7" x14ac:dyDescent="0.2">
      <c r="A10" s="22" t="s">
        <v>641</v>
      </c>
      <c r="B10" s="22" t="s">
        <v>641</v>
      </c>
      <c r="C10" s="23">
        <v>450028</v>
      </c>
      <c r="D10" s="7" t="s">
        <v>10</v>
      </c>
      <c r="E10" s="22">
        <v>40749424</v>
      </c>
      <c r="F10" s="22">
        <v>11495395</v>
      </c>
      <c r="G10" s="22">
        <v>6369301.0500000007</v>
      </c>
    </row>
    <row r="11" spans="1:7" x14ac:dyDescent="0.2">
      <c r="A11" s="22" t="s">
        <v>564</v>
      </c>
      <c r="B11" s="22" t="s">
        <v>564</v>
      </c>
      <c r="C11" s="23">
        <v>450029</v>
      </c>
      <c r="D11" s="7" t="s">
        <v>11</v>
      </c>
      <c r="E11" s="22">
        <v>55862869</v>
      </c>
      <c r="F11" s="22">
        <v>9289996</v>
      </c>
      <c r="G11" s="22">
        <v>8810559.370000001</v>
      </c>
    </row>
    <row r="12" spans="1:7" x14ac:dyDescent="0.2">
      <c r="A12" s="10" t="s">
        <v>382</v>
      </c>
      <c r="B12" s="22" t="s">
        <v>382</v>
      </c>
      <c r="C12" s="12">
        <v>450032</v>
      </c>
      <c r="D12" s="11" t="s">
        <v>12</v>
      </c>
      <c r="E12" s="10">
        <v>9361464</v>
      </c>
      <c r="F12" s="10">
        <v>4362385</v>
      </c>
      <c r="G12" s="10">
        <v>1269949.58</v>
      </c>
    </row>
    <row r="13" spans="1:7" x14ac:dyDescent="0.2">
      <c r="A13" s="22" t="s">
        <v>640</v>
      </c>
      <c r="B13" s="22" t="s">
        <v>640</v>
      </c>
      <c r="C13" s="23">
        <v>450033</v>
      </c>
      <c r="D13" s="7" t="s">
        <v>13</v>
      </c>
      <c r="E13" s="22">
        <v>61421621</v>
      </c>
      <c r="F13" s="22">
        <v>19311600</v>
      </c>
      <c r="G13" s="22">
        <v>7642683.3899999997</v>
      </c>
    </row>
    <row r="14" spans="1:7" x14ac:dyDescent="0.2">
      <c r="A14" s="22" t="s">
        <v>527</v>
      </c>
      <c r="B14" s="22" t="s">
        <v>527</v>
      </c>
      <c r="C14" s="23">
        <v>450034</v>
      </c>
      <c r="D14" s="7" t="s">
        <v>14</v>
      </c>
      <c r="E14" s="22">
        <v>40633183</v>
      </c>
      <c r="F14" s="22">
        <v>26311086</v>
      </c>
      <c r="G14" s="22">
        <v>7987147.1300000008</v>
      </c>
    </row>
    <row r="15" spans="1:7" x14ac:dyDescent="0.2">
      <c r="A15" s="22" t="s">
        <v>586</v>
      </c>
      <c r="B15" s="22" t="s">
        <v>586</v>
      </c>
      <c r="C15" s="23">
        <v>450035</v>
      </c>
      <c r="D15" s="7" t="s">
        <v>15</v>
      </c>
      <c r="E15" s="22">
        <v>35529640</v>
      </c>
      <c r="F15" s="22">
        <v>15366408</v>
      </c>
      <c r="G15" s="22">
        <v>11772208.969999999</v>
      </c>
    </row>
    <row r="16" spans="1:7" x14ac:dyDescent="0.2">
      <c r="A16" s="22" t="s">
        <v>336</v>
      </c>
      <c r="B16" s="22" t="s">
        <v>336</v>
      </c>
      <c r="C16" s="23">
        <v>450037</v>
      </c>
      <c r="D16" s="7" t="s">
        <v>16</v>
      </c>
      <c r="E16" s="22">
        <v>37886591</v>
      </c>
      <c r="F16" s="22">
        <v>19617161</v>
      </c>
      <c r="G16" s="22">
        <v>8350379.2699999996</v>
      </c>
    </row>
    <row r="17" spans="1:7" x14ac:dyDescent="0.2">
      <c r="A17" s="10" t="s">
        <v>438</v>
      </c>
      <c r="B17" s="22" t="s">
        <v>438</v>
      </c>
      <c r="C17" s="12">
        <v>450039</v>
      </c>
      <c r="D17" s="11" t="s">
        <v>17</v>
      </c>
      <c r="E17" s="10">
        <v>105384930</v>
      </c>
      <c r="F17" s="10">
        <v>205353850</v>
      </c>
      <c r="G17" s="10">
        <v>100695036.21999998</v>
      </c>
    </row>
    <row r="18" spans="1:7" x14ac:dyDescent="0.2">
      <c r="A18" s="22" t="s">
        <v>542</v>
      </c>
      <c r="B18" s="22" t="s">
        <v>542</v>
      </c>
      <c r="C18" s="23">
        <v>450040</v>
      </c>
      <c r="D18" s="7" t="s">
        <v>18</v>
      </c>
      <c r="E18" s="22">
        <v>51425826</v>
      </c>
      <c r="F18" s="22">
        <v>22134876</v>
      </c>
      <c r="G18" s="22">
        <v>4718376.0000000009</v>
      </c>
    </row>
    <row r="19" spans="1:7" x14ac:dyDescent="0.2">
      <c r="A19" s="22" t="s">
        <v>418</v>
      </c>
      <c r="B19" s="22" t="s">
        <v>418</v>
      </c>
      <c r="C19" s="23">
        <v>450046</v>
      </c>
      <c r="D19" s="7" t="s">
        <v>21</v>
      </c>
      <c r="E19" s="22">
        <v>83666229</v>
      </c>
      <c r="F19" s="22">
        <v>52528030</v>
      </c>
      <c r="G19" s="22">
        <v>13296876.27</v>
      </c>
    </row>
    <row r="20" spans="1:7" x14ac:dyDescent="0.2">
      <c r="A20" s="22" t="s">
        <v>484</v>
      </c>
      <c r="B20" s="22" t="s">
        <v>484</v>
      </c>
      <c r="C20" s="23">
        <v>450051</v>
      </c>
      <c r="D20" s="7" t="s">
        <v>22</v>
      </c>
      <c r="E20" s="22">
        <v>57421528</v>
      </c>
      <c r="F20" s="22">
        <v>27713702</v>
      </c>
      <c r="G20" s="22">
        <v>12363703.93</v>
      </c>
    </row>
    <row r="21" spans="1:7" x14ac:dyDescent="0.2">
      <c r="A21" s="22" t="s">
        <v>516</v>
      </c>
      <c r="B21" s="22" t="s">
        <v>516</v>
      </c>
      <c r="C21" s="23">
        <v>450054</v>
      </c>
      <c r="D21" s="7" t="s">
        <v>23</v>
      </c>
      <c r="E21" s="22">
        <v>110365282</v>
      </c>
      <c r="F21" s="22">
        <v>75743363</v>
      </c>
      <c r="G21" s="22">
        <v>14037183.699999999</v>
      </c>
    </row>
    <row r="22" spans="1:7" x14ac:dyDescent="0.2">
      <c r="A22" s="10" t="s">
        <v>473</v>
      </c>
      <c r="B22" s="22" t="s">
        <v>473</v>
      </c>
      <c r="C22" s="12">
        <v>450055</v>
      </c>
      <c r="D22" s="11" t="s">
        <v>24</v>
      </c>
      <c r="E22" s="10">
        <v>4538035</v>
      </c>
      <c r="F22" s="10">
        <v>2051542</v>
      </c>
      <c r="G22" s="10">
        <v>1684116.17</v>
      </c>
    </row>
    <row r="23" spans="1:7" x14ac:dyDescent="0.2">
      <c r="A23" s="22" t="s">
        <v>561</v>
      </c>
      <c r="B23" s="22" t="s">
        <v>561</v>
      </c>
      <c r="C23" s="23">
        <v>450058</v>
      </c>
      <c r="D23" s="7" t="s">
        <v>26</v>
      </c>
      <c r="E23" s="22">
        <v>83249317.000000015</v>
      </c>
      <c r="F23" s="22">
        <v>39053965</v>
      </c>
      <c r="G23" s="22">
        <v>22764109.119999997</v>
      </c>
    </row>
    <row r="24" spans="1:7" x14ac:dyDescent="0.2">
      <c r="A24" s="22" t="s">
        <v>519</v>
      </c>
      <c r="B24" s="22" t="s">
        <v>519</v>
      </c>
      <c r="C24" s="23">
        <v>450068</v>
      </c>
      <c r="D24" s="7" t="s">
        <v>28</v>
      </c>
      <c r="E24" s="22">
        <v>128162486.99999999</v>
      </c>
      <c r="F24" s="22">
        <v>73718902</v>
      </c>
      <c r="G24" s="22">
        <v>27900715.27</v>
      </c>
    </row>
    <row r="25" spans="1:7" x14ac:dyDescent="0.2">
      <c r="A25" s="22" t="s">
        <v>384</v>
      </c>
      <c r="B25" s="22" t="s">
        <v>384</v>
      </c>
      <c r="C25" s="23">
        <v>450076</v>
      </c>
      <c r="D25" s="7" t="s">
        <v>1159</v>
      </c>
      <c r="E25" s="22">
        <v>65528159</v>
      </c>
      <c r="F25" s="22">
        <v>-359479</v>
      </c>
      <c r="G25" s="22">
        <v>27936768</v>
      </c>
    </row>
    <row r="26" spans="1:7" x14ac:dyDescent="0.2">
      <c r="A26" s="22" t="s">
        <v>535</v>
      </c>
      <c r="B26" s="22" t="s">
        <v>535</v>
      </c>
      <c r="C26" s="23">
        <v>450080</v>
      </c>
      <c r="D26" s="7" t="s">
        <v>32</v>
      </c>
      <c r="E26" s="22">
        <v>5734209</v>
      </c>
      <c r="F26" s="22">
        <v>3041418</v>
      </c>
      <c r="G26" s="22">
        <v>3387795.69</v>
      </c>
    </row>
    <row r="27" spans="1:7" x14ac:dyDescent="0.2">
      <c r="A27" s="10" t="s">
        <v>290</v>
      </c>
      <c r="B27" s="22" t="s">
        <v>290</v>
      </c>
      <c r="C27" s="12">
        <v>450082</v>
      </c>
      <c r="D27" s="11" t="s">
        <v>33</v>
      </c>
      <c r="E27" s="10">
        <v>6996966</v>
      </c>
      <c r="F27" s="10">
        <v>3696839</v>
      </c>
      <c r="G27" s="10">
        <v>789925.96</v>
      </c>
    </row>
    <row r="28" spans="1:7" x14ac:dyDescent="0.2">
      <c r="A28" s="22" t="s">
        <v>291</v>
      </c>
      <c r="B28" s="22" t="s">
        <v>720</v>
      </c>
      <c r="C28" s="23">
        <v>450083</v>
      </c>
      <c r="D28" s="7" t="s">
        <v>34</v>
      </c>
      <c r="E28" s="22">
        <v>39554193</v>
      </c>
      <c r="F28" s="22">
        <v>19018503</v>
      </c>
      <c r="G28" s="22">
        <v>6236499.129999999</v>
      </c>
    </row>
    <row r="29" spans="1:7" x14ac:dyDescent="0.2">
      <c r="A29" s="22" t="s">
        <v>674</v>
      </c>
      <c r="B29" s="22" t="s">
        <v>674</v>
      </c>
      <c r="C29" s="23">
        <v>450085</v>
      </c>
      <c r="D29" s="7" t="s">
        <v>35</v>
      </c>
      <c r="E29" s="22">
        <v>1364577</v>
      </c>
      <c r="F29" s="22">
        <v>742717</v>
      </c>
      <c r="G29" s="22">
        <v>683283.57000000007</v>
      </c>
    </row>
    <row r="30" spans="1:7" x14ac:dyDescent="0.2">
      <c r="A30" s="22" t="s">
        <v>420</v>
      </c>
      <c r="B30" s="22" t="s">
        <v>420</v>
      </c>
      <c r="C30" s="23">
        <v>450090</v>
      </c>
      <c r="D30" s="7" t="s">
        <v>36</v>
      </c>
      <c r="E30" s="22">
        <v>4401249</v>
      </c>
      <c r="F30" s="22">
        <v>3213857</v>
      </c>
      <c r="G30" s="22">
        <v>2228204.27</v>
      </c>
    </row>
    <row r="31" spans="1:7" x14ac:dyDescent="0.2">
      <c r="A31" s="22" t="s">
        <v>376</v>
      </c>
      <c r="B31" s="22" t="s">
        <v>376</v>
      </c>
      <c r="C31" s="23">
        <v>450092</v>
      </c>
      <c r="D31" s="7" t="s">
        <v>37</v>
      </c>
      <c r="E31" s="22">
        <v>12811098</v>
      </c>
      <c r="F31" s="22">
        <v>4644977</v>
      </c>
      <c r="G31" s="22">
        <v>2435671.6700000004</v>
      </c>
    </row>
    <row r="32" spans="1:7" x14ac:dyDescent="0.2">
      <c r="A32" s="10" t="s">
        <v>292</v>
      </c>
      <c r="B32" s="22" t="s">
        <v>292</v>
      </c>
      <c r="C32" s="12">
        <v>450097</v>
      </c>
      <c r="D32" s="11" t="s">
        <v>38</v>
      </c>
      <c r="E32" s="10">
        <v>42657463</v>
      </c>
      <c r="F32" s="10">
        <v>36057919</v>
      </c>
      <c r="G32" s="10">
        <v>11552550.83</v>
      </c>
    </row>
    <row r="33" spans="1:7" x14ac:dyDescent="0.2">
      <c r="A33" s="22" t="s">
        <v>645</v>
      </c>
      <c r="B33" s="22" t="s">
        <v>645</v>
      </c>
      <c r="C33" s="23">
        <v>450099</v>
      </c>
      <c r="D33" s="7" t="s">
        <v>39</v>
      </c>
      <c r="E33" s="22">
        <v>2856128</v>
      </c>
      <c r="F33" s="22">
        <v>2452849</v>
      </c>
      <c r="G33" s="22">
        <v>487600.77999999997</v>
      </c>
    </row>
    <row r="34" spans="1:7" x14ac:dyDescent="0.2">
      <c r="A34" s="22" t="s">
        <v>538</v>
      </c>
      <c r="B34" s="22" t="s">
        <v>538</v>
      </c>
      <c r="C34" s="23">
        <v>450101</v>
      </c>
      <c r="D34" s="7" t="s">
        <v>40</v>
      </c>
      <c r="E34" s="22">
        <v>31363834</v>
      </c>
      <c r="F34" s="22">
        <v>19388844</v>
      </c>
      <c r="G34" s="22">
        <v>4867325.0599999996</v>
      </c>
    </row>
    <row r="35" spans="1:7" x14ac:dyDescent="0.2">
      <c r="A35" s="22" t="s">
        <v>338</v>
      </c>
      <c r="B35" s="22" t="s">
        <v>338</v>
      </c>
      <c r="C35" s="23">
        <v>450102</v>
      </c>
      <c r="D35" s="7" t="s">
        <v>41</v>
      </c>
      <c r="E35" s="22">
        <v>35119343</v>
      </c>
      <c r="F35" s="22">
        <v>18097563</v>
      </c>
      <c r="G35" s="22">
        <v>6842129.5600000005</v>
      </c>
    </row>
    <row r="36" spans="1:7" x14ac:dyDescent="0.2">
      <c r="A36" s="22" t="s">
        <v>339</v>
      </c>
      <c r="B36" s="22" t="s">
        <v>339</v>
      </c>
      <c r="C36" s="23">
        <v>450107</v>
      </c>
      <c r="D36" s="7" t="s">
        <v>43</v>
      </c>
      <c r="E36" s="22">
        <v>50960565</v>
      </c>
      <c r="F36" s="22">
        <v>19805870</v>
      </c>
      <c r="G36" s="22">
        <v>12551419.939999999</v>
      </c>
    </row>
    <row r="37" spans="1:7" x14ac:dyDescent="0.2">
      <c r="A37" s="10" t="s">
        <v>489</v>
      </c>
      <c r="B37" s="22" t="s">
        <v>489</v>
      </c>
      <c r="C37" s="12">
        <v>450108</v>
      </c>
      <c r="D37" s="11" t="s">
        <v>44</v>
      </c>
      <c r="E37" s="10">
        <v>2338696</v>
      </c>
      <c r="F37" s="10">
        <v>1854824</v>
      </c>
      <c r="G37" s="10">
        <v>1147589.98</v>
      </c>
    </row>
    <row r="38" spans="1:7" x14ac:dyDescent="0.2">
      <c r="A38" s="22" t="s">
        <v>340</v>
      </c>
      <c r="B38" s="22" t="s">
        <v>340</v>
      </c>
      <c r="C38" s="23">
        <v>450119</v>
      </c>
      <c r="D38" s="7" t="s">
        <v>45</v>
      </c>
      <c r="E38" s="22">
        <v>61477897</v>
      </c>
      <c r="F38" s="22">
        <v>30458441</v>
      </c>
      <c r="G38" s="22">
        <v>12763668.200000001</v>
      </c>
    </row>
    <row r="39" spans="1:7" x14ac:dyDescent="0.2">
      <c r="A39" s="22" t="s">
        <v>517</v>
      </c>
      <c r="B39" s="22" t="s">
        <v>517</v>
      </c>
      <c r="C39" s="23">
        <v>450124</v>
      </c>
      <c r="D39" s="7" t="s">
        <v>1158</v>
      </c>
      <c r="E39" s="22">
        <v>56132546</v>
      </c>
      <c r="F39" s="22">
        <v>85673493</v>
      </c>
      <c r="G39" s="22">
        <v>35015241.950000003</v>
      </c>
    </row>
    <row r="40" spans="1:7" x14ac:dyDescent="0.2">
      <c r="A40" s="22" t="s">
        <v>487</v>
      </c>
      <c r="B40" s="22" t="s">
        <v>487</v>
      </c>
      <c r="C40" s="23">
        <v>450128</v>
      </c>
      <c r="D40" s="7" t="s">
        <v>46</v>
      </c>
      <c r="E40" s="22">
        <v>30807776</v>
      </c>
      <c r="F40" s="22">
        <v>7338861</v>
      </c>
      <c r="G40" s="22">
        <v>5093389.17</v>
      </c>
    </row>
    <row r="41" spans="1:7" x14ac:dyDescent="0.2">
      <c r="A41" s="22" t="s">
        <v>494</v>
      </c>
      <c r="B41" s="22" t="s">
        <v>494</v>
      </c>
      <c r="C41" s="23">
        <v>450132</v>
      </c>
      <c r="D41" s="7" t="s">
        <v>48</v>
      </c>
      <c r="E41" s="22">
        <v>39528818</v>
      </c>
      <c r="F41" s="22">
        <v>23646539</v>
      </c>
      <c r="G41" s="22">
        <v>19117015.350000001</v>
      </c>
    </row>
    <row r="42" spans="1:7" x14ac:dyDescent="0.2">
      <c r="A42" s="10" t="s">
        <v>498</v>
      </c>
      <c r="B42" s="22" t="s">
        <v>498</v>
      </c>
      <c r="C42" s="12">
        <v>450133</v>
      </c>
      <c r="D42" s="11" t="s">
        <v>49</v>
      </c>
      <c r="E42" s="10">
        <v>28938005</v>
      </c>
      <c r="F42" s="10">
        <v>17303203</v>
      </c>
      <c r="G42" s="10">
        <v>13366636.48</v>
      </c>
    </row>
    <row r="43" spans="1:7" x14ac:dyDescent="0.2">
      <c r="A43" s="22" t="s">
        <v>386</v>
      </c>
      <c r="B43" s="22" t="s">
        <v>386</v>
      </c>
      <c r="C43" s="23">
        <v>450135</v>
      </c>
      <c r="D43" s="7" t="s">
        <v>1157</v>
      </c>
      <c r="E43" s="22">
        <v>74097450</v>
      </c>
      <c r="F43" s="22">
        <v>38425233</v>
      </c>
      <c r="G43" s="22">
        <v>12029845.949999999</v>
      </c>
    </row>
    <row r="44" spans="1:7" x14ac:dyDescent="0.2">
      <c r="A44" s="22" t="s">
        <v>488</v>
      </c>
      <c r="B44" s="22" t="s">
        <v>488</v>
      </c>
      <c r="C44" s="23">
        <v>450137</v>
      </c>
      <c r="D44" s="7" t="s">
        <v>1156</v>
      </c>
      <c r="E44" s="22">
        <v>41265597</v>
      </c>
      <c r="F44" s="22">
        <v>11528151</v>
      </c>
      <c r="G44" s="22">
        <v>7212386.2399999993</v>
      </c>
    </row>
    <row r="45" spans="1:7" x14ac:dyDescent="0.2">
      <c r="A45" s="22" t="s">
        <v>448</v>
      </c>
      <c r="B45" s="22" t="s">
        <v>448</v>
      </c>
      <c r="C45" s="23">
        <v>450144</v>
      </c>
      <c r="D45" s="7" t="s">
        <v>51</v>
      </c>
      <c r="E45" s="22">
        <v>1584244</v>
      </c>
      <c r="F45" s="22">
        <v>1464770</v>
      </c>
      <c r="G45" s="22">
        <v>1219375.1200000001</v>
      </c>
    </row>
    <row r="46" spans="1:7" x14ac:dyDescent="0.2">
      <c r="A46" s="22" t="s">
        <v>342</v>
      </c>
      <c r="B46" s="22" t="s">
        <v>342</v>
      </c>
      <c r="C46" s="23">
        <v>450147</v>
      </c>
      <c r="D46" s="7" t="s">
        <v>52</v>
      </c>
      <c r="E46" s="22">
        <v>20642405</v>
      </c>
      <c r="F46" s="22">
        <v>5346764</v>
      </c>
      <c r="G46" s="22">
        <v>2619934.17</v>
      </c>
    </row>
    <row r="47" spans="1:7" x14ac:dyDescent="0.2">
      <c r="A47" s="10" t="s">
        <v>343</v>
      </c>
      <c r="B47" s="22" t="s">
        <v>343</v>
      </c>
      <c r="C47" s="12">
        <v>450152</v>
      </c>
      <c r="D47" s="11" t="s">
        <v>54</v>
      </c>
      <c r="E47" s="10">
        <v>14440706</v>
      </c>
      <c r="F47" s="10">
        <v>6717405</v>
      </c>
      <c r="G47" s="10">
        <v>2780412.31</v>
      </c>
    </row>
    <row r="48" spans="1:7" x14ac:dyDescent="0.2">
      <c r="A48" s="22" t="s">
        <v>413</v>
      </c>
      <c r="B48" s="22" t="s">
        <v>413</v>
      </c>
      <c r="C48" s="23">
        <v>450154</v>
      </c>
      <c r="D48" s="7" t="s">
        <v>55</v>
      </c>
      <c r="E48" s="22">
        <v>13131338</v>
      </c>
      <c r="F48" s="22">
        <v>4266083</v>
      </c>
      <c r="G48" s="22">
        <v>3614727.46</v>
      </c>
    </row>
    <row r="49" spans="1:7" x14ac:dyDescent="0.2">
      <c r="A49" s="22" t="s">
        <v>482</v>
      </c>
      <c r="B49" s="22" t="s">
        <v>482</v>
      </c>
      <c r="C49" s="23">
        <v>450155</v>
      </c>
      <c r="D49" s="7" t="s">
        <v>56</v>
      </c>
      <c r="E49" s="22">
        <v>1923947</v>
      </c>
      <c r="F49" s="22">
        <v>1816482</v>
      </c>
      <c r="G49" s="22">
        <v>1228024.27</v>
      </c>
    </row>
    <row r="50" spans="1:7" x14ac:dyDescent="0.2">
      <c r="A50" s="22" t="s">
        <v>509</v>
      </c>
      <c r="B50" s="22" t="s">
        <v>509</v>
      </c>
      <c r="C50" s="23">
        <v>450163</v>
      </c>
      <c r="D50" s="7" t="s">
        <v>58</v>
      </c>
      <c r="E50" s="22">
        <v>7232720.9999999991</v>
      </c>
      <c r="F50" s="22">
        <v>2978517</v>
      </c>
      <c r="G50" s="22">
        <v>1394619.24</v>
      </c>
    </row>
    <row r="51" spans="1:7" x14ac:dyDescent="0.2">
      <c r="A51" s="22" t="s">
        <v>1155</v>
      </c>
      <c r="B51" s="22" t="s">
        <v>695</v>
      </c>
      <c r="C51" s="23">
        <v>450165</v>
      </c>
      <c r="D51" s="7" t="s">
        <v>59</v>
      </c>
      <c r="E51" s="22">
        <v>5361582</v>
      </c>
      <c r="F51" s="22">
        <v>2364298</v>
      </c>
      <c r="G51" s="22">
        <v>597864.32999999996</v>
      </c>
    </row>
    <row r="52" spans="1:7" x14ac:dyDescent="0.2">
      <c r="A52" s="10" t="s">
        <v>387</v>
      </c>
      <c r="B52" s="22" t="s">
        <v>387</v>
      </c>
      <c r="C52" s="12">
        <v>450176</v>
      </c>
      <c r="D52" s="11" t="s">
        <v>1154</v>
      </c>
      <c r="E52" s="10">
        <v>32457639</v>
      </c>
      <c r="F52" s="10">
        <v>10430470</v>
      </c>
      <c r="G52" s="10">
        <v>5623006.4199999999</v>
      </c>
    </row>
    <row r="53" spans="1:7" x14ac:dyDescent="0.2">
      <c r="A53" s="22" t="s">
        <v>281</v>
      </c>
      <c r="B53" s="22" t="s">
        <v>281</v>
      </c>
      <c r="C53" s="23">
        <v>450177</v>
      </c>
      <c r="D53" s="7" t="s">
        <v>272</v>
      </c>
      <c r="E53" s="22">
        <v>10305443</v>
      </c>
      <c r="F53" s="22">
        <v>4588175</v>
      </c>
      <c r="G53" s="22">
        <v>4352105.04</v>
      </c>
    </row>
    <row r="54" spans="1:7" x14ac:dyDescent="0.2">
      <c r="A54" s="22" t="s">
        <v>1153</v>
      </c>
      <c r="B54" s="22" t="s">
        <v>282</v>
      </c>
      <c r="C54" s="23">
        <v>450178</v>
      </c>
      <c r="D54" s="7" t="s">
        <v>60</v>
      </c>
      <c r="E54" s="22">
        <v>2641932</v>
      </c>
      <c r="F54" s="22">
        <v>2416754</v>
      </c>
      <c r="G54" s="22">
        <v>1518193.71</v>
      </c>
    </row>
    <row r="55" spans="1:7" x14ac:dyDescent="0.2">
      <c r="A55" s="22" t="s">
        <v>293</v>
      </c>
      <c r="B55" s="22" t="s">
        <v>293</v>
      </c>
      <c r="C55" s="23">
        <v>450184</v>
      </c>
      <c r="D55" s="7" t="s">
        <v>61</v>
      </c>
      <c r="E55" s="22">
        <v>130800480.99999999</v>
      </c>
      <c r="F55" s="22">
        <v>83849381</v>
      </c>
      <c r="G55" s="22">
        <v>23018809.800000001</v>
      </c>
    </row>
    <row r="56" spans="1:7" x14ac:dyDescent="0.2">
      <c r="A56" s="22" t="s">
        <v>492</v>
      </c>
      <c r="B56" s="22" t="s">
        <v>492</v>
      </c>
      <c r="C56" s="23">
        <v>450187</v>
      </c>
      <c r="D56" s="7" t="s">
        <v>62</v>
      </c>
      <c r="E56" s="22">
        <v>4262541</v>
      </c>
      <c r="F56" s="22">
        <v>2338115</v>
      </c>
      <c r="G56" s="22">
        <v>577403.64</v>
      </c>
    </row>
    <row r="57" spans="1:7" x14ac:dyDescent="0.2">
      <c r="A57" s="10" t="s">
        <v>476</v>
      </c>
      <c r="B57" s="22" t="s">
        <v>476</v>
      </c>
      <c r="C57" s="12">
        <v>450192</v>
      </c>
      <c r="D57" s="11" t="s">
        <v>286</v>
      </c>
      <c r="E57" s="10">
        <v>3507391</v>
      </c>
      <c r="F57" s="10">
        <v>2021244</v>
      </c>
      <c r="G57" s="10">
        <v>469541.82</v>
      </c>
    </row>
    <row r="58" spans="1:7" x14ac:dyDescent="0.2">
      <c r="A58" s="22" t="s">
        <v>462</v>
      </c>
      <c r="B58" s="22" t="s">
        <v>462</v>
      </c>
      <c r="C58" s="23">
        <v>450194</v>
      </c>
      <c r="D58" s="7" t="s">
        <v>64</v>
      </c>
      <c r="E58" s="22">
        <v>3761144</v>
      </c>
      <c r="F58" s="22">
        <v>1600802</v>
      </c>
      <c r="G58" s="22">
        <v>702118.90899999999</v>
      </c>
    </row>
    <row r="59" spans="1:7" x14ac:dyDescent="0.2">
      <c r="A59" s="22" t="s">
        <v>567</v>
      </c>
      <c r="B59" s="22" t="s">
        <v>567</v>
      </c>
      <c r="C59" s="23">
        <v>450196</v>
      </c>
      <c r="D59" s="7" t="s">
        <v>65</v>
      </c>
      <c r="E59" s="22">
        <v>15844800</v>
      </c>
      <c r="F59" s="22">
        <v>5845085</v>
      </c>
      <c r="G59" s="22">
        <v>2266831.1799999997</v>
      </c>
    </row>
    <row r="60" spans="1:7" x14ac:dyDescent="0.2">
      <c r="A60" s="22" t="s">
        <v>615</v>
      </c>
      <c r="B60" s="22" t="s">
        <v>615</v>
      </c>
      <c r="C60" s="23">
        <v>450200</v>
      </c>
      <c r="D60" s="7" t="s">
        <v>66</v>
      </c>
      <c r="E60" s="22">
        <v>19560546</v>
      </c>
      <c r="F60" s="22">
        <v>3393552</v>
      </c>
      <c r="G60" s="22">
        <v>2836544.89</v>
      </c>
    </row>
    <row r="61" spans="1:7" x14ac:dyDescent="0.2">
      <c r="A61" s="22" t="s">
        <v>515</v>
      </c>
      <c r="B61" s="22" t="s">
        <v>515</v>
      </c>
      <c r="C61" s="23">
        <v>450209</v>
      </c>
      <c r="D61" s="7" t="s">
        <v>68</v>
      </c>
      <c r="E61" s="22">
        <v>45102154</v>
      </c>
      <c r="F61" s="22">
        <v>31438473</v>
      </c>
      <c r="G61" s="22">
        <v>12881722.000000002</v>
      </c>
    </row>
    <row r="62" spans="1:7" x14ac:dyDescent="0.2">
      <c r="A62" s="10" t="s">
        <v>345</v>
      </c>
      <c r="B62" s="22" t="s">
        <v>345</v>
      </c>
      <c r="C62" s="12">
        <v>450210</v>
      </c>
      <c r="D62" s="11" t="s">
        <v>69</v>
      </c>
      <c r="E62" s="10">
        <v>2759036</v>
      </c>
      <c r="F62" s="10">
        <v>1682433</v>
      </c>
      <c r="G62" s="10">
        <v>1427671.99</v>
      </c>
    </row>
    <row r="63" spans="1:7" x14ac:dyDescent="0.2">
      <c r="A63" s="22" t="s">
        <v>540</v>
      </c>
      <c r="B63" s="22" t="s">
        <v>540</v>
      </c>
      <c r="C63" s="23">
        <v>450211</v>
      </c>
      <c r="D63" s="7" t="s">
        <v>70</v>
      </c>
      <c r="E63" s="22">
        <v>13595353</v>
      </c>
      <c r="F63" s="22">
        <v>10650126</v>
      </c>
      <c r="G63" s="22">
        <v>2746538.88</v>
      </c>
    </row>
    <row r="64" spans="1:7" x14ac:dyDescent="0.2">
      <c r="A64" s="22" t="s">
        <v>496</v>
      </c>
      <c r="B64" s="22" t="s">
        <v>496</v>
      </c>
      <c r="C64" s="23">
        <v>450213</v>
      </c>
      <c r="D64" s="7" t="s">
        <v>71</v>
      </c>
      <c r="E64" s="22">
        <v>144555087</v>
      </c>
      <c r="F64" s="22">
        <v>139438656</v>
      </c>
      <c r="G64" s="22">
        <v>81909798.030000001</v>
      </c>
    </row>
    <row r="65" spans="1:7" x14ac:dyDescent="0.2">
      <c r="A65" s="22" t="s">
        <v>647</v>
      </c>
      <c r="B65" s="22" t="s">
        <v>647</v>
      </c>
      <c r="C65" s="23">
        <v>450214</v>
      </c>
      <c r="D65" s="7" t="s">
        <v>1152</v>
      </c>
      <c r="E65" s="22">
        <v>745088</v>
      </c>
      <c r="F65" s="22">
        <v>0</v>
      </c>
      <c r="G65" s="22">
        <v>358253.52</v>
      </c>
    </row>
    <row r="66" spans="1:7" x14ac:dyDescent="0.2">
      <c r="A66" s="22" t="s">
        <v>630</v>
      </c>
      <c r="B66" s="22" t="s">
        <v>630</v>
      </c>
      <c r="C66" s="23">
        <v>450219</v>
      </c>
      <c r="D66" s="7" t="s">
        <v>72</v>
      </c>
      <c r="E66" s="22">
        <v>3763411</v>
      </c>
      <c r="F66" s="22">
        <v>2000116</v>
      </c>
      <c r="G66" s="22">
        <v>508231.6</v>
      </c>
    </row>
    <row r="67" spans="1:7" x14ac:dyDescent="0.2">
      <c r="A67" s="10" t="s">
        <v>346</v>
      </c>
      <c r="B67" s="22" t="s">
        <v>346</v>
      </c>
      <c r="C67" s="12">
        <v>450221</v>
      </c>
      <c r="D67" s="11" t="s">
        <v>271</v>
      </c>
      <c r="E67" s="10">
        <v>1027791</v>
      </c>
      <c r="F67" s="10">
        <v>1303348</v>
      </c>
      <c r="G67" s="10">
        <v>1487948.16</v>
      </c>
    </row>
    <row r="68" spans="1:7" x14ac:dyDescent="0.2">
      <c r="A68" s="22" t="s">
        <v>531</v>
      </c>
      <c r="B68" s="22" t="s">
        <v>531</v>
      </c>
      <c r="C68" s="23">
        <v>450229</v>
      </c>
      <c r="D68" s="7" t="s">
        <v>74</v>
      </c>
      <c r="E68" s="22">
        <v>43626410</v>
      </c>
      <c r="F68" s="22">
        <v>24067714</v>
      </c>
      <c r="G68" s="22">
        <v>5151354.41</v>
      </c>
    </row>
    <row r="69" spans="1:7" x14ac:dyDescent="0.2">
      <c r="A69" s="22" t="s">
        <v>656</v>
      </c>
      <c r="B69" s="22" t="s">
        <v>656</v>
      </c>
      <c r="C69" s="23">
        <v>450231</v>
      </c>
      <c r="D69" s="7" t="s">
        <v>75</v>
      </c>
      <c r="E69" s="22">
        <v>24767624</v>
      </c>
      <c r="F69" s="22">
        <v>16837429</v>
      </c>
      <c r="G69" s="22">
        <v>4117589.8600000008</v>
      </c>
    </row>
    <row r="70" spans="1:7" x14ac:dyDescent="0.2">
      <c r="A70" s="22" t="s">
        <v>422</v>
      </c>
      <c r="B70" s="22" t="s">
        <v>422</v>
      </c>
      <c r="C70" s="23">
        <v>450235</v>
      </c>
      <c r="D70" s="7" t="s">
        <v>76</v>
      </c>
      <c r="E70" s="22">
        <v>2319112</v>
      </c>
      <c r="F70" s="22">
        <v>1161947</v>
      </c>
      <c r="G70" s="22">
        <v>1233349.08</v>
      </c>
    </row>
    <row r="71" spans="1:7" x14ac:dyDescent="0.2">
      <c r="A71" s="22" t="s">
        <v>1151</v>
      </c>
      <c r="B71" s="22" t="s">
        <v>691</v>
      </c>
      <c r="C71" s="23">
        <v>450236</v>
      </c>
      <c r="D71" s="7" t="s">
        <v>1150</v>
      </c>
      <c r="E71" s="22">
        <v>8805058</v>
      </c>
      <c r="F71" s="22">
        <v>3795353</v>
      </c>
      <c r="G71" s="22">
        <v>3927913.84</v>
      </c>
    </row>
    <row r="72" spans="1:7" x14ac:dyDescent="0.2">
      <c r="A72" s="10" t="s">
        <v>412</v>
      </c>
      <c r="B72" s="22" t="s">
        <v>412</v>
      </c>
      <c r="C72" s="12">
        <v>450241</v>
      </c>
      <c r="D72" s="11" t="s">
        <v>78</v>
      </c>
      <c r="E72" s="10">
        <v>1092249</v>
      </c>
      <c r="F72" s="10">
        <v>1244240</v>
      </c>
      <c r="G72" s="10">
        <v>325458.15000000002</v>
      </c>
    </row>
    <row r="73" spans="1:7" x14ac:dyDescent="0.2">
      <c r="A73" s="22" t="s">
        <v>347</v>
      </c>
      <c r="B73" s="22" t="s">
        <v>347</v>
      </c>
      <c r="C73" s="23">
        <v>450243</v>
      </c>
      <c r="D73" s="7" t="s">
        <v>79</v>
      </c>
      <c r="E73" s="22">
        <v>627976</v>
      </c>
      <c r="F73" s="22">
        <v>129732</v>
      </c>
      <c r="G73" s="22">
        <v>262281.59999999998</v>
      </c>
    </row>
    <row r="74" spans="1:7" x14ac:dyDescent="0.2">
      <c r="A74" s="22" t="s">
        <v>424</v>
      </c>
      <c r="B74" s="22" t="s">
        <v>424</v>
      </c>
      <c r="C74" s="23">
        <v>450272</v>
      </c>
      <c r="D74" s="7" t="s">
        <v>82</v>
      </c>
      <c r="E74" s="22">
        <v>9309638</v>
      </c>
      <c r="F74" s="22">
        <v>7304034</v>
      </c>
      <c r="G74" s="22">
        <v>1825079.68</v>
      </c>
    </row>
    <row r="75" spans="1:7" x14ac:dyDescent="0.2">
      <c r="A75" s="22" t="s">
        <v>480</v>
      </c>
      <c r="B75" s="22" t="s">
        <v>480</v>
      </c>
      <c r="C75" s="23">
        <v>450289</v>
      </c>
      <c r="D75" s="7" t="s">
        <v>83</v>
      </c>
      <c r="E75" s="22">
        <v>117857073</v>
      </c>
      <c r="F75" s="22">
        <v>483370408</v>
      </c>
      <c r="G75" s="22">
        <v>187147524.44</v>
      </c>
    </row>
    <row r="76" spans="1:7" x14ac:dyDescent="0.2">
      <c r="A76" s="22" t="s">
        <v>283</v>
      </c>
      <c r="B76" s="22" t="s">
        <v>283</v>
      </c>
      <c r="C76" s="23">
        <v>450293</v>
      </c>
      <c r="D76" s="7" t="s">
        <v>85</v>
      </c>
      <c r="E76" s="22">
        <v>2903592</v>
      </c>
      <c r="F76" s="22">
        <v>856235</v>
      </c>
      <c r="G76" s="22">
        <v>261101.24</v>
      </c>
    </row>
    <row r="77" spans="1:7" x14ac:dyDescent="0.2">
      <c r="A77" s="10" t="s">
        <v>297</v>
      </c>
      <c r="B77" s="22" t="s">
        <v>297</v>
      </c>
      <c r="C77" s="12">
        <v>450299</v>
      </c>
      <c r="D77" s="11" t="s">
        <v>86</v>
      </c>
      <c r="E77" s="10">
        <v>15802636</v>
      </c>
      <c r="F77" s="10">
        <v>2967468</v>
      </c>
      <c r="G77" s="10">
        <v>2075558.36</v>
      </c>
    </row>
    <row r="78" spans="1:7" x14ac:dyDescent="0.2">
      <c r="A78" s="22" t="s">
        <v>604</v>
      </c>
      <c r="B78" s="22" t="s">
        <v>604</v>
      </c>
      <c r="C78" s="23">
        <v>450324</v>
      </c>
      <c r="D78" s="7" t="s">
        <v>88</v>
      </c>
      <c r="E78" s="22">
        <v>23622069</v>
      </c>
      <c r="F78" s="22">
        <v>11194841</v>
      </c>
      <c r="G78" s="22">
        <v>3645345.6199999996</v>
      </c>
    </row>
    <row r="79" spans="1:7" x14ac:dyDescent="0.2">
      <c r="A79" s="22" t="s">
        <v>451</v>
      </c>
      <c r="B79" s="22" t="s">
        <v>451</v>
      </c>
      <c r="C79" s="23">
        <v>450330</v>
      </c>
      <c r="D79" s="7" t="s">
        <v>89</v>
      </c>
      <c r="E79" s="22">
        <v>20276822</v>
      </c>
      <c r="F79" s="22">
        <v>11149057</v>
      </c>
      <c r="G79" s="22">
        <v>4464500.1899999995</v>
      </c>
    </row>
    <row r="80" spans="1:7" x14ac:dyDescent="0.2">
      <c r="A80" s="22" t="s">
        <v>390</v>
      </c>
      <c r="B80" s="22" t="s">
        <v>390</v>
      </c>
      <c r="C80" s="23">
        <v>450340</v>
      </c>
      <c r="D80" s="7" t="s">
        <v>90</v>
      </c>
      <c r="E80" s="22">
        <v>12400228</v>
      </c>
      <c r="F80" s="22">
        <v>2366368</v>
      </c>
      <c r="G80" s="22">
        <v>1236198.4400000002</v>
      </c>
    </row>
    <row r="81" spans="1:7" x14ac:dyDescent="0.2">
      <c r="A81" s="22" t="s">
        <v>351</v>
      </c>
      <c r="B81" s="22" t="s">
        <v>351</v>
      </c>
      <c r="C81" s="23">
        <v>450346</v>
      </c>
      <c r="D81" s="7" t="s">
        <v>91</v>
      </c>
      <c r="E81" s="22">
        <v>33464619</v>
      </c>
      <c r="F81" s="22">
        <v>18999409</v>
      </c>
      <c r="G81" s="22">
        <v>6294806.25</v>
      </c>
    </row>
    <row r="82" spans="1:7" x14ac:dyDescent="0.2">
      <c r="A82" s="10" t="s">
        <v>594</v>
      </c>
      <c r="B82" s="22" t="s">
        <v>594</v>
      </c>
      <c r="C82" s="12">
        <v>450347</v>
      </c>
      <c r="D82" s="11" t="s">
        <v>92</v>
      </c>
      <c r="E82" s="10">
        <v>6620142</v>
      </c>
      <c r="F82" s="10">
        <v>3557029</v>
      </c>
      <c r="G82" s="10">
        <v>1297816.9099999999</v>
      </c>
    </row>
    <row r="83" spans="1:7" x14ac:dyDescent="0.2">
      <c r="A83" s="22" t="s">
        <v>481</v>
      </c>
      <c r="B83" s="22" t="s">
        <v>481</v>
      </c>
      <c r="C83" s="23">
        <v>450348</v>
      </c>
      <c r="D83" s="7" t="s">
        <v>93</v>
      </c>
      <c r="E83" s="22">
        <v>1477001</v>
      </c>
      <c r="F83" s="22">
        <v>813351</v>
      </c>
      <c r="G83" s="22">
        <v>121087.7</v>
      </c>
    </row>
    <row r="84" spans="1:7" x14ac:dyDescent="0.2">
      <c r="A84" s="22" t="s">
        <v>470</v>
      </c>
      <c r="B84" s="22" t="s">
        <v>470</v>
      </c>
      <c r="C84" s="23">
        <v>450352</v>
      </c>
      <c r="D84" s="7" t="s">
        <v>94</v>
      </c>
      <c r="E84" s="22">
        <v>14017676</v>
      </c>
      <c r="F84" s="22">
        <v>10090987</v>
      </c>
      <c r="G84" s="22">
        <v>8042784.79</v>
      </c>
    </row>
    <row r="85" spans="1:7" x14ac:dyDescent="0.2">
      <c r="A85" s="22" t="s">
        <v>475</v>
      </c>
      <c r="B85" s="22" t="s">
        <v>475</v>
      </c>
      <c r="C85" s="23">
        <v>450369</v>
      </c>
      <c r="D85" s="7" t="s">
        <v>96</v>
      </c>
      <c r="E85" s="22">
        <v>2372104</v>
      </c>
      <c r="F85" s="22">
        <v>1120870</v>
      </c>
      <c r="G85" s="22">
        <v>936513.98</v>
      </c>
    </row>
    <row r="86" spans="1:7" x14ac:dyDescent="0.2">
      <c r="A86" s="22" t="s">
        <v>485</v>
      </c>
      <c r="B86" s="22" t="s">
        <v>485</v>
      </c>
      <c r="C86" s="23">
        <v>450370</v>
      </c>
      <c r="D86" s="7" t="s">
        <v>97</v>
      </c>
      <c r="E86" s="22">
        <v>2039588</v>
      </c>
      <c r="F86" s="22">
        <v>1263756</v>
      </c>
      <c r="G86" s="22">
        <v>463090.42</v>
      </c>
    </row>
    <row r="87" spans="1:7" x14ac:dyDescent="0.2">
      <c r="A87" s="10" t="s">
        <v>355</v>
      </c>
      <c r="B87" s="22" t="s">
        <v>355</v>
      </c>
      <c r="C87" s="12">
        <v>450388</v>
      </c>
      <c r="D87" s="11" t="s">
        <v>98</v>
      </c>
      <c r="E87" s="10">
        <v>135294773</v>
      </c>
      <c r="F87" s="10">
        <v>70946805</v>
      </c>
      <c r="G87" s="10">
        <v>35688098.300000004</v>
      </c>
    </row>
    <row r="88" spans="1:7" x14ac:dyDescent="0.2">
      <c r="A88" s="22" t="s">
        <v>541</v>
      </c>
      <c r="B88" s="22" t="s">
        <v>541</v>
      </c>
      <c r="C88" s="23">
        <v>450389</v>
      </c>
      <c r="D88" s="7" t="s">
        <v>99</v>
      </c>
      <c r="E88" s="22">
        <v>11694762</v>
      </c>
      <c r="F88" s="22">
        <v>7058115</v>
      </c>
      <c r="G88" s="22">
        <v>1833489.58</v>
      </c>
    </row>
    <row r="89" spans="1:7" x14ac:dyDescent="0.2">
      <c r="A89" s="22" t="s">
        <v>391</v>
      </c>
      <c r="B89" s="22" t="s">
        <v>391</v>
      </c>
      <c r="C89" s="23">
        <v>450395</v>
      </c>
      <c r="D89" s="7" t="s">
        <v>100</v>
      </c>
      <c r="E89" s="22">
        <v>5128191</v>
      </c>
      <c r="F89" s="22">
        <v>3645129</v>
      </c>
      <c r="G89" s="22">
        <v>1109426.1100000001</v>
      </c>
    </row>
    <row r="90" spans="1:7" x14ac:dyDescent="0.2">
      <c r="A90" s="22" t="s">
        <v>464</v>
      </c>
      <c r="B90" s="22" t="s">
        <v>464</v>
      </c>
      <c r="C90" s="23">
        <v>450399</v>
      </c>
      <c r="D90" s="7" t="s">
        <v>101</v>
      </c>
      <c r="E90" s="22">
        <v>2725308</v>
      </c>
      <c r="F90" s="22">
        <v>1110614</v>
      </c>
      <c r="G90" s="22">
        <v>1053872.57</v>
      </c>
    </row>
    <row r="91" spans="1:7" x14ac:dyDescent="0.2">
      <c r="A91" s="22" t="s">
        <v>357</v>
      </c>
      <c r="B91" s="22" t="s">
        <v>357</v>
      </c>
      <c r="C91" s="23">
        <v>450431</v>
      </c>
      <c r="D91" s="7" t="s">
        <v>105</v>
      </c>
      <c r="E91" s="22">
        <v>36652827</v>
      </c>
      <c r="F91" s="22">
        <v>20940536</v>
      </c>
      <c r="G91" s="22">
        <v>12580584.4</v>
      </c>
    </row>
    <row r="92" spans="1:7" x14ac:dyDescent="0.2">
      <c r="A92" s="10" t="s">
        <v>393</v>
      </c>
      <c r="B92" s="22" t="s">
        <v>393</v>
      </c>
      <c r="C92" s="12">
        <v>450447</v>
      </c>
      <c r="D92" s="11" t="s">
        <v>106</v>
      </c>
      <c r="E92" s="10">
        <v>6121652</v>
      </c>
      <c r="F92" s="10">
        <v>2807410</v>
      </c>
      <c r="G92" s="10">
        <v>1011159.3100000002</v>
      </c>
    </row>
    <row r="93" spans="1:7" x14ac:dyDescent="0.2">
      <c r="A93" s="22" t="s">
        <v>298</v>
      </c>
      <c r="B93" s="22" t="s">
        <v>298</v>
      </c>
      <c r="C93" s="23">
        <v>450462</v>
      </c>
      <c r="D93" s="7" t="s">
        <v>1149</v>
      </c>
      <c r="E93" s="22">
        <v>49848526</v>
      </c>
      <c r="F93" s="22">
        <v>28814656</v>
      </c>
      <c r="G93" s="22">
        <v>8151046.5700000003</v>
      </c>
    </row>
    <row r="94" spans="1:7" x14ac:dyDescent="0.2">
      <c r="A94" s="22" t="s">
        <v>467</v>
      </c>
      <c r="B94" s="22" t="s">
        <v>467</v>
      </c>
      <c r="C94" s="23">
        <v>450465</v>
      </c>
      <c r="D94" s="7" t="s">
        <v>109</v>
      </c>
      <c r="E94" s="22">
        <v>5716300</v>
      </c>
      <c r="F94" s="22">
        <v>3871330</v>
      </c>
      <c r="G94" s="22">
        <v>3923386.9899999993</v>
      </c>
    </row>
    <row r="95" spans="1:7" x14ac:dyDescent="0.2">
      <c r="A95" s="22" t="s">
        <v>617</v>
      </c>
      <c r="B95" s="22" t="s">
        <v>617</v>
      </c>
      <c r="C95" s="23">
        <v>450475</v>
      </c>
      <c r="D95" s="7" t="s">
        <v>111</v>
      </c>
      <c r="E95" s="22">
        <v>5040254</v>
      </c>
      <c r="F95" s="22">
        <v>2984801</v>
      </c>
      <c r="G95" s="22">
        <v>823411.74</v>
      </c>
    </row>
    <row r="96" spans="1:7" x14ac:dyDescent="0.2">
      <c r="A96" s="22" t="s">
        <v>595</v>
      </c>
      <c r="B96" s="22" t="s">
        <v>595</v>
      </c>
      <c r="C96" s="23">
        <v>450489</v>
      </c>
      <c r="D96" s="7" t="s">
        <v>113</v>
      </c>
      <c r="E96" s="22">
        <v>1638149</v>
      </c>
      <c r="F96" s="22">
        <v>1010511</v>
      </c>
      <c r="G96" s="22">
        <v>1075502.56</v>
      </c>
    </row>
    <row r="97" spans="1:7" x14ac:dyDescent="0.2">
      <c r="A97" s="10" t="s">
        <v>468</v>
      </c>
      <c r="B97" s="22" t="s">
        <v>468</v>
      </c>
      <c r="C97" s="12">
        <v>450508</v>
      </c>
      <c r="D97" s="11" t="s">
        <v>115</v>
      </c>
      <c r="E97" s="10">
        <v>10581991.000000002</v>
      </c>
      <c r="F97" s="10">
        <v>7088261</v>
      </c>
      <c r="G97" s="10">
        <v>7094290.3800000008</v>
      </c>
    </row>
    <row r="98" spans="1:7" x14ac:dyDescent="0.2">
      <c r="A98" s="22" t="s">
        <v>569</v>
      </c>
      <c r="B98" s="22" t="s">
        <v>569</v>
      </c>
      <c r="C98" s="23">
        <v>450518</v>
      </c>
      <c r="D98" s="7" t="s">
        <v>116</v>
      </c>
      <c r="E98" s="22">
        <v>13897142</v>
      </c>
      <c r="F98" s="22">
        <v>5321613</v>
      </c>
      <c r="G98" s="22">
        <v>3648614.2099999995</v>
      </c>
    </row>
    <row r="99" spans="1:7" x14ac:dyDescent="0.2">
      <c r="A99" s="22" t="s">
        <v>443</v>
      </c>
      <c r="B99" s="22" t="s">
        <v>443</v>
      </c>
      <c r="C99" s="23">
        <v>450539</v>
      </c>
      <c r="D99" s="7" t="s">
        <v>118</v>
      </c>
      <c r="E99" s="22">
        <v>3513632</v>
      </c>
      <c r="F99" s="22">
        <v>2500054</v>
      </c>
      <c r="G99" s="22">
        <v>1166257.3600000003</v>
      </c>
    </row>
    <row r="100" spans="1:7" x14ac:dyDescent="0.2">
      <c r="A100" s="22" t="s">
        <v>396</v>
      </c>
      <c r="B100" s="22" t="s">
        <v>396</v>
      </c>
      <c r="C100" s="23">
        <v>450558</v>
      </c>
      <c r="D100" s="7" t="s">
        <v>119</v>
      </c>
      <c r="E100" s="22">
        <v>11028798</v>
      </c>
      <c r="F100" s="22">
        <v>2919500</v>
      </c>
      <c r="G100" s="22">
        <v>1826936.78</v>
      </c>
    </row>
    <row r="101" spans="1:7" x14ac:dyDescent="0.2">
      <c r="A101" s="22" t="s">
        <v>536</v>
      </c>
      <c r="B101" s="22" t="s">
        <v>536</v>
      </c>
      <c r="C101" s="23">
        <v>450565</v>
      </c>
      <c r="D101" s="7" t="s">
        <v>121</v>
      </c>
      <c r="E101" s="22">
        <v>5211208</v>
      </c>
      <c r="F101" s="22">
        <v>3469785</v>
      </c>
      <c r="G101" s="22">
        <v>2336067.16</v>
      </c>
    </row>
    <row r="102" spans="1:7" x14ac:dyDescent="0.2">
      <c r="A102" s="10" t="s">
        <v>513</v>
      </c>
      <c r="B102" s="22" t="s">
        <v>513</v>
      </c>
      <c r="C102" s="12">
        <v>450571</v>
      </c>
      <c r="D102" s="11" t="s">
        <v>122</v>
      </c>
      <c r="E102" s="10">
        <v>27642864</v>
      </c>
      <c r="F102" s="10">
        <v>10384883</v>
      </c>
      <c r="G102" s="10">
        <v>3936379.29</v>
      </c>
    </row>
    <row r="103" spans="1:7" x14ac:dyDescent="0.2">
      <c r="A103" s="22" t="s">
        <v>397</v>
      </c>
      <c r="B103" s="22" t="s">
        <v>397</v>
      </c>
      <c r="C103" s="23">
        <v>450573</v>
      </c>
      <c r="D103" s="7" t="s">
        <v>123</v>
      </c>
      <c r="E103" s="22">
        <v>3599004</v>
      </c>
      <c r="F103" s="22">
        <v>2404519</v>
      </c>
      <c r="G103" s="22">
        <v>1078989.43</v>
      </c>
    </row>
    <row r="104" spans="1:7" x14ac:dyDescent="0.2">
      <c r="A104" s="22" t="s">
        <v>528</v>
      </c>
      <c r="B104" s="22" t="s">
        <v>528</v>
      </c>
      <c r="C104" s="23">
        <v>450586</v>
      </c>
      <c r="D104" s="7" t="s">
        <v>126</v>
      </c>
      <c r="E104" s="22">
        <v>1519516</v>
      </c>
      <c r="F104" s="22">
        <v>305719</v>
      </c>
      <c r="G104" s="22">
        <v>249957.39999999997</v>
      </c>
    </row>
    <row r="105" spans="1:7" x14ac:dyDescent="0.2">
      <c r="A105" s="22" t="s">
        <v>300</v>
      </c>
      <c r="B105" s="22" t="s">
        <v>300</v>
      </c>
      <c r="C105" s="23">
        <v>450587</v>
      </c>
      <c r="D105" s="7" t="s">
        <v>127</v>
      </c>
      <c r="E105" s="22">
        <v>7550759</v>
      </c>
      <c r="F105" s="22">
        <v>3239677</v>
      </c>
      <c r="G105" s="22">
        <v>1557647.2400000002</v>
      </c>
    </row>
    <row r="106" spans="1:7" x14ac:dyDescent="0.2">
      <c r="A106" s="22" t="s">
        <v>534</v>
      </c>
      <c r="B106" s="22" t="s">
        <v>534</v>
      </c>
      <c r="C106" s="23">
        <v>450597</v>
      </c>
      <c r="D106" s="7" t="s">
        <v>129</v>
      </c>
      <c r="E106" s="22">
        <v>3743668</v>
      </c>
      <c r="F106" s="22">
        <v>623653</v>
      </c>
      <c r="G106" s="22">
        <v>2048354.8800000004</v>
      </c>
    </row>
    <row r="107" spans="1:7" x14ac:dyDescent="0.2">
      <c r="A107" s="10" t="s">
        <v>429</v>
      </c>
      <c r="B107" s="22" t="s">
        <v>429</v>
      </c>
      <c r="C107" s="12">
        <v>450617</v>
      </c>
      <c r="D107" s="11" t="s">
        <v>132</v>
      </c>
      <c r="E107" s="10">
        <v>33187094.999999993</v>
      </c>
      <c r="F107" s="10">
        <v>29460072</v>
      </c>
      <c r="G107" s="10">
        <v>11615564.570000002</v>
      </c>
    </row>
    <row r="108" spans="1:7" x14ac:dyDescent="0.2">
      <c r="A108" s="22" t="s">
        <v>1148</v>
      </c>
      <c r="B108" s="22" t="s">
        <v>626</v>
      </c>
      <c r="C108" s="23">
        <v>450620</v>
      </c>
      <c r="D108" s="7" t="s">
        <v>287</v>
      </c>
      <c r="E108" s="22">
        <v>3159650</v>
      </c>
      <c r="F108" s="22">
        <v>1615022</v>
      </c>
      <c r="G108" s="22">
        <v>2040981.23</v>
      </c>
    </row>
    <row r="109" spans="1:7" x14ac:dyDescent="0.2">
      <c r="A109" s="22" t="s">
        <v>602</v>
      </c>
      <c r="B109" s="22" t="s">
        <v>602</v>
      </c>
      <c r="C109" s="23">
        <v>450638</v>
      </c>
      <c r="D109" s="7" t="s">
        <v>133</v>
      </c>
      <c r="E109" s="22">
        <v>36379360</v>
      </c>
      <c r="F109" s="22">
        <v>26609618</v>
      </c>
      <c r="G109" s="22">
        <v>7027553.5299999993</v>
      </c>
    </row>
    <row r="110" spans="1:7" x14ac:dyDescent="0.2">
      <c r="A110" s="22" t="s">
        <v>362</v>
      </c>
      <c r="B110" s="22" t="s">
        <v>362</v>
      </c>
      <c r="C110" s="23">
        <v>450643</v>
      </c>
      <c r="D110" s="7" t="s">
        <v>136</v>
      </c>
      <c r="E110" s="22">
        <v>23016508</v>
      </c>
      <c r="F110" s="22">
        <v>5050702</v>
      </c>
      <c r="G110" s="22">
        <v>4394626.0200000005</v>
      </c>
    </row>
    <row r="111" spans="1:7" x14ac:dyDescent="0.2">
      <c r="A111" s="22" t="s">
        <v>302</v>
      </c>
      <c r="B111" s="22" t="s">
        <v>302</v>
      </c>
      <c r="C111" s="23">
        <v>450647</v>
      </c>
      <c r="D111" s="7" t="s">
        <v>1147</v>
      </c>
      <c r="E111" s="22">
        <v>41544269.999999993</v>
      </c>
      <c r="F111" s="22">
        <v>20579702</v>
      </c>
      <c r="G111" s="22">
        <v>11636948.07</v>
      </c>
    </row>
    <row r="112" spans="1:7" x14ac:dyDescent="0.2">
      <c r="A112" s="10" t="s">
        <v>471</v>
      </c>
      <c r="B112" s="22" t="s">
        <v>471</v>
      </c>
      <c r="C112" s="12">
        <v>450653</v>
      </c>
      <c r="D112" s="11" t="s">
        <v>138</v>
      </c>
      <c r="E112" s="10">
        <v>4568475</v>
      </c>
      <c r="F112" s="10">
        <v>2829663</v>
      </c>
      <c r="G112" s="10">
        <v>627120.64000000001</v>
      </c>
    </row>
    <row r="113" spans="1:7" x14ac:dyDescent="0.2">
      <c r="A113" s="22" t="s">
        <v>505</v>
      </c>
      <c r="B113" s="22" t="s">
        <v>505</v>
      </c>
      <c r="C113" s="23">
        <v>450654</v>
      </c>
      <c r="D113" s="7" t="s">
        <v>139</v>
      </c>
      <c r="E113" s="22">
        <v>11213285</v>
      </c>
      <c r="F113" s="22">
        <v>3000995</v>
      </c>
      <c r="G113" s="22">
        <v>2638283.7199999997</v>
      </c>
    </row>
    <row r="114" spans="1:7" x14ac:dyDescent="0.2">
      <c r="A114" s="22" t="s">
        <v>399</v>
      </c>
      <c r="B114" s="22" t="s">
        <v>399</v>
      </c>
      <c r="C114" s="23">
        <v>450661</v>
      </c>
      <c r="D114" s="7" t="s">
        <v>142</v>
      </c>
      <c r="E114" s="22">
        <v>22571767</v>
      </c>
      <c r="F114" s="22">
        <v>3557837</v>
      </c>
      <c r="G114" s="22">
        <v>4498367.5600000005</v>
      </c>
    </row>
    <row r="115" spans="1:7" x14ac:dyDescent="0.2">
      <c r="A115" s="22" t="s">
        <v>303</v>
      </c>
      <c r="B115" s="22" t="s">
        <v>303</v>
      </c>
      <c r="C115" s="23">
        <v>450662</v>
      </c>
      <c r="D115" s="7" t="s">
        <v>143</v>
      </c>
      <c r="E115" s="22">
        <v>34588793</v>
      </c>
      <c r="F115" s="22">
        <v>10737391</v>
      </c>
      <c r="G115" s="22">
        <v>6593002.54</v>
      </c>
    </row>
    <row r="116" spans="1:7" x14ac:dyDescent="0.2">
      <c r="A116" s="22" t="s">
        <v>304</v>
      </c>
      <c r="B116" s="22" t="s">
        <v>304</v>
      </c>
      <c r="C116" s="23">
        <v>450675</v>
      </c>
      <c r="D116" s="7" t="s">
        <v>1146</v>
      </c>
      <c r="E116" s="22">
        <v>27262732.000000004</v>
      </c>
      <c r="F116" s="22">
        <v>14026523</v>
      </c>
      <c r="G116" s="22">
        <v>7193126.4700000007</v>
      </c>
    </row>
    <row r="117" spans="1:7" x14ac:dyDescent="0.2">
      <c r="A117" s="10" t="s">
        <v>526</v>
      </c>
      <c r="B117" s="22" t="s">
        <v>526</v>
      </c>
      <c r="C117" s="12">
        <v>450686</v>
      </c>
      <c r="D117" s="11" t="s">
        <v>148</v>
      </c>
      <c r="E117" s="10">
        <v>68623982</v>
      </c>
      <c r="F117" s="10">
        <v>44678984</v>
      </c>
      <c r="G117" s="10">
        <v>35461710.039999999</v>
      </c>
    </row>
    <row r="118" spans="1:7" x14ac:dyDescent="0.2">
      <c r="A118" s="22" t="s">
        <v>445</v>
      </c>
      <c r="B118" s="22" t="s">
        <v>445</v>
      </c>
      <c r="C118" s="23">
        <v>450690</v>
      </c>
      <c r="D118" s="7" t="s">
        <v>149</v>
      </c>
      <c r="E118" s="22">
        <v>15782436</v>
      </c>
      <c r="F118" s="22">
        <v>4270494</v>
      </c>
      <c r="G118" s="22">
        <v>9508728</v>
      </c>
    </row>
    <row r="119" spans="1:7" x14ac:dyDescent="0.2">
      <c r="A119" s="22" t="s">
        <v>511</v>
      </c>
      <c r="B119" s="22" t="s">
        <v>511</v>
      </c>
      <c r="C119" s="23">
        <v>450697</v>
      </c>
      <c r="D119" s="7" t="s">
        <v>151</v>
      </c>
      <c r="E119" s="22">
        <v>26434740</v>
      </c>
      <c r="F119" s="22">
        <v>8086110</v>
      </c>
      <c r="G119" s="22">
        <v>6606308.04</v>
      </c>
    </row>
    <row r="120" spans="1:7" x14ac:dyDescent="0.2">
      <c r="A120" s="22" t="s">
        <v>455</v>
      </c>
      <c r="B120" s="22" t="s">
        <v>455</v>
      </c>
      <c r="C120" s="23">
        <v>450698</v>
      </c>
      <c r="D120" s="7" t="s">
        <v>152</v>
      </c>
      <c r="E120" s="22">
        <v>1766618</v>
      </c>
      <c r="F120" s="22">
        <v>572266</v>
      </c>
      <c r="G120" s="22">
        <v>926579.08</v>
      </c>
    </row>
    <row r="121" spans="1:7" x14ac:dyDescent="0.2">
      <c r="A121" s="22" t="s">
        <v>401</v>
      </c>
      <c r="B121" s="22" t="s">
        <v>401</v>
      </c>
      <c r="C121" s="23">
        <v>450711</v>
      </c>
      <c r="D121" s="7" t="s">
        <v>154</v>
      </c>
      <c r="E121" s="22">
        <v>40425172.999999993</v>
      </c>
      <c r="F121" s="22">
        <v>16934417</v>
      </c>
      <c r="G121" s="22">
        <v>9958399.8300000001</v>
      </c>
    </row>
    <row r="122" spans="1:7" x14ac:dyDescent="0.2">
      <c r="A122" s="10" t="s">
        <v>1145</v>
      </c>
      <c r="B122" s="22" t="s">
        <v>403</v>
      </c>
      <c r="C122" s="12">
        <v>450716</v>
      </c>
      <c r="D122" s="11" t="s">
        <v>156</v>
      </c>
      <c r="E122" s="10">
        <v>20356756</v>
      </c>
      <c r="F122" s="10">
        <v>9893951</v>
      </c>
      <c r="G122" s="10">
        <v>4540977.5</v>
      </c>
    </row>
    <row r="123" spans="1:7" x14ac:dyDescent="0.2">
      <c r="A123" s="22" t="s">
        <v>306</v>
      </c>
      <c r="B123" s="22" t="s">
        <v>306</v>
      </c>
      <c r="C123" s="23">
        <v>450742</v>
      </c>
      <c r="D123" s="7" t="s">
        <v>1144</v>
      </c>
      <c r="E123" s="22">
        <v>13013767</v>
      </c>
      <c r="F123" s="22">
        <v>6235049</v>
      </c>
      <c r="G123" s="22">
        <v>2417268.17</v>
      </c>
    </row>
    <row r="124" spans="1:7" x14ac:dyDescent="0.2">
      <c r="A124" s="22" t="s">
        <v>416</v>
      </c>
      <c r="B124" s="22" t="s">
        <v>416</v>
      </c>
      <c r="C124" s="23">
        <v>450746</v>
      </c>
      <c r="D124" s="7" t="s">
        <v>161</v>
      </c>
      <c r="E124" s="22">
        <v>413220</v>
      </c>
      <c r="F124" s="22">
        <v>210021</v>
      </c>
      <c r="G124" s="22">
        <v>243519.11000000002</v>
      </c>
    </row>
    <row r="125" spans="1:7" x14ac:dyDescent="0.2">
      <c r="A125" s="22" t="s">
        <v>432</v>
      </c>
      <c r="B125" s="22" t="s">
        <v>432</v>
      </c>
      <c r="C125" s="23">
        <v>450747</v>
      </c>
      <c r="D125" s="7" t="s">
        <v>162</v>
      </c>
      <c r="E125" s="22">
        <v>6557282</v>
      </c>
      <c r="F125" s="22">
        <v>3064173</v>
      </c>
      <c r="G125" s="22">
        <v>1634202.18</v>
      </c>
    </row>
    <row r="126" spans="1:7" x14ac:dyDescent="0.2">
      <c r="A126" s="22" t="s">
        <v>478</v>
      </c>
      <c r="B126" s="22" t="s">
        <v>478</v>
      </c>
      <c r="C126" s="23">
        <v>450755</v>
      </c>
      <c r="D126" s="7" t="s">
        <v>165</v>
      </c>
      <c r="E126" s="22">
        <v>2035881</v>
      </c>
      <c r="F126" s="22">
        <v>1311833</v>
      </c>
      <c r="G126" s="22">
        <v>424809.52000000008</v>
      </c>
    </row>
    <row r="127" spans="1:7" x14ac:dyDescent="0.2">
      <c r="A127" s="10" t="s">
        <v>308</v>
      </c>
      <c r="B127" s="22" t="s">
        <v>308</v>
      </c>
      <c r="C127" s="12">
        <v>450788</v>
      </c>
      <c r="D127" s="11" t="s">
        <v>170</v>
      </c>
      <c r="E127" s="10">
        <v>37894775</v>
      </c>
      <c r="F127" s="10">
        <v>15107876</v>
      </c>
      <c r="G127" s="10">
        <v>8482708.6800000016</v>
      </c>
    </row>
    <row r="128" spans="1:7" x14ac:dyDescent="0.2">
      <c r="A128" s="22" t="s">
        <v>309</v>
      </c>
      <c r="B128" s="22" t="s">
        <v>309</v>
      </c>
      <c r="C128" s="23">
        <v>450801</v>
      </c>
      <c r="D128" s="7" t="s">
        <v>171</v>
      </c>
      <c r="E128" s="22">
        <v>38737799</v>
      </c>
      <c r="F128" s="22">
        <v>11261110</v>
      </c>
      <c r="G128" s="22">
        <v>5918483.4400000004</v>
      </c>
    </row>
    <row r="129" spans="1:7" x14ac:dyDescent="0.2">
      <c r="A129" s="22" t="s">
        <v>1143</v>
      </c>
      <c r="B129" s="22" t="s">
        <v>406</v>
      </c>
      <c r="C129" s="23">
        <v>450803</v>
      </c>
      <c r="D129" s="7" t="s">
        <v>1142</v>
      </c>
      <c r="E129" s="22">
        <v>4895247</v>
      </c>
      <c r="F129" s="22">
        <v>0</v>
      </c>
      <c r="G129" s="22">
        <v>2527744.12</v>
      </c>
    </row>
    <row r="130" spans="1:7" x14ac:dyDescent="0.2">
      <c r="A130" s="22" t="s">
        <v>371</v>
      </c>
      <c r="B130" s="22" t="s">
        <v>371</v>
      </c>
      <c r="C130" s="23">
        <v>450828</v>
      </c>
      <c r="D130" s="7" t="s">
        <v>175</v>
      </c>
      <c r="E130" s="22">
        <v>10721667</v>
      </c>
      <c r="F130" s="22">
        <v>4469531</v>
      </c>
      <c r="G130" s="22">
        <v>1481638.93</v>
      </c>
    </row>
    <row r="131" spans="1:7" x14ac:dyDescent="0.2">
      <c r="A131" s="22" t="s">
        <v>435</v>
      </c>
      <c r="B131" s="22" t="s">
        <v>435</v>
      </c>
      <c r="C131" s="23">
        <v>450833</v>
      </c>
      <c r="D131" s="7" t="s">
        <v>176</v>
      </c>
      <c r="E131" s="22">
        <v>4368711</v>
      </c>
      <c r="F131" s="22">
        <v>2097132</v>
      </c>
      <c r="G131" s="22">
        <v>701247.47999999986</v>
      </c>
    </row>
    <row r="132" spans="1:7" x14ac:dyDescent="0.2">
      <c r="A132" s="10" t="s">
        <v>547</v>
      </c>
      <c r="B132" s="22" t="s">
        <v>547</v>
      </c>
      <c r="C132" s="12">
        <v>450848</v>
      </c>
      <c r="D132" s="11" t="s">
        <v>1141</v>
      </c>
      <c r="E132" s="10">
        <v>10225006</v>
      </c>
      <c r="F132" s="10">
        <v>6285818</v>
      </c>
      <c r="G132" s="10">
        <v>3125061.4600000004</v>
      </c>
    </row>
    <row r="133" spans="1:7" x14ac:dyDescent="0.2">
      <c r="A133" s="22" t="s">
        <v>555</v>
      </c>
      <c r="B133" s="22" t="s">
        <v>555</v>
      </c>
      <c r="C133" s="23">
        <v>450855</v>
      </c>
      <c r="D133" s="7" t="s">
        <v>181</v>
      </c>
      <c r="E133" s="22">
        <v>17648312</v>
      </c>
      <c r="F133" s="22">
        <v>6643783</v>
      </c>
      <c r="G133" s="22">
        <v>1393094.6199999999</v>
      </c>
    </row>
    <row r="134" spans="1:7" x14ac:dyDescent="0.2">
      <c r="A134" s="22" t="s">
        <v>563</v>
      </c>
      <c r="B134" s="22" t="s">
        <v>563</v>
      </c>
      <c r="C134" s="23">
        <v>450869</v>
      </c>
      <c r="D134" s="7" t="s">
        <v>288</v>
      </c>
      <c r="E134" s="22">
        <v>108233672</v>
      </c>
      <c r="F134" s="22">
        <v>10655599</v>
      </c>
      <c r="G134" s="22">
        <v>20077220.560000002</v>
      </c>
    </row>
    <row r="135" spans="1:7" x14ac:dyDescent="0.2">
      <c r="A135" s="22" t="s">
        <v>545</v>
      </c>
      <c r="B135" s="22" t="s">
        <v>545</v>
      </c>
      <c r="C135" s="23">
        <v>451303</v>
      </c>
      <c r="D135" s="7" t="s">
        <v>200</v>
      </c>
      <c r="E135" s="22">
        <v>1778042</v>
      </c>
      <c r="F135" s="22">
        <v>950084</v>
      </c>
      <c r="G135" s="22">
        <v>890725.67</v>
      </c>
    </row>
    <row r="136" spans="1:7" x14ac:dyDescent="0.2">
      <c r="A136" s="22" t="s">
        <v>514</v>
      </c>
      <c r="B136" s="22" t="s">
        <v>514</v>
      </c>
      <c r="C136" s="23">
        <v>451308</v>
      </c>
      <c r="D136" s="7" t="s">
        <v>205</v>
      </c>
      <c r="E136" s="22">
        <v>1864361</v>
      </c>
      <c r="F136" s="22">
        <v>1264538</v>
      </c>
      <c r="G136" s="22">
        <v>894418.13</v>
      </c>
    </row>
    <row r="137" spans="1:7" x14ac:dyDescent="0.2">
      <c r="A137" s="10" t="s">
        <v>389</v>
      </c>
      <c r="B137" s="22" t="s">
        <v>389</v>
      </c>
      <c r="C137" s="12">
        <v>451313</v>
      </c>
      <c r="D137" s="11" t="s">
        <v>210</v>
      </c>
      <c r="E137" s="10">
        <v>367730</v>
      </c>
      <c r="F137" s="10">
        <v>476409</v>
      </c>
      <c r="G137" s="10">
        <v>284083.33</v>
      </c>
    </row>
    <row r="138" spans="1:7" x14ac:dyDescent="0.2">
      <c r="A138" s="22" t="s">
        <v>316</v>
      </c>
      <c r="B138" s="22" t="s">
        <v>316</v>
      </c>
      <c r="C138" s="23">
        <v>451317</v>
      </c>
      <c r="D138" s="7" t="s">
        <v>214</v>
      </c>
      <c r="E138" s="22">
        <v>2162161</v>
      </c>
      <c r="F138" s="22">
        <v>428190</v>
      </c>
      <c r="G138" s="22">
        <v>364060.81000000006</v>
      </c>
    </row>
    <row r="139" spans="1:7" x14ac:dyDescent="0.2">
      <c r="A139" s="22" t="s">
        <v>546</v>
      </c>
      <c r="B139" s="22" t="s">
        <v>546</v>
      </c>
      <c r="C139" s="23">
        <v>451319</v>
      </c>
      <c r="D139" s="7" t="s">
        <v>216</v>
      </c>
      <c r="E139" s="22">
        <v>2476691</v>
      </c>
      <c r="F139" s="22">
        <v>1943479</v>
      </c>
      <c r="G139" s="22">
        <v>350100.58</v>
      </c>
    </row>
    <row r="140" spans="1:7" x14ac:dyDescent="0.2">
      <c r="A140" s="22" t="s">
        <v>421</v>
      </c>
      <c r="B140" s="22" t="s">
        <v>421</v>
      </c>
      <c r="C140" s="23">
        <v>451324</v>
      </c>
      <c r="D140" s="7" t="s">
        <v>219</v>
      </c>
      <c r="E140" s="22">
        <v>566212</v>
      </c>
      <c r="F140" s="22">
        <v>550001</v>
      </c>
      <c r="G140" s="22">
        <v>421161.94</v>
      </c>
    </row>
    <row r="141" spans="1:7" x14ac:dyDescent="0.2">
      <c r="A141" s="10" t="s">
        <v>334</v>
      </c>
      <c r="B141" s="22" t="s">
        <v>334</v>
      </c>
      <c r="C141" s="12">
        <v>451325</v>
      </c>
      <c r="D141" s="11" t="s">
        <v>220</v>
      </c>
      <c r="E141" s="10">
        <v>738951</v>
      </c>
      <c r="F141" s="10">
        <v>391760</v>
      </c>
      <c r="G141" s="10">
        <v>67082.560000000012</v>
      </c>
    </row>
    <row r="142" spans="1:7" x14ac:dyDescent="0.2">
      <c r="A142" s="22" t="s">
        <v>556</v>
      </c>
      <c r="B142" s="22" t="s">
        <v>556</v>
      </c>
      <c r="C142" s="23">
        <v>451326</v>
      </c>
      <c r="D142" s="7" t="s">
        <v>221</v>
      </c>
      <c r="E142" s="22">
        <v>53711</v>
      </c>
      <c r="F142" s="22">
        <v>65285</v>
      </c>
      <c r="G142" s="22">
        <v>65574.429999999993</v>
      </c>
    </row>
    <row r="143" spans="1:7" x14ac:dyDescent="0.2">
      <c r="A143" s="22" t="s">
        <v>622</v>
      </c>
      <c r="B143" s="22" t="s">
        <v>622</v>
      </c>
      <c r="C143" s="23">
        <v>451330</v>
      </c>
      <c r="D143" s="7" t="s">
        <v>224</v>
      </c>
      <c r="E143" s="22">
        <v>1760938</v>
      </c>
      <c r="F143" s="22">
        <v>1762229</v>
      </c>
      <c r="G143" s="22">
        <v>1345109.44</v>
      </c>
    </row>
    <row r="144" spans="1:7" x14ac:dyDescent="0.2">
      <c r="A144" s="22" t="s">
        <v>466</v>
      </c>
      <c r="B144" s="22" t="s">
        <v>466</v>
      </c>
      <c r="C144" s="23">
        <v>451331</v>
      </c>
      <c r="D144" s="7" t="s">
        <v>225</v>
      </c>
      <c r="E144" s="22">
        <v>1442481</v>
      </c>
      <c r="F144" s="22">
        <v>856945</v>
      </c>
      <c r="G144" s="22">
        <v>380397.28</v>
      </c>
    </row>
    <row r="145" spans="1:7" x14ac:dyDescent="0.2">
      <c r="A145" s="22" t="s">
        <v>423</v>
      </c>
      <c r="B145" s="22" t="s">
        <v>423</v>
      </c>
      <c r="C145" s="23">
        <v>451334</v>
      </c>
      <c r="D145" s="7" t="s">
        <v>228</v>
      </c>
      <c r="E145" s="22">
        <v>157590</v>
      </c>
      <c r="F145" s="22">
        <v>283630</v>
      </c>
      <c r="G145" s="22">
        <v>211301.54</v>
      </c>
    </row>
    <row r="146" spans="1:7" x14ac:dyDescent="0.2">
      <c r="A146" s="10" t="s">
        <v>437</v>
      </c>
      <c r="B146" s="22" t="s">
        <v>437</v>
      </c>
      <c r="C146" s="12">
        <v>451337</v>
      </c>
      <c r="D146" s="11" t="s">
        <v>230</v>
      </c>
      <c r="E146" s="10">
        <v>986599</v>
      </c>
      <c r="F146" s="10">
        <v>622779</v>
      </c>
      <c r="G146" s="10">
        <v>590800.16999999993</v>
      </c>
    </row>
    <row r="147" spans="1:7" x14ac:dyDescent="0.2">
      <c r="A147" s="22" t="s">
        <v>385</v>
      </c>
      <c r="B147" s="22" t="s">
        <v>385</v>
      </c>
      <c r="C147" s="23">
        <v>451346</v>
      </c>
      <c r="D147" s="7" t="s">
        <v>238</v>
      </c>
      <c r="E147" s="22">
        <v>2025962</v>
      </c>
      <c r="F147" s="22">
        <v>1333780</v>
      </c>
      <c r="G147" s="22">
        <v>685503.64999999991</v>
      </c>
    </row>
    <row r="148" spans="1:7" x14ac:dyDescent="0.2">
      <c r="A148" s="22" t="s">
        <v>655</v>
      </c>
      <c r="B148" s="22" t="s">
        <v>655</v>
      </c>
      <c r="C148" s="23">
        <v>451347</v>
      </c>
      <c r="D148" s="7" t="s">
        <v>239</v>
      </c>
      <c r="E148" s="22">
        <v>1061274</v>
      </c>
      <c r="F148" s="22">
        <v>468868</v>
      </c>
      <c r="G148" s="22">
        <v>368404.71</v>
      </c>
    </row>
    <row r="149" spans="1:7" x14ac:dyDescent="0.2">
      <c r="A149" s="22" t="s">
        <v>417</v>
      </c>
      <c r="B149" s="22" t="s">
        <v>417</v>
      </c>
      <c r="C149" s="23">
        <v>451352</v>
      </c>
      <c r="D149" s="7" t="s">
        <v>244</v>
      </c>
      <c r="E149" s="22">
        <v>1228304</v>
      </c>
      <c r="F149" s="22">
        <v>371343</v>
      </c>
      <c r="G149" s="22">
        <v>249744.69</v>
      </c>
    </row>
    <row r="150" spans="1:7" x14ac:dyDescent="0.2">
      <c r="A150" s="22" t="s">
        <v>378</v>
      </c>
      <c r="B150" s="22" t="s">
        <v>378</v>
      </c>
      <c r="C150" s="23">
        <v>451354</v>
      </c>
      <c r="D150" s="7" t="s">
        <v>246</v>
      </c>
      <c r="E150" s="22">
        <v>1241775</v>
      </c>
      <c r="F150" s="22">
        <v>775381</v>
      </c>
      <c r="G150" s="22">
        <v>552071.29</v>
      </c>
    </row>
    <row r="151" spans="1:7" x14ac:dyDescent="0.2">
      <c r="A151" s="10" t="s">
        <v>521</v>
      </c>
      <c r="B151" s="22" t="s">
        <v>521</v>
      </c>
      <c r="C151" s="12">
        <v>451356</v>
      </c>
      <c r="D151" s="11" t="s">
        <v>248</v>
      </c>
      <c r="E151" s="10">
        <v>1763641</v>
      </c>
      <c r="F151" s="10">
        <v>2120659</v>
      </c>
      <c r="G151" s="10">
        <v>1103846.5699999998</v>
      </c>
    </row>
    <row r="152" spans="1:7" x14ac:dyDescent="0.2">
      <c r="A152" s="22" t="s">
        <v>344</v>
      </c>
      <c r="B152" s="22" t="s">
        <v>344</v>
      </c>
      <c r="C152" s="23">
        <v>451358</v>
      </c>
      <c r="D152" s="7" t="s">
        <v>250</v>
      </c>
      <c r="E152" s="22">
        <v>2425598</v>
      </c>
      <c r="F152" s="22">
        <v>2238667</v>
      </c>
      <c r="G152" s="22">
        <v>1508581.6400000001</v>
      </c>
    </row>
    <row r="153" spans="1:7" x14ac:dyDescent="0.2">
      <c r="A153" s="22" t="s">
        <v>395</v>
      </c>
      <c r="B153" s="22" t="s">
        <v>395</v>
      </c>
      <c r="C153" s="23">
        <v>451359</v>
      </c>
      <c r="D153" s="7" t="s">
        <v>251</v>
      </c>
      <c r="E153" s="22">
        <v>1293464</v>
      </c>
      <c r="F153" s="22">
        <v>559609</v>
      </c>
      <c r="G153" s="22">
        <v>714712.37</v>
      </c>
    </row>
    <row r="154" spans="1:7" x14ac:dyDescent="0.2">
      <c r="A154" s="22" t="s">
        <v>430</v>
      </c>
      <c r="B154" s="22" t="s">
        <v>430</v>
      </c>
      <c r="C154" s="23">
        <v>451363</v>
      </c>
      <c r="D154" s="7" t="s">
        <v>253</v>
      </c>
      <c r="E154" s="22">
        <v>1772183</v>
      </c>
      <c r="F154" s="22">
        <v>1100615</v>
      </c>
      <c r="G154" s="22">
        <v>581894.71</v>
      </c>
    </row>
    <row r="155" spans="1:7" x14ac:dyDescent="0.2">
      <c r="A155" s="22" t="s">
        <v>607</v>
      </c>
      <c r="B155" s="22" t="s">
        <v>607</v>
      </c>
      <c r="C155" s="23">
        <v>451369</v>
      </c>
      <c r="D155" s="7" t="s">
        <v>258</v>
      </c>
      <c r="E155" s="22">
        <v>2879088</v>
      </c>
      <c r="F155" s="22">
        <v>2492107</v>
      </c>
      <c r="G155" s="22">
        <v>333542.24999999994</v>
      </c>
    </row>
    <row r="156" spans="1:7" x14ac:dyDescent="0.2">
      <c r="A156" s="10" t="s">
        <v>388</v>
      </c>
      <c r="B156" s="22" t="s">
        <v>388</v>
      </c>
      <c r="C156" s="12">
        <v>451377</v>
      </c>
      <c r="D156" s="11" t="s">
        <v>264</v>
      </c>
      <c r="E156" s="10">
        <v>2068528</v>
      </c>
      <c r="F156" s="10">
        <v>1298963</v>
      </c>
      <c r="G156" s="10">
        <v>1335839.77</v>
      </c>
    </row>
    <row r="157" spans="1:7" x14ac:dyDescent="0.2">
      <c r="A157" s="22" t="s">
        <v>372</v>
      </c>
      <c r="B157" s="22" t="s">
        <v>372</v>
      </c>
      <c r="C157" s="23">
        <v>451378</v>
      </c>
      <c r="D157" s="7" t="s">
        <v>265</v>
      </c>
      <c r="E157" s="22">
        <v>2327858</v>
      </c>
      <c r="F157" s="22">
        <v>1539876</v>
      </c>
      <c r="G157" s="22">
        <v>247229.4</v>
      </c>
    </row>
    <row r="158" spans="1:7" x14ac:dyDescent="0.2">
      <c r="A158" s="22" t="s">
        <v>503</v>
      </c>
      <c r="B158" s="22" t="s">
        <v>503</v>
      </c>
      <c r="C158" s="23">
        <v>451384</v>
      </c>
      <c r="D158" s="7" t="s">
        <v>269</v>
      </c>
      <c r="E158" s="22">
        <v>2006829</v>
      </c>
      <c r="F158" s="22">
        <v>1787594</v>
      </c>
      <c r="G158" s="22">
        <v>2038220.8399999999</v>
      </c>
    </row>
    <row r="159" spans="1:7" x14ac:dyDescent="0.2">
      <c r="A159" s="22" t="s">
        <v>280</v>
      </c>
      <c r="B159" s="22" t="s">
        <v>280</v>
      </c>
      <c r="C159" s="23">
        <v>451385</v>
      </c>
      <c r="D159" s="7" t="s">
        <v>270</v>
      </c>
      <c r="E159" s="22">
        <v>1071817</v>
      </c>
      <c r="F159" s="22">
        <v>511615</v>
      </c>
      <c r="G159" s="22">
        <v>3413.1</v>
      </c>
    </row>
    <row r="160" spans="1:7" x14ac:dyDescent="0.2">
      <c r="A160" s="22" t="s">
        <v>477</v>
      </c>
      <c r="B160" s="22" t="s">
        <v>477</v>
      </c>
      <c r="C160" s="23">
        <v>452033</v>
      </c>
      <c r="D160" s="7" t="s">
        <v>1140</v>
      </c>
      <c r="E160" s="22">
        <v>1580542</v>
      </c>
      <c r="F160" s="22">
        <v>11778778</v>
      </c>
      <c r="G160" s="22">
        <v>10052643</v>
      </c>
    </row>
    <row r="161" spans="1:7" x14ac:dyDescent="0.2">
      <c r="A161" s="10" t="s">
        <v>320</v>
      </c>
      <c r="B161" s="22" t="s">
        <v>320</v>
      </c>
      <c r="C161" s="12">
        <v>453300</v>
      </c>
      <c r="D161" s="11" t="s">
        <v>1139</v>
      </c>
      <c r="E161" s="10">
        <v>87353143</v>
      </c>
      <c r="F161" s="10">
        <v>6497921</v>
      </c>
      <c r="G161" s="10">
        <v>16395127.720000001</v>
      </c>
    </row>
    <row r="162" spans="1:7" x14ac:dyDescent="0.2">
      <c r="A162" s="22" t="s">
        <v>533</v>
      </c>
      <c r="B162" s="22" t="s">
        <v>533</v>
      </c>
      <c r="C162" s="23">
        <v>453302</v>
      </c>
      <c r="D162" s="7" t="s">
        <v>1138</v>
      </c>
      <c r="E162" s="22">
        <v>58618667</v>
      </c>
      <c r="F162" s="22">
        <v>17168321</v>
      </c>
      <c r="G162" s="22">
        <v>22293766.150000002</v>
      </c>
    </row>
    <row r="163" spans="1:7" x14ac:dyDescent="0.2">
      <c r="A163" s="22" t="s">
        <v>456</v>
      </c>
      <c r="B163" s="22" t="s">
        <v>456</v>
      </c>
      <c r="C163" s="23">
        <v>453306</v>
      </c>
      <c r="D163" s="7" t="s">
        <v>1137</v>
      </c>
      <c r="E163" s="22">
        <v>7084731</v>
      </c>
      <c r="F163" s="22">
        <v>1442358</v>
      </c>
      <c r="G163" s="22">
        <v>3594820.6799999997</v>
      </c>
    </row>
    <row r="164" spans="1:7" x14ac:dyDescent="0.2">
      <c r="A164" s="22" t="s">
        <v>682</v>
      </c>
      <c r="B164" s="22" t="s">
        <v>682</v>
      </c>
      <c r="C164" s="23">
        <v>453308</v>
      </c>
      <c r="D164" s="7" t="s">
        <v>1136</v>
      </c>
      <c r="E164" s="22">
        <v>4139498</v>
      </c>
      <c r="F164" s="22">
        <v>87293</v>
      </c>
      <c r="G164" s="22">
        <v>1935594.4000000001</v>
      </c>
    </row>
    <row r="165" spans="1:7" x14ac:dyDescent="0.2">
      <c r="A165" s="22" t="s">
        <v>321</v>
      </c>
      <c r="B165" s="22" t="s">
        <v>321</v>
      </c>
      <c r="C165" s="23">
        <v>453309</v>
      </c>
      <c r="D165" s="7" t="s">
        <v>1135</v>
      </c>
      <c r="E165" s="22">
        <v>2501506</v>
      </c>
      <c r="F165" s="22">
        <v>0</v>
      </c>
      <c r="G165" s="22">
        <v>2157007.5300000003</v>
      </c>
    </row>
    <row r="166" spans="1:7" x14ac:dyDescent="0.2">
      <c r="A166" s="10" t="s">
        <v>593</v>
      </c>
      <c r="B166" s="22" t="s">
        <v>593</v>
      </c>
      <c r="C166" s="12">
        <v>453310</v>
      </c>
      <c r="D166" s="11" t="s">
        <v>1134</v>
      </c>
      <c r="E166" s="10">
        <v>18373058</v>
      </c>
      <c r="F166" s="10">
        <v>4683186</v>
      </c>
      <c r="G166" s="10">
        <v>5489457.4000000004</v>
      </c>
    </row>
    <row r="167" spans="1:7" x14ac:dyDescent="0.2">
      <c r="A167" s="22" t="s">
        <v>639</v>
      </c>
      <c r="B167" s="22" t="s">
        <v>639</v>
      </c>
      <c r="C167" s="23">
        <v>453313</v>
      </c>
      <c r="D167" s="7" t="s">
        <v>274</v>
      </c>
      <c r="E167" s="22">
        <v>15498104</v>
      </c>
      <c r="F167" s="22">
        <v>2725525</v>
      </c>
      <c r="G167" s="22">
        <v>5623232.1299999999</v>
      </c>
    </row>
    <row r="168" spans="1:7" x14ac:dyDescent="0.2">
      <c r="A168" s="22" t="s">
        <v>296</v>
      </c>
      <c r="B168" s="22" t="s">
        <v>296</v>
      </c>
      <c r="C168" s="23">
        <v>453315</v>
      </c>
      <c r="D168" s="7" t="s">
        <v>1133</v>
      </c>
      <c r="E168" s="22">
        <v>33611515.000000007</v>
      </c>
      <c r="F168" s="22">
        <v>2850897</v>
      </c>
      <c r="G168" s="22">
        <v>11120846.460000001</v>
      </c>
    </row>
    <row r="169" spans="1:7" x14ac:dyDescent="0.2">
      <c r="A169" s="22" t="s">
        <v>583</v>
      </c>
      <c r="B169" s="22" t="s">
        <v>583</v>
      </c>
      <c r="C169" s="23">
        <v>670004</v>
      </c>
      <c r="D169" s="7" t="s">
        <v>275</v>
      </c>
      <c r="E169" s="22">
        <v>1878781</v>
      </c>
      <c r="F169" s="22">
        <v>858534</v>
      </c>
      <c r="G169" s="22">
        <v>309217.06</v>
      </c>
    </row>
    <row r="170" spans="1:7" ht="12.75" thickBot="1" x14ac:dyDescent="0.25">
      <c r="A170" s="19" t="s">
        <v>605</v>
      </c>
      <c r="B170" s="22" t="s">
        <v>605</v>
      </c>
      <c r="C170" s="21">
        <v>670047</v>
      </c>
      <c r="D170" s="20" t="s">
        <v>1132</v>
      </c>
      <c r="E170" s="19">
        <v>22800664.000000004</v>
      </c>
      <c r="F170" s="19">
        <v>7337627</v>
      </c>
      <c r="G170" s="19">
        <v>3747216.6399999997</v>
      </c>
    </row>
    <row r="171" spans="1:7" x14ac:dyDescent="0.2">
      <c r="A171" s="22" t="s">
        <v>408</v>
      </c>
      <c r="B171" s="22" t="s">
        <v>408</v>
      </c>
      <c r="C171" s="23">
        <v>453323</v>
      </c>
      <c r="D171" s="7" t="s">
        <v>1131</v>
      </c>
      <c r="E171" s="22">
        <v>1407343</v>
      </c>
      <c r="F171" s="22">
        <v>438605</v>
      </c>
      <c r="G171" s="22">
        <v>2352481.2599999998</v>
      </c>
    </row>
    <row r="172" spans="1:7" x14ac:dyDescent="0.2">
      <c r="A172" s="22" t="s">
        <v>522</v>
      </c>
      <c r="B172" s="22" t="s">
        <v>522</v>
      </c>
      <c r="C172" s="23">
        <v>454000</v>
      </c>
      <c r="D172" s="7" t="s">
        <v>1130</v>
      </c>
      <c r="E172" s="22">
        <v>4659604</v>
      </c>
      <c r="F172" s="22">
        <v>22547149</v>
      </c>
      <c r="G172" s="22">
        <v>19380084</v>
      </c>
    </row>
    <row r="173" spans="1:7" x14ac:dyDescent="0.2">
      <c r="A173" s="22" t="s">
        <v>523</v>
      </c>
      <c r="B173" s="22" t="s">
        <v>523</v>
      </c>
      <c r="C173" s="23">
        <v>454006</v>
      </c>
      <c r="D173" s="7" t="s">
        <v>1129</v>
      </c>
      <c r="E173" s="22">
        <v>6804701</v>
      </c>
      <c r="F173" s="22">
        <v>37127676</v>
      </c>
      <c r="G173" s="22">
        <v>26755224</v>
      </c>
    </row>
    <row r="174" spans="1:7" x14ac:dyDescent="0.2">
      <c r="A174" s="22" t="s">
        <v>325</v>
      </c>
      <c r="B174" s="22" t="s">
        <v>325</v>
      </c>
      <c r="C174" s="23">
        <v>454008</v>
      </c>
      <c r="D174" s="7" t="s">
        <v>1128</v>
      </c>
      <c r="E174" s="22">
        <v>26545275</v>
      </c>
      <c r="F174" s="22">
        <v>68868708</v>
      </c>
      <c r="G174" s="22">
        <v>65447697</v>
      </c>
    </row>
    <row r="175" spans="1:7" x14ac:dyDescent="0.2">
      <c r="A175" s="10" t="s">
        <v>479</v>
      </c>
      <c r="B175" s="22" t="s">
        <v>479</v>
      </c>
      <c r="C175" s="12">
        <v>454009</v>
      </c>
      <c r="D175" s="11" t="s">
        <v>1127</v>
      </c>
      <c r="E175" s="10">
        <v>6350068</v>
      </c>
      <c r="F175" s="10">
        <v>36121338</v>
      </c>
      <c r="G175" s="10">
        <v>31726857</v>
      </c>
    </row>
    <row r="176" spans="1:7" x14ac:dyDescent="0.2">
      <c r="A176" s="22" t="s">
        <v>532</v>
      </c>
      <c r="B176" s="22" t="s">
        <v>532</v>
      </c>
      <c r="C176" s="23">
        <v>454011</v>
      </c>
      <c r="D176" s="7" t="s">
        <v>1126</v>
      </c>
      <c r="E176" s="22">
        <v>15276136</v>
      </c>
      <c r="F176" s="22">
        <v>27171185</v>
      </c>
      <c r="G176" s="22">
        <v>32350456</v>
      </c>
    </row>
    <row r="177" spans="1:7" x14ac:dyDescent="0.2">
      <c r="A177" s="22" t="s">
        <v>1125</v>
      </c>
      <c r="B177" s="22" t="s">
        <v>436</v>
      </c>
      <c r="C177" s="23">
        <v>454026</v>
      </c>
      <c r="D177" s="7" t="s">
        <v>1124</v>
      </c>
      <c r="E177" s="22">
        <v>2010274</v>
      </c>
      <c r="F177" s="22">
        <v>1053602</v>
      </c>
      <c r="G177" s="22">
        <v>761759.79</v>
      </c>
    </row>
    <row r="178" spans="1:7" x14ac:dyDescent="0.2">
      <c r="A178" s="22" t="s">
        <v>373</v>
      </c>
      <c r="B178" s="22" t="s">
        <v>373</v>
      </c>
      <c r="C178" s="23">
        <v>454029</v>
      </c>
      <c r="D178" s="7" t="s">
        <v>1123</v>
      </c>
      <c r="E178" s="22">
        <v>662249</v>
      </c>
      <c r="F178" s="22">
        <v>7888989</v>
      </c>
      <c r="G178" s="22">
        <v>2025390.88</v>
      </c>
    </row>
    <row r="179" spans="1:7" x14ac:dyDescent="0.2">
      <c r="A179" s="22" t="s">
        <v>409</v>
      </c>
      <c r="B179" s="22" t="s">
        <v>409</v>
      </c>
      <c r="C179" s="23">
        <v>454064</v>
      </c>
      <c r="D179" s="7" t="s">
        <v>1122</v>
      </c>
      <c r="E179" s="22">
        <v>412938</v>
      </c>
      <c r="F179" s="22">
        <v>2976632</v>
      </c>
      <c r="G179" s="22">
        <v>1299612.24</v>
      </c>
    </row>
    <row r="180" spans="1:7" x14ac:dyDescent="0.2">
      <c r="A180" s="10" t="s">
        <v>322</v>
      </c>
      <c r="B180" s="22" t="s">
        <v>322</v>
      </c>
      <c r="C180" s="12">
        <v>454076</v>
      </c>
      <c r="D180" s="11" t="s">
        <v>1121</v>
      </c>
      <c r="E180" s="10">
        <v>392305</v>
      </c>
      <c r="F180" s="10">
        <v>28213319</v>
      </c>
      <c r="G180" s="10">
        <v>12225067</v>
      </c>
    </row>
    <row r="181" spans="1:7" x14ac:dyDescent="0.2">
      <c r="A181" s="22" t="s">
        <v>324</v>
      </c>
      <c r="B181" s="22" t="s">
        <v>324</v>
      </c>
      <c r="C181" s="23">
        <v>454084</v>
      </c>
      <c r="D181" s="7" t="s">
        <v>1120</v>
      </c>
      <c r="E181" s="22">
        <v>14217622</v>
      </c>
      <c r="F181" s="22">
        <v>28786840</v>
      </c>
      <c r="G181" s="22">
        <v>32917605</v>
      </c>
    </row>
    <row r="182" spans="1:7" x14ac:dyDescent="0.2">
      <c r="A182" s="22" t="s">
        <v>1119</v>
      </c>
      <c r="B182" s="22" t="s">
        <v>329</v>
      </c>
      <c r="C182" s="23">
        <v>454088</v>
      </c>
      <c r="D182" s="7" t="s">
        <v>1118</v>
      </c>
      <c r="E182" s="22">
        <v>2564047</v>
      </c>
      <c r="F182" s="22">
        <v>8727396</v>
      </c>
      <c r="G182" s="22">
        <v>8937058</v>
      </c>
    </row>
    <row r="183" spans="1:7" x14ac:dyDescent="0.2">
      <c r="A183" s="22" t="s">
        <v>411</v>
      </c>
      <c r="B183" s="22" t="s">
        <v>411</v>
      </c>
      <c r="C183" s="23">
        <v>454100</v>
      </c>
      <c r="D183" s="7" t="s">
        <v>1117</v>
      </c>
      <c r="E183" s="22">
        <v>3173626</v>
      </c>
      <c r="F183" s="22">
        <v>11126089</v>
      </c>
      <c r="G183" s="22">
        <v>10048190</v>
      </c>
    </row>
    <row r="184" spans="1:7" x14ac:dyDescent="0.2">
      <c r="A184" s="22" t="s">
        <v>581</v>
      </c>
      <c r="B184" s="22" t="s">
        <v>581</v>
      </c>
      <c r="C184" s="23">
        <v>454103</v>
      </c>
      <c r="D184" s="7" t="s">
        <v>1116</v>
      </c>
      <c r="E184" s="22">
        <v>354558</v>
      </c>
      <c r="F184" s="22">
        <v>1303991</v>
      </c>
      <c r="G184" s="22">
        <v>122477.13</v>
      </c>
    </row>
    <row r="185" spans="1:7" x14ac:dyDescent="0.2">
      <c r="A185" s="22" t="s">
        <v>1115</v>
      </c>
      <c r="B185" s="22" t="s">
        <v>328</v>
      </c>
      <c r="C185" s="23">
        <v>454114</v>
      </c>
      <c r="D185" s="7" t="s">
        <v>1114</v>
      </c>
      <c r="E185" s="22">
        <v>-306121</v>
      </c>
      <c r="F185" s="22">
        <v>66351</v>
      </c>
      <c r="G185" s="22">
        <v>414600.58000000007</v>
      </c>
    </row>
    <row r="186" spans="1:7" ht="12.75" thickBot="1" x14ac:dyDescent="0.25">
      <c r="A186" s="19" t="s">
        <v>375</v>
      </c>
      <c r="B186" s="22" t="s">
        <v>375</v>
      </c>
      <c r="C186" s="21" t="s">
        <v>711</v>
      </c>
      <c r="D186" s="20" t="s">
        <v>1113</v>
      </c>
      <c r="E186" s="19">
        <v>9762290</v>
      </c>
      <c r="F186" s="19">
        <v>6563338</v>
      </c>
      <c r="G186" s="19">
        <v>12848091</v>
      </c>
    </row>
    <row r="187" spans="1:7" s="8" customFormat="1" ht="11.45" customHeight="1" x14ac:dyDescent="0.2">
      <c r="A187" s="17" t="s">
        <v>510</v>
      </c>
      <c r="B187" s="22" t="s">
        <v>510</v>
      </c>
      <c r="C187" s="16">
        <v>450005</v>
      </c>
      <c r="D187" s="15" t="s">
        <v>1112</v>
      </c>
      <c r="E187" s="14">
        <v>2678646</v>
      </c>
      <c r="F187" s="14">
        <v>2540455</v>
      </c>
      <c r="G187" s="18"/>
    </row>
    <row r="188" spans="1:7" s="8" customFormat="1" ht="11.45" customHeight="1" x14ac:dyDescent="0.2">
      <c r="A188" s="17" t="s">
        <v>446</v>
      </c>
      <c r="B188" s="22" t="s">
        <v>446</v>
      </c>
      <c r="C188" s="16">
        <v>450007</v>
      </c>
      <c r="D188" s="15" t="s">
        <v>2</v>
      </c>
      <c r="E188" s="14">
        <v>5783426</v>
      </c>
      <c r="F188" s="14">
        <v>5034123</v>
      </c>
      <c r="G188" s="18"/>
    </row>
    <row r="189" spans="1:7" s="8" customFormat="1" ht="11.45" customHeight="1" x14ac:dyDescent="0.2">
      <c r="A189" s="17" t="s">
        <v>520</v>
      </c>
      <c r="B189" s="22" t="s">
        <v>520</v>
      </c>
      <c r="C189" s="16">
        <v>450023</v>
      </c>
      <c r="D189" s="15" t="s">
        <v>8</v>
      </c>
      <c r="E189" s="14">
        <v>13819600</v>
      </c>
      <c r="F189" s="14">
        <v>10969818</v>
      </c>
      <c r="G189" s="18"/>
    </row>
    <row r="190" spans="1:7" s="8" customFormat="1" ht="11.45" customHeight="1" x14ac:dyDescent="0.2">
      <c r="A190" s="17" t="s">
        <v>379</v>
      </c>
      <c r="B190" s="22" t="s">
        <v>379</v>
      </c>
      <c r="C190" s="16">
        <v>450042</v>
      </c>
      <c r="D190" s="15" t="s">
        <v>19</v>
      </c>
      <c r="E190" s="14">
        <v>21548835</v>
      </c>
      <c r="F190" s="14">
        <v>18131481</v>
      </c>
      <c r="G190" s="18"/>
    </row>
    <row r="191" spans="1:7" s="8" customFormat="1" ht="11.45" customHeight="1" x14ac:dyDescent="0.2">
      <c r="A191" s="13" t="s">
        <v>579</v>
      </c>
      <c r="B191" s="22" t="s">
        <v>579</v>
      </c>
      <c r="C191" s="12">
        <v>450044</v>
      </c>
      <c r="D191" s="11" t="s">
        <v>20</v>
      </c>
      <c r="E191" s="10">
        <v>65764028</v>
      </c>
      <c r="F191" s="10">
        <v>17010208</v>
      </c>
      <c r="G191" s="18"/>
    </row>
    <row r="192" spans="1:7" s="8" customFormat="1" ht="11.45" customHeight="1" x14ac:dyDescent="0.2">
      <c r="A192" s="17" t="s">
        <v>491</v>
      </c>
      <c r="B192" s="22" t="s">
        <v>491</v>
      </c>
      <c r="C192" s="16">
        <v>450056</v>
      </c>
      <c r="D192" s="15" t="s">
        <v>25</v>
      </c>
      <c r="E192" s="14">
        <v>37307140</v>
      </c>
      <c r="F192" s="14">
        <v>21420036</v>
      </c>
      <c r="G192" s="18"/>
    </row>
    <row r="193" spans="1:7" s="8" customFormat="1" ht="11.45" customHeight="1" x14ac:dyDescent="0.2">
      <c r="A193" s="17" t="s">
        <v>463</v>
      </c>
      <c r="B193" s="22" t="s">
        <v>463</v>
      </c>
      <c r="C193" s="16">
        <v>450064</v>
      </c>
      <c r="D193" s="15" t="s">
        <v>27</v>
      </c>
      <c r="E193" s="14">
        <v>25190495</v>
      </c>
      <c r="F193" s="14">
        <v>16523310</v>
      </c>
      <c r="G193" s="18"/>
    </row>
    <row r="194" spans="1:7" s="8" customFormat="1" ht="11.45" customHeight="1" x14ac:dyDescent="0.2">
      <c r="A194" s="17" t="s">
        <v>383</v>
      </c>
      <c r="B194" s="22" t="s">
        <v>383</v>
      </c>
      <c r="C194" s="16">
        <v>450072</v>
      </c>
      <c r="D194" s="15" t="s">
        <v>29</v>
      </c>
      <c r="E194" s="14">
        <v>6389708</v>
      </c>
      <c r="F194" s="14">
        <v>7437853</v>
      </c>
      <c r="G194" s="18"/>
    </row>
    <row r="195" spans="1:7" s="8" customFormat="1" ht="11.45" customHeight="1" x14ac:dyDescent="0.2">
      <c r="A195" s="17" t="s">
        <v>687</v>
      </c>
      <c r="B195" s="22" t="s">
        <v>687</v>
      </c>
      <c r="C195" s="16">
        <v>450078</v>
      </c>
      <c r="D195" s="15" t="s">
        <v>30</v>
      </c>
      <c r="E195" s="14">
        <v>1246326</v>
      </c>
      <c r="F195" s="14">
        <v>338398</v>
      </c>
      <c r="G195" s="18"/>
    </row>
    <row r="196" spans="1:7" s="8" customFormat="1" ht="11.45" customHeight="1" x14ac:dyDescent="0.2">
      <c r="A196" s="13" t="s">
        <v>419</v>
      </c>
      <c r="B196" s="22" t="s">
        <v>419</v>
      </c>
      <c r="C196" s="12">
        <v>450079</v>
      </c>
      <c r="D196" s="11" t="s">
        <v>31</v>
      </c>
      <c r="E196" s="10">
        <v>25989047</v>
      </c>
      <c r="F196" s="10">
        <v>21372773</v>
      </c>
      <c r="G196" s="18"/>
    </row>
    <row r="197" spans="1:7" s="8" customFormat="1" ht="11.45" customHeight="1" x14ac:dyDescent="0.2">
      <c r="A197" s="17" t="s">
        <v>337</v>
      </c>
      <c r="B197" s="22" t="s">
        <v>337</v>
      </c>
      <c r="C197" s="16">
        <v>450087</v>
      </c>
      <c r="D197" s="15" t="s">
        <v>1111</v>
      </c>
      <c r="E197" s="14">
        <v>7793665</v>
      </c>
      <c r="F197" s="14">
        <v>9949233</v>
      </c>
      <c r="G197" s="18"/>
    </row>
    <row r="198" spans="1:7" s="8" customFormat="1" ht="12" customHeight="1" x14ac:dyDescent="0.2">
      <c r="A198" s="17" t="s">
        <v>530</v>
      </c>
      <c r="B198" s="22" t="s">
        <v>530</v>
      </c>
      <c r="C198" s="16">
        <v>450104</v>
      </c>
      <c r="D198" s="15" t="s">
        <v>42</v>
      </c>
      <c r="E198" s="14">
        <v>14288074</v>
      </c>
      <c r="F198" s="14">
        <v>6296753</v>
      </c>
      <c r="G198" s="18"/>
    </row>
    <row r="199" spans="1:7" s="8" customFormat="1" ht="11.45" customHeight="1" x14ac:dyDescent="0.2">
      <c r="A199" s="17" t="s">
        <v>642</v>
      </c>
      <c r="B199" s="22" t="s">
        <v>642</v>
      </c>
      <c r="C199" s="16">
        <v>450130</v>
      </c>
      <c r="D199" s="15" t="s">
        <v>47</v>
      </c>
      <c r="E199" s="14">
        <v>26912489</v>
      </c>
      <c r="F199" s="14">
        <v>9321684</v>
      </c>
      <c r="G199" s="9"/>
    </row>
    <row r="200" spans="1:7" s="8" customFormat="1" ht="11.45" customHeight="1" x14ac:dyDescent="0.2">
      <c r="A200" s="17" t="s">
        <v>637</v>
      </c>
      <c r="B200" s="22" t="s">
        <v>637</v>
      </c>
      <c r="C200" s="16">
        <v>450143</v>
      </c>
      <c r="D200" s="15" t="s">
        <v>50</v>
      </c>
      <c r="E200" s="14">
        <v>1915077</v>
      </c>
      <c r="F200" s="14">
        <v>1578158</v>
      </c>
      <c r="G200" s="9"/>
    </row>
    <row r="201" spans="1:7" s="8" customFormat="1" ht="11.45" customHeight="1" x14ac:dyDescent="0.2">
      <c r="A201" s="13" t="s">
        <v>469</v>
      </c>
      <c r="B201" s="22" t="s">
        <v>469</v>
      </c>
      <c r="C201" s="12">
        <v>450148</v>
      </c>
      <c r="D201" s="11" t="s">
        <v>53</v>
      </c>
      <c r="E201" s="10">
        <v>7812848</v>
      </c>
      <c r="F201" s="10">
        <v>7464362</v>
      </c>
      <c r="G201" s="9"/>
    </row>
    <row r="202" spans="1:7" s="8" customFormat="1" ht="11.45" customHeight="1" x14ac:dyDescent="0.2">
      <c r="A202" s="17" t="s">
        <v>633</v>
      </c>
      <c r="B202" s="22" t="s">
        <v>633</v>
      </c>
      <c r="C202" s="16">
        <v>450162</v>
      </c>
      <c r="D202" s="15" t="s">
        <v>57</v>
      </c>
      <c r="E202" s="14">
        <v>2261074</v>
      </c>
      <c r="F202" s="14">
        <v>987964</v>
      </c>
      <c r="G202" s="9"/>
    </row>
    <row r="203" spans="1:7" s="8" customFormat="1" ht="11.45" customHeight="1" x14ac:dyDescent="0.2">
      <c r="A203" s="17" t="s">
        <v>449</v>
      </c>
      <c r="B203" s="22" t="s">
        <v>449</v>
      </c>
      <c r="C203" s="16">
        <v>450193</v>
      </c>
      <c r="D203" s="15" t="s">
        <v>63</v>
      </c>
      <c r="E203" s="14">
        <v>85662458</v>
      </c>
      <c r="F203" s="14">
        <v>17742460</v>
      </c>
      <c r="G203" s="9"/>
    </row>
    <row r="204" spans="1:7" s="8" customFormat="1" ht="11.45" customHeight="1" x14ac:dyDescent="0.2">
      <c r="A204" s="17" t="s">
        <v>589</v>
      </c>
      <c r="B204" s="22" t="s">
        <v>1014</v>
      </c>
      <c r="C204" s="16">
        <v>450203</v>
      </c>
      <c r="D204" s="15" t="s">
        <v>67</v>
      </c>
      <c r="E204" s="14">
        <v>9535168</v>
      </c>
      <c r="F204" s="14">
        <v>6192893</v>
      </c>
      <c r="G204" s="9"/>
    </row>
    <row r="205" spans="1:7" s="8" customFormat="1" ht="11.45" customHeight="1" x14ac:dyDescent="0.2">
      <c r="A205" s="17" t="s">
        <v>294</v>
      </c>
      <c r="B205" s="22" t="s">
        <v>294</v>
      </c>
      <c r="C205" s="16">
        <v>450222</v>
      </c>
      <c r="D205" s="15" t="s">
        <v>73</v>
      </c>
      <c r="E205" s="14">
        <v>21269733</v>
      </c>
      <c r="F205" s="14">
        <v>26248651</v>
      </c>
      <c r="G205" s="9"/>
    </row>
    <row r="206" spans="1:7" s="8" customFormat="1" ht="11.45" customHeight="1" x14ac:dyDescent="0.2">
      <c r="A206" s="13" t="s">
        <v>295</v>
      </c>
      <c r="B206" s="22" t="s">
        <v>295</v>
      </c>
      <c r="C206" s="12">
        <v>450237</v>
      </c>
      <c r="D206" s="11" t="s">
        <v>77</v>
      </c>
      <c r="E206" s="10">
        <v>48874422</v>
      </c>
      <c r="F206" s="10">
        <v>22823685</v>
      </c>
      <c r="G206" s="9"/>
    </row>
    <row r="207" spans="1:7" s="8" customFormat="1" ht="11.45" customHeight="1" x14ac:dyDescent="0.2">
      <c r="A207" s="17" t="s">
        <v>332</v>
      </c>
      <c r="B207" s="22" t="s">
        <v>332</v>
      </c>
      <c r="C207" s="16">
        <v>450253</v>
      </c>
      <c r="D207" s="15" t="s">
        <v>80</v>
      </c>
      <c r="E207" s="14">
        <v>1143397</v>
      </c>
      <c r="F207" s="14">
        <v>506941</v>
      </c>
      <c r="G207" s="9"/>
    </row>
    <row r="208" spans="1:7" s="8" customFormat="1" ht="11.45" customHeight="1" x14ac:dyDescent="0.2">
      <c r="A208" s="17" t="s">
        <v>461</v>
      </c>
      <c r="B208" s="22" t="s">
        <v>461</v>
      </c>
      <c r="C208" s="16">
        <v>450271</v>
      </c>
      <c r="D208" s="15" t="s">
        <v>81</v>
      </c>
      <c r="E208" s="14">
        <v>11434037</v>
      </c>
      <c r="F208" s="14">
        <v>9127656</v>
      </c>
      <c r="G208" s="9"/>
    </row>
    <row r="209" spans="1:7" s="8" customFormat="1" ht="11.45" customHeight="1" x14ac:dyDescent="0.2">
      <c r="A209" s="17" t="s">
        <v>686</v>
      </c>
      <c r="B209" s="22" t="s">
        <v>686</v>
      </c>
      <c r="C209" s="16">
        <v>450280</v>
      </c>
      <c r="D209" s="15" t="s">
        <v>1110</v>
      </c>
      <c r="E209" s="14">
        <v>19412375</v>
      </c>
      <c r="F209" s="14">
        <v>17878436</v>
      </c>
      <c r="G209" s="9"/>
    </row>
    <row r="210" spans="1:7" s="8" customFormat="1" ht="11.45" customHeight="1" x14ac:dyDescent="0.2">
      <c r="A210" s="17" t="s">
        <v>349</v>
      </c>
      <c r="B210" s="22" t="s">
        <v>349</v>
      </c>
      <c r="C210" s="16">
        <v>450292</v>
      </c>
      <c r="D210" s="15" t="s">
        <v>84</v>
      </c>
      <c r="E210" s="14">
        <v>4408845</v>
      </c>
      <c r="F210" s="14">
        <v>4473738</v>
      </c>
      <c r="G210" s="9"/>
    </row>
    <row r="211" spans="1:7" s="8" customFormat="1" ht="11.45" customHeight="1" x14ac:dyDescent="0.2">
      <c r="A211" s="13" t="s">
        <v>441</v>
      </c>
      <c r="B211" s="22" t="s">
        <v>441</v>
      </c>
      <c r="C211" s="12">
        <v>450306</v>
      </c>
      <c r="D211" s="11" t="s">
        <v>87</v>
      </c>
      <c r="E211" s="10">
        <v>1052684</v>
      </c>
      <c r="F211" s="10">
        <v>571559</v>
      </c>
      <c r="G211" s="9"/>
    </row>
    <row r="212" spans="1:7" s="8" customFormat="1" ht="11.45" customHeight="1" x14ac:dyDescent="0.2">
      <c r="A212" s="17" t="s">
        <v>524</v>
      </c>
      <c r="B212" s="22" t="s">
        <v>524</v>
      </c>
      <c r="C212" s="16">
        <v>450358</v>
      </c>
      <c r="D212" s="15" t="s">
        <v>95</v>
      </c>
      <c r="E212" s="14">
        <v>73213854</v>
      </c>
      <c r="F212" s="14">
        <v>31524011</v>
      </c>
      <c r="G212" s="9"/>
    </row>
    <row r="213" spans="1:7" s="8" customFormat="1" ht="11.45" customHeight="1" x14ac:dyDescent="0.2">
      <c r="A213" s="17" t="s">
        <v>392</v>
      </c>
      <c r="B213" s="22" t="s">
        <v>392</v>
      </c>
      <c r="C213" s="16">
        <v>450403</v>
      </c>
      <c r="D213" s="15" t="s">
        <v>1109</v>
      </c>
      <c r="E213" s="14">
        <v>17164737</v>
      </c>
      <c r="F213" s="14">
        <v>10016935</v>
      </c>
      <c r="G213" s="9"/>
    </row>
    <row r="214" spans="1:7" s="8" customFormat="1" ht="11.45" customHeight="1" x14ac:dyDescent="0.2">
      <c r="A214" s="17" t="s">
        <v>512</v>
      </c>
      <c r="B214" s="22" t="s">
        <v>512</v>
      </c>
      <c r="C214" s="16">
        <v>450411</v>
      </c>
      <c r="D214" s="15" t="s">
        <v>102</v>
      </c>
      <c r="E214" s="14">
        <v>1643231</v>
      </c>
      <c r="F214" s="14">
        <v>1144318</v>
      </c>
      <c r="G214" s="9"/>
    </row>
    <row r="215" spans="1:7" s="8" customFormat="1" ht="11.45" customHeight="1" x14ac:dyDescent="0.2">
      <c r="A215" s="17" t="s">
        <v>452</v>
      </c>
      <c r="B215" s="22" t="s">
        <v>452</v>
      </c>
      <c r="C215" s="16">
        <v>450419</v>
      </c>
      <c r="D215" s="15" t="s">
        <v>1108</v>
      </c>
      <c r="E215" s="14">
        <v>2604336</v>
      </c>
      <c r="F215" s="14">
        <v>4418114</v>
      </c>
      <c r="G215" s="9"/>
    </row>
    <row r="216" spans="1:7" s="8" customFormat="1" ht="11.45" customHeight="1" x14ac:dyDescent="0.2">
      <c r="A216" s="13" t="s">
        <v>525</v>
      </c>
      <c r="B216" s="22" t="s">
        <v>525</v>
      </c>
      <c r="C216" s="12">
        <v>450424</v>
      </c>
      <c r="D216" s="11" t="s">
        <v>104</v>
      </c>
      <c r="E216" s="10">
        <v>22032462</v>
      </c>
      <c r="F216" s="10">
        <v>19851486</v>
      </c>
      <c r="G216" s="9"/>
    </row>
    <row r="217" spans="1:7" s="8" customFormat="1" ht="11.45" customHeight="1" x14ac:dyDescent="0.2">
      <c r="A217" s="17" t="s">
        <v>623</v>
      </c>
      <c r="B217" s="22" t="s">
        <v>623</v>
      </c>
      <c r="C217" s="16">
        <v>450451</v>
      </c>
      <c r="D217" s="15" t="s">
        <v>107</v>
      </c>
      <c r="E217" s="14">
        <v>1343340</v>
      </c>
      <c r="F217" s="14">
        <v>1111131</v>
      </c>
      <c r="G217" s="9"/>
    </row>
    <row r="218" spans="1:7" s="8" customFormat="1" ht="11.45" customHeight="1" x14ac:dyDescent="0.2">
      <c r="A218" s="17" t="s">
        <v>506</v>
      </c>
      <c r="B218" s="22" t="s">
        <v>506</v>
      </c>
      <c r="C218" s="16">
        <v>450460</v>
      </c>
      <c r="D218" s="15" t="s">
        <v>108</v>
      </c>
      <c r="E218" s="14">
        <v>1271038</v>
      </c>
      <c r="F218" s="14">
        <v>872025</v>
      </c>
      <c r="G218" s="9"/>
    </row>
    <row r="219" spans="1:7" s="8" customFormat="1" ht="11.45" customHeight="1" x14ac:dyDescent="0.2">
      <c r="A219" s="17" t="s">
        <v>358</v>
      </c>
      <c r="B219" s="22" t="s">
        <v>358</v>
      </c>
      <c r="C219" s="16">
        <v>450484</v>
      </c>
      <c r="D219" s="15" t="s">
        <v>112</v>
      </c>
      <c r="E219" s="14">
        <v>10527125</v>
      </c>
      <c r="F219" s="14">
        <v>2646905</v>
      </c>
      <c r="G219" s="9"/>
    </row>
    <row r="220" spans="1:7" s="8" customFormat="1" ht="11.45" customHeight="1" x14ac:dyDescent="0.2">
      <c r="A220" s="17" t="s">
        <v>696</v>
      </c>
      <c r="B220" s="22" t="s">
        <v>696</v>
      </c>
      <c r="C220" s="16">
        <v>450497</v>
      </c>
      <c r="D220" s="15" t="s">
        <v>1107</v>
      </c>
      <c r="E220" s="14">
        <v>1202826</v>
      </c>
      <c r="F220" s="14">
        <v>0</v>
      </c>
      <c r="G220" s="9"/>
    </row>
    <row r="221" spans="1:7" s="8" customFormat="1" ht="11.45" customHeight="1" x14ac:dyDescent="0.2">
      <c r="A221" s="13" t="s">
        <v>668</v>
      </c>
      <c r="B221" s="22" t="s">
        <v>668</v>
      </c>
      <c r="C221" s="12">
        <v>450498</v>
      </c>
      <c r="D221" s="11" t="s">
        <v>114</v>
      </c>
      <c r="E221" s="10">
        <v>1387991</v>
      </c>
      <c r="F221" s="10">
        <v>857523</v>
      </c>
      <c r="G221" s="9"/>
    </row>
    <row r="222" spans="1:7" s="8" customFormat="1" ht="11.45" customHeight="1" x14ac:dyDescent="0.2">
      <c r="A222" s="17" t="s">
        <v>618</v>
      </c>
      <c r="B222" s="22" t="s">
        <v>618</v>
      </c>
      <c r="C222" s="16">
        <v>450537</v>
      </c>
      <c r="D222" s="15" t="s">
        <v>117</v>
      </c>
      <c r="E222" s="14">
        <v>14582714</v>
      </c>
      <c r="F222" s="14">
        <v>8503936</v>
      </c>
      <c r="G222" s="9"/>
    </row>
    <row r="223" spans="1:7" s="8" customFormat="1" ht="11.45" customHeight="1" x14ac:dyDescent="0.2">
      <c r="A223" s="17" t="s">
        <v>442</v>
      </c>
      <c r="B223" s="22" t="s">
        <v>442</v>
      </c>
      <c r="C223" s="16">
        <v>450563</v>
      </c>
      <c r="D223" s="15" t="s">
        <v>120</v>
      </c>
      <c r="E223" s="14">
        <v>6874402</v>
      </c>
      <c r="F223" s="14">
        <v>7644307</v>
      </c>
      <c r="G223" s="9"/>
    </row>
    <row r="224" spans="1:7" s="8" customFormat="1" ht="11.45" customHeight="1" x14ac:dyDescent="0.2">
      <c r="A224" s="17" t="s">
        <v>374</v>
      </c>
      <c r="B224" s="22" t="s">
        <v>374</v>
      </c>
      <c r="C224" s="16">
        <v>450578</v>
      </c>
      <c r="D224" s="15" t="s">
        <v>124</v>
      </c>
      <c r="E224" s="14">
        <v>310999</v>
      </c>
      <c r="F224" s="14">
        <v>250812</v>
      </c>
      <c r="G224" s="9"/>
    </row>
    <row r="225" spans="1:7" s="8" customFormat="1" ht="11.45" customHeight="1" x14ac:dyDescent="0.2">
      <c r="A225" s="17" t="s">
        <v>398</v>
      </c>
      <c r="B225" s="22" t="s">
        <v>398</v>
      </c>
      <c r="C225" s="16">
        <v>450584</v>
      </c>
      <c r="D225" s="15" t="s">
        <v>125</v>
      </c>
      <c r="E225" s="14">
        <v>1787490</v>
      </c>
      <c r="F225" s="14">
        <v>866464</v>
      </c>
      <c r="G225" s="9"/>
    </row>
    <row r="226" spans="1:7" s="8" customFormat="1" ht="11.45" customHeight="1" x14ac:dyDescent="0.2">
      <c r="A226" s="13" t="s">
        <v>360</v>
      </c>
      <c r="B226" s="22" t="s">
        <v>360</v>
      </c>
      <c r="C226" s="12">
        <v>450596</v>
      </c>
      <c r="D226" s="11" t="s">
        <v>128</v>
      </c>
      <c r="E226" s="10">
        <v>5948582</v>
      </c>
      <c r="F226" s="10">
        <v>2742338</v>
      </c>
      <c r="G226" s="9"/>
    </row>
    <row r="227" spans="1:7" s="8" customFormat="1" ht="11.45" customHeight="1" x14ac:dyDescent="0.2">
      <c r="A227" s="17" t="s">
        <v>508</v>
      </c>
      <c r="B227" s="22" t="s">
        <v>508</v>
      </c>
      <c r="C227" s="16">
        <v>450604</v>
      </c>
      <c r="D227" s="15" t="s">
        <v>130</v>
      </c>
      <c r="E227" s="14">
        <v>3051125</v>
      </c>
      <c r="F227" s="14">
        <v>2157409</v>
      </c>
      <c r="G227" s="9"/>
    </row>
    <row r="228" spans="1:7" s="8" customFormat="1" ht="11.45" customHeight="1" x14ac:dyDescent="0.2">
      <c r="A228" s="17" t="s">
        <v>301</v>
      </c>
      <c r="B228" s="22" t="s">
        <v>301</v>
      </c>
      <c r="C228" s="16">
        <v>450610</v>
      </c>
      <c r="D228" s="15" t="s">
        <v>131</v>
      </c>
      <c r="E228" s="14">
        <v>32138011</v>
      </c>
      <c r="F228" s="14">
        <v>24968770</v>
      </c>
      <c r="G228" s="9"/>
    </row>
    <row r="229" spans="1:7" s="8" customFormat="1" ht="11.45" customHeight="1" x14ac:dyDescent="0.2">
      <c r="A229" s="17" t="s">
        <v>380</v>
      </c>
      <c r="B229" s="22" t="s">
        <v>380</v>
      </c>
      <c r="C229" s="16">
        <v>450634</v>
      </c>
      <c r="D229" s="15" t="s">
        <v>1106</v>
      </c>
      <c r="E229" s="14">
        <v>15961443</v>
      </c>
      <c r="F229" s="14">
        <v>12523393</v>
      </c>
      <c r="G229" s="9"/>
    </row>
    <row r="230" spans="1:7" s="8" customFormat="1" ht="11.45" customHeight="1" x14ac:dyDescent="0.2">
      <c r="A230" s="17" t="s">
        <v>501</v>
      </c>
      <c r="B230" s="22" t="s">
        <v>501</v>
      </c>
      <c r="C230" s="16">
        <v>450639</v>
      </c>
      <c r="D230" s="15" t="s">
        <v>134</v>
      </c>
      <c r="E230" s="14">
        <v>19196327</v>
      </c>
      <c r="F230" s="14">
        <v>14510475</v>
      </c>
      <c r="G230" s="9"/>
    </row>
    <row r="231" spans="1:7" s="8" customFormat="1" ht="11.45" customHeight="1" x14ac:dyDescent="0.2">
      <c r="A231" s="13" t="s">
        <v>453</v>
      </c>
      <c r="B231" s="22" t="s">
        <v>453</v>
      </c>
      <c r="C231" s="12">
        <v>450641</v>
      </c>
      <c r="D231" s="11" t="s">
        <v>135</v>
      </c>
      <c r="E231" s="10">
        <v>799473</v>
      </c>
      <c r="F231" s="10">
        <v>347077</v>
      </c>
      <c r="G231" s="9"/>
    </row>
    <row r="232" spans="1:7" s="8" customFormat="1" ht="11.45" customHeight="1" x14ac:dyDescent="0.2">
      <c r="A232" s="17" t="s">
        <v>363</v>
      </c>
      <c r="B232" s="22" t="s">
        <v>363</v>
      </c>
      <c r="C232" s="16">
        <v>450644</v>
      </c>
      <c r="D232" s="15" t="s">
        <v>137</v>
      </c>
      <c r="E232" s="14">
        <v>33353214</v>
      </c>
      <c r="F232" s="14">
        <v>17934696</v>
      </c>
      <c r="G232" s="9"/>
    </row>
    <row r="233" spans="1:7" s="8" customFormat="1" ht="11.45" customHeight="1" x14ac:dyDescent="0.2">
      <c r="A233" s="17" t="s">
        <v>454</v>
      </c>
      <c r="B233" s="22" t="s">
        <v>454</v>
      </c>
      <c r="C233" s="16">
        <v>450651</v>
      </c>
      <c r="D233" s="15" t="s">
        <v>1105</v>
      </c>
      <c r="E233" s="14">
        <v>20369541</v>
      </c>
      <c r="F233" s="14">
        <v>24080428</v>
      </c>
      <c r="G233" s="9"/>
    </row>
    <row r="234" spans="1:7" s="8" customFormat="1" ht="11.45" customHeight="1" x14ac:dyDescent="0.2">
      <c r="A234" s="17" t="s">
        <v>460</v>
      </c>
      <c r="B234" s="22" t="s">
        <v>460</v>
      </c>
      <c r="C234" s="16">
        <v>450656</v>
      </c>
      <c r="D234" s="15" t="s">
        <v>140</v>
      </c>
      <c r="E234" s="14">
        <v>6673352</v>
      </c>
      <c r="F234" s="14">
        <v>3237622</v>
      </c>
      <c r="G234" s="9"/>
    </row>
    <row r="235" spans="1:7" s="8" customFormat="1" ht="11.45" customHeight="1" x14ac:dyDescent="0.2">
      <c r="A235" s="17" t="s">
        <v>1104</v>
      </c>
      <c r="B235" s="22" t="s">
        <v>694</v>
      </c>
      <c r="C235" s="16">
        <v>450658</v>
      </c>
      <c r="D235" s="15" t="s">
        <v>1103</v>
      </c>
      <c r="E235" s="14">
        <v>905146</v>
      </c>
      <c r="F235" s="14">
        <v>758833</v>
      </c>
      <c r="G235" s="9"/>
    </row>
    <row r="236" spans="1:7" s="8" customFormat="1" ht="11.45" customHeight="1" x14ac:dyDescent="0.2">
      <c r="A236" s="13" t="s">
        <v>431</v>
      </c>
      <c r="B236" s="22" t="s">
        <v>431</v>
      </c>
      <c r="C236" s="12">
        <v>450659</v>
      </c>
      <c r="D236" s="11" t="s">
        <v>141</v>
      </c>
      <c r="E236" s="10">
        <v>15068245</v>
      </c>
      <c r="F236" s="10">
        <v>1640626</v>
      </c>
      <c r="G236" s="9"/>
    </row>
    <row r="237" spans="1:7" s="8" customFormat="1" ht="11.45" customHeight="1" x14ac:dyDescent="0.2">
      <c r="A237" s="17" t="s">
        <v>474</v>
      </c>
      <c r="B237" s="22" t="s">
        <v>474</v>
      </c>
      <c r="C237" s="16">
        <v>450668</v>
      </c>
      <c r="D237" s="15" t="s">
        <v>1102</v>
      </c>
      <c r="E237" s="14">
        <v>17588018</v>
      </c>
      <c r="F237" s="14">
        <v>5572834</v>
      </c>
      <c r="G237" s="9"/>
    </row>
    <row r="238" spans="1:7" s="8" customFormat="1" ht="11.45" customHeight="1" x14ac:dyDescent="0.2">
      <c r="A238" s="17" t="s">
        <v>364</v>
      </c>
      <c r="B238" s="22" t="s">
        <v>364</v>
      </c>
      <c r="C238" s="16">
        <v>450669</v>
      </c>
      <c r="D238" s="15" t="s">
        <v>1101</v>
      </c>
      <c r="E238" s="14">
        <v>10957546</v>
      </c>
      <c r="F238" s="14">
        <v>11529553</v>
      </c>
      <c r="G238" s="9"/>
    </row>
    <row r="239" spans="1:7" s="8" customFormat="1" ht="11.45" customHeight="1" x14ac:dyDescent="0.2">
      <c r="A239" s="17" t="s">
        <v>1100</v>
      </c>
      <c r="B239" s="22" t="s">
        <v>638</v>
      </c>
      <c r="C239" s="16">
        <v>450670</v>
      </c>
      <c r="D239" s="15" t="s">
        <v>144</v>
      </c>
      <c r="E239" s="14">
        <v>12626296</v>
      </c>
      <c r="F239" s="14">
        <v>8364252</v>
      </c>
      <c r="G239" s="9"/>
    </row>
    <row r="240" spans="1:7" s="8" customFormat="1" ht="11.45" customHeight="1" x14ac:dyDescent="0.2">
      <c r="A240" s="17" t="s">
        <v>365</v>
      </c>
      <c r="B240" s="22" t="s">
        <v>365</v>
      </c>
      <c r="C240" s="16">
        <v>450672</v>
      </c>
      <c r="D240" s="15" t="s">
        <v>1099</v>
      </c>
      <c r="E240" s="14">
        <v>25119461</v>
      </c>
      <c r="F240" s="14">
        <v>6653263</v>
      </c>
      <c r="G240" s="9"/>
    </row>
    <row r="241" spans="1:7" s="8" customFormat="1" ht="11.45" customHeight="1" x14ac:dyDescent="0.2">
      <c r="A241" s="13" t="s">
        <v>650</v>
      </c>
      <c r="B241" s="22" t="s">
        <v>650</v>
      </c>
      <c r="C241" s="12">
        <v>450677</v>
      </c>
      <c r="D241" s="11" t="s">
        <v>145</v>
      </c>
      <c r="E241" s="10">
        <v>19702190</v>
      </c>
      <c r="F241" s="10">
        <v>12603256</v>
      </c>
      <c r="G241" s="9"/>
    </row>
    <row r="242" spans="1:7" s="8" customFormat="1" ht="11.45" customHeight="1" x14ac:dyDescent="0.2">
      <c r="A242" s="17" t="s">
        <v>689</v>
      </c>
      <c r="B242" s="22" t="s">
        <v>689</v>
      </c>
      <c r="C242" s="16">
        <v>450678</v>
      </c>
      <c r="D242" s="15" t="s">
        <v>1098</v>
      </c>
      <c r="E242" s="14">
        <v>17368211</v>
      </c>
      <c r="F242" s="14">
        <v>10680598</v>
      </c>
      <c r="G242" s="9"/>
    </row>
    <row r="243" spans="1:7" s="8" customFormat="1" ht="11.45" customHeight="1" x14ac:dyDescent="0.2">
      <c r="A243" s="17" t="s">
        <v>599</v>
      </c>
      <c r="B243" s="22" t="s">
        <v>599</v>
      </c>
      <c r="C243" s="16">
        <v>450684</v>
      </c>
      <c r="D243" s="15" t="s">
        <v>147</v>
      </c>
      <c r="E243" s="14">
        <v>19676943</v>
      </c>
      <c r="F243" s="14">
        <v>19573324</v>
      </c>
      <c r="G243" s="9"/>
    </row>
    <row r="244" spans="1:7" s="8" customFormat="1" ht="11.45" customHeight="1" x14ac:dyDescent="0.2">
      <c r="A244" s="17" t="s">
        <v>648</v>
      </c>
      <c r="B244" s="22" t="s">
        <v>648</v>
      </c>
      <c r="C244" s="16">
        <v>450694</v>
      </c>
      <c r="D244" s="15" t="s">
        <v>150</v>
      </c>
      <c r="E244" s="14">
        <v>1500210</v>
      </c>
      <c r="F244" s="14">
        <v>1151960</v>
      </c>
      <c r="G244" s="9"/>
    </row>
    <row r="245" spans="1:7" s="8" customFormat="1" ht="11.45" customHeight="1" x14ac:dyDescent="0.2">
      <c r="A245" s="17" t="s">
        <v>377</v>
      </c>
      <c r="B245" s="22" t="s">
        <v>377</v>
      </c>
      <c r="C245" s="16">
        <v>450702</v>
      </c>
      <c r="D245" s="15" t="s">
        <v>153</v>
      </c>
      <c r="E245" s="14">
        <v>17888584</v>
      </c>
      <c r="F245" s="14">
        <v>4971853</v>
      </c>
      <c r="G245" s="9"/>
    </row>
    <row r="246" spans="1:7" s="8" customFormat="1" ht="11.45" customHeight="1" x14ac:dyDescent="0.2">
      <c r="A246" s="13" t="s">
        <v>402</v>
      </c>
      <c r="B246" s="22" t="s">
        <v>402</v>
      </c>
      <c r="C246" s="12">
        <v>450713</v>
      </c>
      <c r="D246" s="11" t="s">
        <v>155</v>
      </c>
      <c r="E246" s="10">
        <v>22592374</v>
      </c>
      <c r="F246" s="10">
        <v>20221222</v>
      </c>
      <c r="G246" s="9"/>
    </row>
    <row r="247" spans="1:7" s="8" customFormat="1" ht="11.45" customHeight="1" x14ac:dyDescent="0.2">
      <c r="A247" s="17" t="s">
        <v>305</v>
      </c>
      <c r="B247" s="22" t="s">
        <v>305</v>
      </c>
      <c r="C247" s="16">
        <v>450718</v>
      </c>
      <c r="D247" s="15" t="s">
        <v>157</v>
      </c>
      <c r="E247" s="14">
        <v>9617894</v>
      </c>
      <c r="F247" s="14">
        <v>8537140</v>
      </c>
      <c r="G247" s="9"/>
    </row>
    <row r="248" spans="1:7" s="8" customFormat="1" ht="11.45" customHeight="1" x14ac:dyDescent="0.2">
      <c r="A248" s="17" t="s">
        <v>439</v>
      </c>
      <c r="B248" s="22" t="s">
        <v>439</v>
      </c>
      <c r="C248" s="16">
        <v>450723</v>
      </c>
      <c r="D248" s="15" t="s">
        <v>158</v>
      </c>
      <c r="E248" s="14">
        <v>33315141</v>
      </c>
      <c r="F248" s="14">
        <v>17988884</v>
      </c>
      <c r="G248" s="9"/>
    </row>
    <row r="249" spans="1:7" s="8" customFormat="1" ht="11.45" customHeight="1" x14ac:dyDescent="0.2">
      <c r="A249" s="17" t="s">
        <v>673</v>
      </c>
      <c r="B249" s="22" t="s">
        <v>673</v>
      </c>
      <c r="C249" s="16">
        <v>450730</v>
      </c>
      <c r="D249" s="15" t="s">
        <v>159</v>
      </c>
      <c r="E249" s="14">
        <v>17426466</v>
      </c>
      <c r="F249" s="14">
        <v>13628906</v>
      </c>
      <c r="G249" s="9"/>
    </row>
    <row r="250" spans="1:7" s="8" customFormat="1" ht="11.45" customHeight="1" x14ac:dyDescent="0.2">
      <c r="A250" s="17" t="s">
        <v>307</v>
      </c>
      <c r="B250" s="22" t="s">
        <v>307</v>
      </c>
      <c r="C250" s="16">
        <v>450743</v>
      </c>
      <c r="D250" s="15" t="s">
        <v>160</v>
      </c>
      <c r="E250" s="14">
        <v>18045352</v>
      </c>
      <c r="F250" s="14">
        <v>12452052</v>
      </c>
      <c r="G250" s="9"/>
    </row>
    <row r="251" spans="1:7" s="8" customFormat="1" ht="11.45" customHeight="1" x14ac:dyDescent="0.2">
      <c r="A251" s="13" t="s">
        <v>433</v>
      </c>
      <c r="B251" s="22" t="s">
        <v>433</v>
      </c>
      <c r="C251" s="12">
        <v>450749</v>
      </c>
      <c r="D251" s="11" t="s">
        <v>163</v>
      </c>
      <c r="E251" s="10">
        <v>1570972</v>
      </c>
      <c r="F251" s="10">
        <v>786103</v>
      </c>
      <c r="G251" s="9"/>
    </row>
    <row r="252" spans="1:7" s="8" customFormat="1" ht="11.45" customHeight="1" x14ac:dyDescent="0.2">
      <c r="A252" s="17" t="s">
        <v>425</v>
      </c>
      <c r="B252" s="22" t="s">
        <v>425</v>
      </c>
      <c r="C252" s="16">
        <v>450754</v>
      </c>
      <c r="D252" s="15" t="s">
        <v>164</v>
      </c>
      <c r="E252" s="14">
        <v>1559701</v>
      </c>
      <c r="F252" s="14">
        <v>1170221</v>
      </c>
      <c r="G252" s="9"/>
    </row>
    <row r="253" spans="1:7" s="8" customFormat="1" ht="11.45" customHeight="1" x14ac:dyDescent="0.2">
      <c r="A253" s="17" t="s">
        <v>580</v>
      </c>
      <c r="B253" s="22" t="s">
        <v>580</v>
      </c>
      <c r="C253" s="16">
        <v>450766</v>
      </c>
      <c r="D253" s="15" t="s">
        <v>1097</v>
      </c>
      <c r="E253" s="14">
        <v>10147661</v>
      </c>
      <c r="F253" s="14">
        <v>2632182</v>
      </c>
      <c r="G253" s="9"/>
    </row>
    <row r="254" spans="1:7" s="8" customFormat="1" ht="11.45" customHeight="1" x14ac:dyDescent="0.2">
      <c r="A254" s="17" t="s">
        <v>367</v>
      </c>
      <c r="B254" s="22" t="s">
        <v>367</v>
      </c>
      <c r="C254" s="16">
        <v>450771</v>
      </c>
      <c r="D254" s="15" t="s">
        <v>166</v>
      </c>
      <c r="E254" s="14">
        <v>19422677</v>
      </c>
      <c r="F254" s="14">
        <v>12169126</v>
      </c>
      <c r="G254" s="9"/>
    </row>
    <row r="255" spans="1:7" s="8" customFormat="1" ht="11.45" customHeight="1" x14ac:dyDescent="0.2">
      <c r="A255" s="17" t="s">
        <v>404</v>
      </c>
      <c r="B255" s="22" t="s">
        <v>404</v>
      </c>
      <c r="C255" s="16">
        <v>450775</v>
      </c>
      <c r="D255" s="15" t="s">
        <v>167</v>
      </c>
      <c r="E255" s="14">
        <v>23340320</v>
      </c>
      <c r="F255" s="14">
        <v>17476641</v>
      </c>
      <c r="G255" s="9"/>
    </row>
    <row r="256" spans="1:7" s="8" customFormat="1" ht="11.45" customHeight="1" x14ac:dyDescent="0.2">
      <c r="A256" s="13" t="s">
        <v>414</v>
      </c>
      <c r="B256" s="22" t="s">
        <v>414</v>
      </c>
      <c r="C256" s="12">
        <v>450779</v>
      </c>
      <c r="D256" s="11" t="s">
        <v>168</v>
      </c>
      <c r="E256" s="10">
        <v>18013242</v>
      </c>
      <c r="F256" s="10">
        <v>8997301</v>
      </c>
      <c r="G256" s="9"/>
    </row>
    <row r="257" spans="1:7" s="8" customFormat="1" ht="11.45" customHeight="1" x14ac:dyDescent="0.2">
      <c r="A257" s="17" t="s">
        <v>434</v>
      </c>
      <c r="B257" s="22" t="s">
        <v>434</v>
      </c>
      <c r="C257" s="16">
        <v>450780</v>
      </c>
      <c r="D257" s="15" t="s">
        <v>169</v>
      </c>
      <c r="E257" s="14">
        <v>1291326</v>
      </c>
      <c r="F257" s="14">
        <v>315105</v>
      </c>
      <c r="G257" s="9"/>
    </row>
    <row r="258" spans="1:7" s="8" customFormat="1" ht="11.45" customHeight="1" x14ac:dyDescent="0.2">
      <c r="A258" s="17" t="s">
        <v>369</v>
      </c>
      <c r="B258" s="22" t="s">
        <v>369</v>
      </c>
      <c r="C258" s="16">
        <v>450809</v>
      </c>
      <c r="D258" s="15" t="s">
        <v>173</v>
      </c>
      <c r="E258" s="14">
        <v>18337582</v>
      </c>
      <c r="F258" s="14">
        <v>11528859</v>
      </c>
      <c r="G258" s="9"/>
    </row>
    <row r="259" spans="1:7" s="8" customFormat="1" ht="11.45" customHeight="1" x14ac:dyDescent="0.2">
      <c r="A259" s="17" t="s">
        <v>370</v>
      </c>
      <c r="B259" s="22" t="s">
        <v>370</v>
      </c>
      <c r="C259" s="16">
        <v>450820</v>
      </c>
      <c r="D259" s="15" t="s">
        <v>174</v>
      </c>
      <c r="E259" s="14">
        <v>25718199</v>
      </c>
      <c r="F259" s="14">
        <v>12008986</v>
      </c>
      <c r="G259" s="9"/>
    </row>
    <row r="260" spans="1:7" s="8" customFormat="1" ht="11.45" customHeight="1" x14ac:dyDescent="0.2">
      <c r="A260" s="17" t="s">
        <v>311</v>
      </c>
      <c r="B260" s="22" t="s">
        <v>311</v>
      </c>
      <c r="C260" s="16">
        <v>450822</v>
      </c>
      <c r="D260" s="15" t="s">
        <v>1096</v>
      </c>
      <c r="E260" s="14">
        <v>4536869</v>
      </c>
      <c r="F260" s="14">
        <v>6067202</v>
      </c>
      <c r="G260" s="9"/>
    </row>
    <row r="261" spans="1:7" s="8" customFormat="1" ht="11.45" customHeight="1" x14ac:dyDescent="0.2">
      <c r="A261" s="13" t="s">
        <v>544</v>
      </c>
      <c r="B261" s="22" t="s">
        <v>544</v>
      </c>
      <c r="C261" s="12">
        <v>450844</v>
      </c>
      <c r="D261" s="11" t="s">
        <v>177</v>
      </c>
      <c r="E261" s="10">
        <v>25259361</v>
      </c>
      <c r="F261" s="10">
        <v>13613227</v>
      </c>
      <c r="G261" s="9"/>
    </row>
    <row r="262" spans="1:7" s="8" customFormat="1" ht="11.45" customHeight="1" x14ac:dyDescent="0.2">
      <c r="A262" s="17" t="s">
        <v>548</v>
      </c>
      <c r="B262" s="22" t="s">
        <v>548</v>
      </c>
      <c r="C262" s="16">
        <v>450847</v>
      </c>
      <c r="D262" s="15" t="s">
        <v>178</v>
      </c>
      <c r="E262" s="14">
        <v>10197673</v>
      </c>
      <c r="F262" s="14">
        <v>10068375</v>
      </c>
      <c r="G262" s="9"/>
    </row>
    <row r="263" spans="1:7" s="8" customFormat="1" ht="11.45" customHeight="1" x14ac:dyDescent="0.2">
      <c r="A263" s="17" t="s">
        <v>553</v>
      </c>
      <c r="B263" s="22" t="s">
        <v>553</v>
      </c>
      <c r="C263" s="16">
        <v>450851</v>
      </c>
      <c r="D263" s="15" t="s">
        <v>179</v>
      </c>
      <c r="E263" s="14">
        <v>6119424</v>
      </c>
      <c r="F263" s="14">
        <v>2541349</v>
      </c>
      <c r="G263" s="9"/>
    </row>
    <row r="264" spans="1:7" s="8" customFormat="1" ht="11.45" customHeight="1" x14ac:dyDescent="0.2">
      <c r="A264" s="17" t="s">
        <v>562</v>
      </c>
      <c r="B264" s="22" t="s">
        <v>562</v>
      </c>
      <c r="C264" s="16">
        <v>450862</v>
      </c>
      <c r="D264" s="15" t="s">
        <v>184</v>
      </c>
      <c r="E264" s="14">
        <v>12368811</v>
      </c>
      <c r="F264" s="14">
        <v>6377960</v>
      </c>
      <c r="G264" s="9"/>
    </row>
    <row r="265" spans="1:7" s="8" customFormat="1" ht="11.45" customHeight="1" x14ac:dyDescent="0.2">
      <c r="A265" s="17" t="s">
        <v>559</v>
      </c>
      <c r="B265" s="22" t="s">
        <v>559</v>
      </c>
      <c r="C265" s="16">
        <v>450865</v>
      </c>
      <c r="D265" s="15" t="s">
        <v>186</v>
      </c>
      <c r="E265" s="14">
        <v>2155202</v>
      </c>
      <c r="F265" s="14">
        <v>2945720</v>
      </c>
      <c r="G265" s="9"/>
    </row>
    <row r="266" spans="1:7" s="8" customFormat="1" ht="11.45" customHeight="1" x14ac:dyDescent="0.2">
      <c r="A266" s="13" t="s">
        <v>560</v>
      </c>
      <c r="B266" s="22" t="s">
        <v>560</v>
      </c>
      <c r="C266" s="12">
        <v>450867</v>
      </c>
      <c r="D266" s="11" t="s">
        <v>187</v>
      </c>
      <c r="E266" s="10">
        <v>10497526</v>
      </c>
      <c r="F266" s="10">
        <v>10823843</v>
      </c>
      <c r="G266" s="9"/>
    </row>
    <row r="267" spans="1:7" s="8" customFormat="1" ht="11.45" customHeight="1" x14ac:dyDescent="0.2">
      <c r="A267" s="17" t="s">
        <v>573</v>
      </c>
      <c r="B267" s="22" t="s">
        <v>573</v>
      </c>
      <c r="C267" s="16">
        <v>450885</v>
      </c>
      <c r="D267" s="15" t="s">
        <v>1095</v>
      </c>
      <c r="E267" s="14">
        <v>6642202</v>
      </c>
      <c r="F267" s="14">
        <v>4399022</v>
      </c>
      <c r="G267" s="9"/>
    </row>
    <row r="268" spans="1:7" s="8" customFormat="1" ht="11.45" customHeight="1" x14ac:dyDescent="0.2">
      <c r="A268" s="17" t="s">
        <v>518</v>
      </c>
      <c r="B268" s="22" t="s">
        <v>518</v>
      </c>
      <c r="C268" s="16">
        <v>451300</v>
      </c>
      <c r="D268" s="15" t="s">
        <v>1094</v>
      </c>
      <c r="E268" s="14">
        <v>743683</v>
      </c>
      <c r="F268" s="14">
        <v>557647</v>
      </c>
      <c r="G268" s="9"/>
    </row>
    <row r="269" spans="1:7" s="8" customFormat="1" ht="11.45" customHeight="1" x14ac:dyDescent="0.2">
      <c r="A269" s="17" t="s">
        <v>428</v>
      </c>
      <c r="B269" s="22" t="s">
        <v>428</v>
      </c>
      <c r="C269" s="16">
        <v>451301</v>
      </c>
      <c r="D269" s="15" t="s">
        <v>199</v>
      </c>
      <c r="E269" s="14">
        <v>184653</v>
      </c>
      <c r="F269" s="14">
        <v>781189</v>
      </c>
      <c r="G269" s="9"/>
    </row>
    <row r="270" spans="1:7" s="8" customFormat="1" ht="11.45" customHeight="1" x14ac:dyDescent="0.2">
      <c r="A270" s="17" t="s">
        <v>585</v>
      </c>
      <c r="B270" s="22" t="s">
        <v>585</v>
      </c>
      <c r="C270" s="16">
        <v>451304</v>
      </c>
      <c r="D270" s="15" t="s">
        <v>201</v>
      </c>
      <c r="E270" s="14">
        <v>632194</v>
      </c>
      <c r="F270" s="14">
        <v>220731</v>
      </c>
      <c r="G270" s="9"/>
    </row>
    <row r="271" spans="1:7" s="8" customFormat="1" ht="11.45" customHeight="1" x14ac:dyDescent="0.2">
      <c r="A271" s="13" t="s">
        <v>405</v>
      </c>
      <c r="B271" s="22" t="s">
        <v>405</v>
      </c>
      <c r="C271" s="12">
        <v>451305</v>
      </c>
      <c r="D271" s="11" t="s">
        <v>202</v>
      </c>
      <c r="E271" s="10">
        <v>914082</v>
      </c>
      <c r="F271" s="10">
        <v>1030741</v>
      </c>
      <c r="G271" s="9"/>
    </row>
    <row r="272" spans="1:7" s="8" customFormat="1" ht="11.45" customHeight="1" x14ac:dyDescent="0.2">
      <c r="A272" s="17" t="s">
        <v>614</v>
      </c>
      <c r="B272" s="22" t="s">
        <v>614</v>
      </c>
      <c r="C272" s="16">
        <v>451306</v>
      </c>
      <c r="D272" s="15" t="s">
        <v>203</v>
      </c>
      <c r="E272" s="14">
        <v>1294185</v>
      </c>
      <c r="F272" s="14">
        <v>513080</v>
      </c>
      <c r="G272" s="9"/>
    </row>
    <row r="273" spans="1:7" s="8" customFormat="1" ht="11.45" customHeight="1" x14ac:dyDescent="0.2">
      <c r="A273" s="17" t="s">
        <v>407</v>
      </c>
      <c r="B273" s="22" t="s">
        <v>407</v>
      </c>
      <c r="C273" s="16">
        <v>451307</v>
      </c>
      <c r="D273" s="15" t="s">
        <v>204</v>
      </c>
      <c r="E273" s="14">
        <v>252763</v>
      </c>
      <c r="F273" s="14">
        <v>236203</v>
      </c>
      <c r="G273" s="9"/>
    </row>
    <row r="274" spans="1:7" s="8" customFormat="1" ht="11.45" customHeight="1" x14ac:dyDescent="0.2">
      <c r="A274" s="17" t="s">
        <v>359</v>
      </c>
      <c r="B274" s="22" t="s">
        <v>359</v>
      </c>
      <c r="C274" s="16">
        <v>451309</v>
      </c>
      <c r="D274" s="15" t="s">
        <v>206</v>
      </c>
      <c r="E274" s="14">
        <v>609352</v>
      </c>
      <c r="F274" s="14">
        <v>533858</v>
      </c>
      <c r="G274" s="9"/>
    </row>
    <row r="275" spans="1:7" s="8" customFormat="1" ht="11.45" customHeight="1" x14ac:dyDescent="0.2">
      <c r="A275" s="17" t="s">
        <v>458</v>
      </c>
      <c r="B275" s="22" t="s">
        <v>458</v>
      </c>
      <c r="C275" s="16">
        <v>451310</v>
      </c>
      <c r="D275" s="15" t="s">
        <v>207</v>
      </c>
      <c r="E275" s="14">
        <v>412806</v>
      </c>
      <c r="F275" s="14">
        <v>313206</v>
      </c>
      <c r="G275" s="9"/>
    </row>
    <row r="276" spans="1:7" s="8" customFormat="1" ht="11.45" customHeight="1" x14ac:dyDescent="0.2">
      <c r="A276" s="13" t="s">
        <v>313</v>
      </c>
      <c r="B276" s="22" t="s">
        <v>313</v>
      </c>
      <c r="C276" s="12">
        <v>451311</v>
      </c>
      <c r="D276" s="11" t="s">
        <v>208</v>
      </c>
      <c r="E276" s="10">
        <v>1414848</v>
      </c>
      <c r="F276" s="10">
        <v>1904866</v>
      </c>
      <c r="G276" s="9"/>
    </row>
    <row r="277" spans="1:7" s="8" customFormat="1" ht="11.45" customHeight="1" x14ac:dyDescent="0.2">
      <c r="A277" s="17" t="s">
        <v>621</v>
      </c>
      <c r="B277" s="22" t="s">
        <v>621</v>
      </c>
      <c r="C277" s="16">
        <v>451312</v>
      </c>
      <c r="D277" s="15" t="s">
        <v>209</v>
      </c>
      <c r="E277" s="14">
        <v>1175645</v>
      </c>
      <c r="F277" s="14">
        <v>679583</v>
      </c>
      <c r="G277" s="9"/>
    </row>
    <row r="278" spans="1:7" s="8" customFormat="1" ht="11.45" customHeight="1" x14ac:dyDescent="0.2">
      <c r="A278" s="17" t="s">
        <v>366</v>
      </c>
      <c r="B278" s="22" t="s">
        <v>366</v>
      </c>
      <c r="C278" s="16">
        <v>451314</v>
      </c>
      <c r="D278" s="15" t="s">
        <v>211</v>
      </c>
      <c r="E278" s="14">
        <v>505974</v>
      </c>
      <c r="F278" s="14">
        <v>1686274</v>
      </c>
      <c r="G278" s="9"/>
    </row>
    <row r="279" spans="1:7" s="8" customFormat="1" ht="11.45" customHeight="1" x14ac:dyDescent="0.2">
      <c r="A279" s="17" t="s">
        <v>314</v>
      </c>
      <c r="B279" s="22" t="s">
        <v>314</v>
      </c>
      <c r="C279" s="16">
        <v>451315</v>
      </c>
      <c r="D279" s="15" t="s">
        <v>212</v>
      </c>
      <c r="E279" s="14">
        <v>492035</v>
      </c>
      <c r="F279" s="14">
        <v>241589</v>
      </c>
      <c r="G279" s="9"/>
    </row>
    <row r="280" spans="1:7" s="8" customFormat="1" ht="11.45" customHeight="1" x14ac:dyDescent="0.2">
      <c r="A280" s="17" t="s">
        <v>315</v>
      </c>
      <c r="B280" s="22" t="s">
        <v>315</v>
      </c>
      <c r="C280" s="16">
        <v>451316</v>
      </c>
      <c r="D280" s="15" t="s">
        <v>213</v>
      </c>
      <c r="E280" s="14">
        <v>1010188</v>
      </c>
      <c r="F280" s="14">
        <v>1186712</v>
      </c>
      <c r="G280" s="9"/>
    </row>
    <row r="281" spans="1:7" s="8" customFormat="1" ht="11.45" customHeight="1" x14ac:dyDescent="0.2">
      <c r="A281" s="13" t="s">
        <v>317</v>
      </c>
      <c r="B281" s="22" t="s">
        <v>317</v>
      </c>
      <c r="C281" s="12">
        <v>451318</v>
      </c>
      <c r="D281" s="11" t="s">
        <v>215</v>
      </c>
      <c r="E281" s="10">
        <v>577651</v>
      </c>
      <c r="F281" s="10">
        <v>162483</v>
      </c>
      <c r="G281" s="9"/>
    </row>
    <row r="282" spans="1:7" s="8" customFormat="1" ht="11.45" customHeight="1" x14ac:dyDescent="0.2">
      <c r="A282" s="17" t="s">
        <v>299</v>
      </c>
      <c r="B282" s="22" t="s">
        <v>299</v>
      </c>
      <c r="C282" s="16">
        <v>451321</v>
      </c>
      <c r="D282" s="15" t="s">
        <v>1093</v>
      </c>
      <c r="E282" s="14">
        <v>895537</v>
      </c>
      <c r="F282" s="14">
        <v>501889</v>
      </c>
      <c r="G282" s="9"/>
    </row>
    <row r="283" spans="1:7" s="8" customFormat="1" ht="11.45" customHeight="1" x14ac:dyDescent="0.2">
      <c r="A283" s="17" t="s">
        <v>550</v>
      </c>
      <c r="B283" s="22" t="s">
        <v>550</v>
      </c>
      <c r="C283" s="16">
        <v>451322</v>
      </c>
      <c r="D283" s="15" t="s">
        <v>217</v>
      </c>
      <c r="E283" s="14">
        <v>1710893</v>
      </c>
      <c r="F283" s="14">
        <v>1727830</v>
      </c>
      <c r="G283" s="9"/>
    </row>
    <row r="284" spans="1:7" s="8" customFormat="1" ht="11.45" customHeight="1" x14ac:dyDescent="0.2">
      <c r="A284" s="17" t="s">
        <v>552</v>
      </c>
      <c r="B284" s="22" t="s">
        <v>552</v>
      </c>
      <c r="C284" s="16">
        <v>451323</v>
      </c>
      <c r="D284" s="15" t="s">
        <v>218</v>
      </c>
      <c r="E284" s="14">
        <v>1210037</v>
      </c>
      <c r="F284" s="14">
        <v>1178536</v>
      </c>
      <c r="G284" s="9"/>
    </row>
    <row r="285" spans="1:7" s="8" customFormat="1" ht="11.45" customHeight="1" x14ac:dyDescent="0.2">
      <c r="A285" s="17" t="s">
        <v>551</v>
      </c>
      <c r="B285" s="22" t="s">
        <v>551</v>
      </c>
      <c r="C285" s="16">
        <v>451328</v>
      </c>
      <c r="D285" s="15" t="s">
        <v>1092</v>
      </c>
      <c r="E285" s="14">
        <v>1547892</v>
      </c>
      <c r="F285" s="14">
        <v>614838</v>
      </c>
      <c r="G285" s="9"/>
    </row>
    <row r="286" spans="1:7" s="8" customFormat="1" ht="11.45" customHeight="1" x14ac:dyDescent="0.2">
      <c r="A286" s="13" t="s">
        <v>427</v>
      </c>
      <c r="B286" s="22" t="s">
        <v>427</v>
      </c>
      <c r="C286" s="12">
        <v>451329</v>
      </c>
      <c r="D286" s="11" t="s">
        <v>223</v>
      </c>
      <c r="E286" s="10">
        <v>144912</v>
      </c>
      <c r="F286" s="10">
        <v>772576</v>
      </c>
      <c r="G286" s="9"/>
    </row>
    <row r="287" spans="1:7" s="8" customFormat="1" ht="11.45" customHeight="1" x14ac:dyDescent="0.2">
      <c r="A287" s="17" t="s">
        <v>554</v>
      </c>
      <c r="B287" s="22" t="s">
        <v>554</v>
      </c>
      <c r="C287" s="16">
        <v>451332</v>
      </c>
      <c r="D287" s="15" t="s">
        <v>226</v>
      </c>
      <c r="E287" s="14">
        <v>629639</v>
      </c>
      <c r="F287" s="14">
        <v>416490</v>
      </c>
      <c r="G287" s="9"/>
    </row>
    <row r="288" spans="1:7" s="8" customFormat="1" ht="11.45" customHeight="1" x14ac:dyDescent="0.2">
      <c r="A288" s="17" t="s">
        <v>499</v>
      </c>
      <c r="B288" s="22" t="s">
        <v>499</v>
      </c>
      <c r="C288" s="16">
        <v>451333</v>
      </c>
      <c r="D288" s="15" t="s">
        <v>227</v>
      </c>
      <c r="E288" s="14">
        <v>1555833</v>
      </c>
      <c r="F288" s="14">
        <v>1051352</v>
      </c>
      <c r="G288" s="9"/>
    </row>
    <row r="289" spans="1:7" s="8" customFormat="1" ht="11.45" customHeight="1" x14ac:dyDescent="0.2">
      <c r="A289" s="17" t="s">
        <v>415</v>
      </c>
      <c r="B289" s="22" t="s">
        <v>415</v>
      </c>
      <c r="C289" s="16">
        <v>451335</v>
      </c>
      <c r="D289" s="15" t="s">
        <v>229</v>
      </c>
      <c r="E289" s="14">
        <v>131425</v>
      </c>
      <c r="F289" s="14">
        <v>230603</v>
      </c>
      <c r="G289" s="9"/>
    </row>
    <row r="290" spans="1:7" s="8" customFormat="1" ht="11.45" customHeight="1" x14ac:dyDescent="0.2">
      <c r="A290" s="17" t="s">
        <v>582</v>
      </c>
      <c r="B290" s="22" t="s">
        <v>582</v>
      </c>
      <c r="C290" s="16">
        <v>451338</v>
      </c>
      <c r="D290" s="15" t="s">
        <v>231</v>
      </c>
      <c r="E290" s="14">
        <v>489169</v>
      </c>
      <c r="F290" s="14">
        <v>239425</v>
      </c>
      <c r="G290" s="9"/>
    </row>
    <row r="291" spans="1:7" s="8" customFormat="1" ht="11.45" customHeight="1" x14ac:dyDescent="0.2">
      <c r="A291" s="13" t="s">
        <v>333</v>
      </c>
      <c r="B291" s="22" t="s">
        <v>333</v>
      </c>
      <c r="C291" s="12">
        <v>451339</v>
      </c>
      <c r="D291" s="11" t="s">
        <v>232</v>
      </c>
      <c r="E291" s="10">
        <v>233872</v>
      </c>
      <c r="F291" s="10">
        <v>256653</v>
      </c>
      <c r="G291" s="9"/>
    </row>
    <row r="292" spans="1:7" s="8" customFormat="1" ht="11.45" customHeight="1" x14ac:dyDescent="0.2">
      <c r="A292" s="17" t="s">
        <v>394</v>
      </c>
      <c r="B292" s="22" t="s">
        <v>394</v>
      </c>
      <c r="C292" s="16">
        <v>451341</v>
      </c>
      <c r="D292" s="15" t="s">
        <v>233</v>
      </c>
      <c r="E292" s="14">
        <v>519822</v>
      </c>
      <c r="F292" s="14">
        <v>535135</v>
      </c>
      <c r="G292" s="9"/>
    </row>
    <row r="293" spans="1:7" s="8" customFormat="1" ht="11.45" customHeight="1" x14ac:dyDescent="0.2">
      <c r="A293" s="17" t="s">
        <v>500</v>
      </c>
      <c r="B293" s="22" t="s">
        <v>500</v>
      </c>
      <c r="C293" s="16">
        <v>451342</v>
      </c>
      <c r="D293" s="15" t="s">
        <v>234</v>
      </c>
      <c r="E293" s="14">
        <v>945095</v>
      </c>
      <c r="F293" s="14">
        <v>1041650</v>
      </c>
      <c r="G293" s="9"/>
    </row>
    <row r="294" spans="1:7" s="8" customFormat="1" ht="11.45" customHeight="1" x14ac:dyDescent="0.2">
      <c r="A294" s="17" t="s">
        <v>486</v>
      </c>
      <c r="B294" s="22" t="s">
        <v>486</v>
      </c>
      <c r="C294" s="16">
        <v>451343</v>
      </c>
      <c r="D294" s="15" t="s">
        <v>235</v>
      </c>
      <c r="E294" s="14">
        <v>1146381</v>
      </c>
      <c r="F294" s="14">
        <v>678561</v>
      </c>
      <c r="G294" s="9"/>
    </row>
    <row r="295" spans="1:7" s="8" customFormat="1" ht="11.45" customHeight="1" x14ac:dyDescent="0.2">
      <c r="A295" s="17" t="s">
        <v>341</v>
      </c>
      <c r="B295" s="22" t="s">
        <v>341</v>
      </c>
      <c r="C295" s="16">
        <v>451344</v>
      </c>
      <c r="D295" s="15" t="s">
        <v>236</v>
      </c>
      <c r="E295" s="14">
        <v>369204</v>
      </c>
      <c r="F295" s="14">
        <v>381309</v>
      </c>
      <c r="G295" s="9"/>
    </row>
    <row r="296" spans="1:7" s="8" customFormat="1" ht="11.45" customHeight="1" x14ac:dyDescent="0.2">
      <c r="A296" s="13" t="s">
        <v>350</v>
      </c>
      <c r="B296" s="22" t="s">
        <v>350</v>
      </c>
      <c r="C296" s="12">
        <v>451345</v>
      </c>
      <c r="D296" s="11" t="s">
        <v>237</v>
      </c>
      <c r="E296" s="10">
        <v>496976</v>
      </c>
      <c r="F296" s="10">
        <v>266812</v>
      </c>
      <c r="G296" s="9"/>
    </row>
    <row r="297" spans="1:7" s="8" customFormat="1" ht="11.45" customHeight="1" x14ac:dyDescent="0.2">
      <c r="A297" s="17" t="s">
        <v>657</v>
      </c>
      <c r="B297" s="22" t="s">
        <v>657</v>
      </c>
      <c r="C297" s="16">
        <v>451348</v>
      </c>
      <c r="D297" s="15" t="s">
        <v>240</v>
      </c>
      <c r="E297" s="14">
        <v>2206628</v>
      </c>
      <c r="F297" s="14">
        <v>819584</v>
      </c>
      <c r="G297" s="9"/>
    </row>
    <row r="298" spans="1:7" s="8" customFormat="1" ht="11.45" customHeight="1" x14ac:dyDescent="0.2">
      <c r="A298" s="17" t="s">
        <v>653</v>
      </c>
      <c r="B298" s="22" t="s">
        <v>653</v>
      </c>
      <c r="C298" s="16">
        <v>451349</v>
      </c>
      <c r="D298" s="15" t="s">
        <v>241</v>
      </c>
      <c r="E298" s="14">
        <v>416622</v>
      </c>
      <c r="F298" s="14">
        <v>454722</v>
      </c>
      <c r="G298" s="9"/>
    </row>
    <row r="299" spans="1:7" s="8" customFormat="1" ht="11.45" customHeight="1" x14ac:dyDescent="0.2">
      <c r="A299" s="17" t="s">
        <v>497</v>
      </c>
      <c r="B299" s="22" t="s">
        <v>497</v>
      </c>
      <c r="C299" s="16">
        <v>451350</v>
      </c>
      <c r="D299" s="15" t="s">
        <v>242</v>
      </c>
      <c r="E299" s="14">
        <v>778388</v>
      </c>
      <c r="F299" s="14">
        <v>439109</v>
      </c>
      <c r="G299" s="9"/>
    </row>
    <row r="300" spans="1:7" s="8" customFormat="1" ht="11.45" customHeight="1" x14ac:dyDescent="0.2">
      <c r="A300" s="17" t="s">
        <v>361</v>
      </c>
      <c r="B300" s="22" t="s">
        <v>361</v>
      </c>
      <c r="C300" s="16">
        <v>451351</v>
      </c>
      <c r="D300" s="15" t="s">
        <v>243</v>
      </c>
      <c r="E300" s="14">
        <v>530238</v>
      </c>
      <c r="F300" s="14">
        <v>633633</v>
      </c>
      <c r="G300" s="9"/>
    </row>
    <row r="301" spans="1:7" s="8" customFormat="1" ht="11.45" customHeight="1" x14ac:dyDescent="0.2">
      <c r="A301" s="13" t="s">
        <v>609</v>
      </c>
      <c r="B301" s="22" t="s">
        <v>609</v>
      </c>
      <c r="C301" s="12">
        <v>451353</v>
      </c>
      <c r="D301" s="11" t="s">
        <v>245</v>
      </c>
      <c r="E301" s="10">
        <v>567179</v>
      </c>
      <c r="F301" s="10">
        <v>168137</v>
      </c>
      <c r="G301" s="9"/>
    </row>
    <row r="302" spans="1:7" s="8" customFormat="1" ht="11.45" customHeight="1" x14ac:dyDescent="0.2">
      <c r="A302" s="17" t="s">
        <v>440</v>
      </c>
      <c r="B302" s="22" t="s">
        <v>440</v>
      </c>
      <c r="C302" s="16">
        <v>451355</v>
      </c>
      <c r="D302" s="15" t="s">
        <v>247</v>
      </c>
      <c r="E302" s="14">
        <v>884549</v>
      </c>
      <c r="F302" s="14">
        <v>459546</v>
      </c>
      <c r="G302" s="9"/>
    </row>
    <row r="303" spans="1:7" s="8" customFormat="1" ht="11.45" customHeight="1" x14ac:dyDescent="0.2">
      <c r="A303" s="17" t="s">
        <v>587</v>
      </c>
      <c r="B303" s="22" t="s">
        <v>587</v>
      </c>
      <c r="C303" s="16">
        <v>451357</v>
      </c>
      <c r="D303" s="15" t="s">
        <v>1091</v>
      </c>
      <c r="E303" s="14">
        <v>2623517</v>
      </c>
      <c r="F303" s="14">
        <v>1350857</v>
      </c>
      <c r="G303" s="9"/>
    </row>
    <row r="304" spans="1:7" s="8" customFormat="1" ht="11.45" customHeight="1" x14ac:dyDescent="0.2">
      <c r="A304" s="17" t="s">
        <v>465</v>
      </c>
      <c r="B304" s="22" t="s">
        <v>465</v>
      </c>
      <c r="C304" s="16">
        <v>451360</v>
      </c>
      <c r="D304" s="15" t="s">
        <v>1090</v>
      </c>
      <c r="E304" s="14">
        <v>1246781</v>
      </c>
      <c r="F304" s="14">
        <v>805277</v>
      </c>
      <c r="G304" s="9"/>
    </row>
    <row r="305" spans="1:7" s="8" customFormat="1" ht="11.45" customHeight="1" x14ac:dyDescent="0.2">
      <c r="A305" s="17" t="s">
        <v>348</v>
      </c>
      <c r="B305" s="22" t="s">
        <v>348</v>
      </c>
      <c r="C305" s="16">
        <v>451362</v>
      </c>
      <c r="D305" s="15" t="s">
        <v>252</v>
      </c>
      <c r="E305" s="14">
        <v>508533</v>
      </c>
      <c r="F305" s="14">
        <v>435337</v>
      </c>
      <c r="G305" s="9"/>
    </row>
    <row r="306" spans="1:7" s="8" customFormat="1" ht="11.45" customHeight="1" x14ac:dyDescent="0.2">
      <c r="A306" s="13" t="s">
        <v>507</v>
      </c>
      <c r="B306" s="22" t="s">
        <v>507</v>
      </c>
      <c r="C306" s="12">
        <v>451364</v>
      </c>
      <c r="D306" s="11" t="s">
        <v>254</v>
      </c>
      <c r="E306" s="10">
        <v>1791976</v>
      </c>
      <c r="F306" s="10">
        <v>1586622</v>
      </c>
      <c r="G306" s="9"/>
    </row>
    <row r="307" spans="1:7" s="8" customFormat="1" ht="11.45" customHeight="1" x14ac:dyDescent="0.2">
      <c r="A307" s="17" t="s">
        <v>352</v>
      </c>
      <c r="B307" s="22" t="s">
        <v>352</v>
      </c>
      <c r="C307" s="16">
        <v>451365</v>
      </c>
      <c r="D307" s="15" t="s">
        <v>255</v>
      </c>
      <c r="E307" s="14">
        <v>1685786</v>
      </c>
      <c r="F307" s="14">
        <v>3650351</v>
      </c>
      <c r="G307" s="9"/>
    </row>
    <row r="308" spans="1:7" s="8" customFormat="1" ht="11.45" customHeight="1" x14ac:dyDescent="0.2">
      <c r="A308" s="17" t="s">
        <v>353</v>
      </c>
      <c r="B308" s="22" t="s">
        <v>353</v>
      </c>
      <c r="C308" s="16">
        <v>451366</v>
      </c>
      <c r="D308" s="15" t="s">
        <v>256</v>
      </c>
      <c r="E308" s="14">
        <v>213120</v>
      </c>
      <c r="F308" s="14">
        <v>256240</v>
      </c>
      <c r="G308" s="9"/>
    </row>
    <row r="309" spans="1:7" s="8" customFormat="1" ht="11.45" customHeight="1" x14ac:dyDescent="0.2">
      <c r="A309" s="17" t="s">
        <v>529</v>
      </c>
      <c r="B309" s="22" t="s">
        <v>529</v>
      </c>
      <c r="C309" s="16">
        <v>451367</v>
      </c>
      <c r="D309" s="15" t="s">
        <v>257</v>
      </c>
      <c r="E309" s="14">
        <v>2101172</v>
      </c>
      <c r="F309" s="14">
        <v>1688868</v>
      </c>
      <c r="G309" s="9"/>
    </row>
    <row r="310" spans="1:7" s="8" customFormat="1" ht="11.45" customHeight="1" x14ac:dyDescent="0.2">
      <c r="A310" s="17" t="s">
        <v>661</v>
      </c>
      <c r="B310" s="22" t="s">
        <v>661</v>
      </c>
      <c r="C310" s="16">
        <v>451370</v>
      </c>
      <c r="D310" s="15" t="s">
        <v>1089</v>
      </c>
      <c r="E310" s="14">
        <v>2159489</v>
      </c>
      <c r="F310" s="14">
        <v>1174732</v>
      </c>
      <c r="G310" s="9"/>
    </row>
    <row r="311" spans="1:7" s="8" customFormat="1" ht="11.45" customHeight="1" x14ac:dyDescent="0.2">
      <c r="A311" s="13" t="s">
        <v>354</v>
      </c>
      <c r="B311" s="22" t="s">
        <v>354</v>
      </c>
      <c r="C311" s="12">
        <v>451371</v>
      </c>
      <c r="D311" s="11" t="s">
        <v>260</v>
      </c>
      <c r="E311" s="10">
        <v>1929092</v>
      </c>
      <c r="F311" s="10">
        <v>1973450</v>
      </c>
      <c r="G311" s="9"/>
    </row>
    <row r="312" spans="1:7" s="8" customFormat="1" ht="11.45" customHeight="1" x14ac:dyDescent="0.2">
      <c r="A312" s="17" t="s">
        <v>677</v>
      </c>
      <c r="B312" s="22" t="s">
        <v>677</v>
      </c>
      <c r="C312" s="16">
        <v>451372</v>
      </c>
      <c r="D312" s="15" t="s">
        <v>1088</v>
      </c>
      <c r="E312" s="14">
        <v>1054759</v>
      </c>
      <c r="F312" s="14">
        <v>555781</v>
      </c>
      <c r="G312" s="9"/>
    </row>
    <row r="313" spans="1:7" s="8" customFormat="1" ht="11.45" customHeight="1" x14ac:dyDescent="0.2">
      <c r="A313" s="17" t="s">
        <v>504</v>
      </c>
      <c r="B313" s="22" t="s">
        <v>504</v>
      </c>
      <c r="C313" s="16">
        <v>451373</v>
      </c>
      <c r="D313" s="15" t="s">
        <v>261</v>
      </c>
      <c r="E313" s="14">
        <v>966164</v>
      </c>
      <c r="F313" s="14">
        <v>850643</v>
      </c>
      <c r="G313" s="9"/>
    </row>
    <row r="314" spans="1:7" s="8" customFormat="1" ht="11.45" customHeight="1" x14ac:dyDescent="0.2">
      <c r="A314" s="17" t="s">
        <v>636</v>
      </c>
      <c r="B314" s="22" t="s">
        <v>636</v>
      </c>
      <c r="C314" s="16">
        <v>451375</v>
      </c>
      <c r="D314" s="15" t="s">
        <v>262</v>
      </c>
      <c r="E314" s="14">
        <v>1274820</v>
      </c>
      <c r="F314" s="14">
        <v>1304958</v>
      </c>
      <c r="G314" s="9"/>
    </row>
    <row r="315" spans="1:7" s="8" customFormat="1" ht="11.45" customHeight="1" x14ac:dyDescent="0.2">
      <c r="A315" s="17" t="s">
        <v>493</v>
      </c>
      <c r="B315" s="22" t="s">
        <v>493</v>
      </c>
      <c r="C315" s="16">
        <v>451376</v>
      </c>
      <c r="D315" s="15" t="s">
        <v>263</v>
      </c>
      <c r="E315" s="14">
        <v>908228</v>
      </c>
      <c r="F315" s="14">
        <v>568370</v>
      </c>
      <c r="G315" s="9"/>
    </row>
    <row r="316" spans="1:7" s="8" customFormat="1" ht="11.45" customHeight="1" x14ac:dyDescent="0.2">
      <c r="A316" s="13" t="s">
        <v>483</v>
      </c>
      <c r="B316" s="22" t="s">
        <v>483</v>
      </c>
      <c r="C316" s="12">
        <v>451379</v>
      </c>
      <c r="D316" s="11" t="s">
        <v>266</v>
      </c>
      <c r="E316" s="10">
        <v>1090245</v>
      </c>
      <c r="F316" s="10">
        <v>1466938</v>
      </c>
      <c r="G316" s="9"/>
    </row>
    <row r="317" spans="1:7" s="8" customFormat="1" ht="11.45" customHeight="1" x14ac:dyDescent="0.2">
      <c r="A317" s="17" t="s">
        <v>289</v>
      </c>
      <c r="B317" s="22" t="s">
        <v>718</v>
      </c>
      <c r="C317" s="16">
        <v>451380</v>
      </c>
      <c r="D317" s="15" t="s">
        <v>267</v>
      </c>
      <c r="E317" s="14">
        <v>1658768</v>
      </c>
      <c r="F317" s="14">
        <v>1679277</v>
      </c>
      <c r="G317" s="9"/>
    </row>
    <row r="318" spans="1:7" s="8" customFormat="1" ht="11.45" customHeight="1" x14ac:dyDescent="0.2">
      <c r="A318" s="17" t="s">
        <v>450</v>
      </c>
      <c r="B318" s="22" t="s">
        <v>450</v>
      </c>
      <c r="C318" s="16">
        <v>451381</v>
      </c>
      <c r="D318" s="15" t="s">
        <v>1087</v>
      </c>
      <c r="E318" s="14">
        <v>869464</v>
      </c>
      <c r="F318" s="14">
        <v>1406205</v>
      </c>
      <c r="G318" s="9"/>
    </row>
    <row r="319" spans="1:7" s="8" customFormat="1" ht="11.45" customHeight="1" x14ac:dyDescent="0.2">
      <c r="A319" s="17" t="s">
        <v>279</v>
      </c>
      <c r="B319" s="22" t="s">
        <v>279</v>
      </c>
      <c r="C319" s="16">
        <v>451382</v>
      </c>
      <c r="D319" s="15" t="s">
        <v>268</v>
      </c>
      <c r="E319" s="14">
        <v>1545041</v>
      </c>
      <c r="F319" s="14">
        <v>965209</v>
      </c>
      <c r="G319" s="9"/>
    </row>
    <row r="320" spans="1:7" s="8" customFormat="1" ht="11.45" customHeight="1" x14ac:dyDescent="0.2">
      <c r="A320" s="17" t="s">
        <v>472</v>
      </c>
      <c r="B320" s="22" t="s">
        <v>472</v>
      </c>
      <c r="C320" s="16">
        <v>453301</v>
      </c>
      <c r="D320" s="15" t="s">
        <v>273</v>
      </c>
      <c r="E320" s="14">
        <v>-22152964</v>
      </c>
      <c r="F320" s="14">
        <v>2714499</v>
      </c>
      <c r="G320" s="9"/>
    </row>
    <row r="321" spans="1:7" s="8" customFormat="1" ht="11.45" customHeight="1" x14ac:dyDescent="0.2">
      <c r="A321" s="13" t="s">
        <v>539</v>
      </c>
      <c r="B321" s="22" t="s">
        <v>539</v>
      </c>
      <c r="C321" s="12">
        <v>453304</v>
      </c>
      <c r="D321" s="11" t="s">
        <v>1086</v>
      </c>
      <c r="E321" s="10">
        <v>38822842</v>
      </c>
      <c r="F321" s="10">
        <v>16447920</v>
      </c>
      <c r="G321" s="9"/>
    </row>
    <row r="322" spans="1:7" s="8" customFormat="1" ht="11.45" customHeight="1" x14ac:dyDescent="0.2">
      <c r="A322" s="17" t="s">
        <v>592</v>
      </c>
      <c r="B322" s="22" t="s">
        <v>592</v>
      </c>
      <c r="C322" s="16">
        <v>670023</v>
      </c>
      <c r="D322" s="15" t="s">
        <v>277</v>
      </c>
      <c r="E322" s="14">
        <v>9152418</v>
      </c>
      <c r="F322" s="14">
        <v>8600429</v>
      </c>
      <c r="G322" s="9"/>
    </row>
    <row r="323" spans="1:7" s="8" customFormat="1" ht="11.45" customHeight="1" x14ac:dyDescent="0.2">
      <c r="A323" s="17" t="s">
        <v>632</v>
      </c>
      <c r="B323" s="22" t="s">
        <v>632</v>
      </c>
      <c r="C323" s="16">
        <v>670031</v>
      </c>
      <c r="D323" s="15" t="s">
        <v>1085</v>
      </c>
      <c r="E323" s="14">
        <v>4883632</v>
      </c>
      <c r="F323" s="14">
        <v>2371109</v>
      </c>
      <c r="G323" s="9"/>
    </row>
    <row r="324" spans="1:7" s="8" customFormat="1" ht="11.45" customHeight="1" x14ac:dyDescent="0.2">
      <c r="A324" s="17" t="s">
        <v>596</v>
      </c>
      <c r="B324" s="22" t="s">
        <v>596</v>
      </c>
      <c r="C324" s="16">
        <v>670034</v>
      </c>
      <c r="D324" s="15" t="s">
        <v>1084</v>
      </c>
      <c r="E324" s="14">
        <v>8768938</v>
      </c>
      <c r="F324" s="14">
        <v>8317607</v>
      </c>
      <c r="G324" s="9"/>
    </row>
    <row r="325" spans="1:7" s="8" customFormat="1" ht="11.45" customHeight="1" x14ac:dyDescent="0.2">
      <c r="A325" s="17" t="s">
        <v>603</v>
      </c>
      <c r="B325" s="22" t="s">
        <v>603</v>
      </c>
      <c r="C325" s="16">
        <v>670041</v>
      </c>
      <c r="D325" s="15" t="s">
        <v>1083</v>
      </c>
      <c r="E325" s="14">
        <v>12371156</v>
      </c>
      <c r="F325" s="14">
        <v>13169703</v>
      </c>
      <c r="G325" s="9"/>
    </row>
    <row r="326" spans="1:7" s="8" customFormat="1" ht="11.45" customHeight="1" x14ac:dyDescent="0.2">
      <c r="A326" s="13" t="s">
        <v>598</v>
      </c>
      <c r="B326" s="22" t="s">
        <v>598</v>
      </c>
      <c r="C326" s="12">
        <v>670043</v>
      </c>
      <c r="D326" s="11" t="s">
        <v>1082</v>
      </c>
      <c r="E326" s="10">
        <v>4279003</v>
      </c>
      <c r="F326" s="10">
        <v>3733299</v>
      </c>
      <c r="G326" s="9"/>
    </row>
    <row r="327" spans="1:7" s="8" customFormat="1" ht="11.45" customHeight="1" x14ac:dyDescent="0.2">
      <c r="A327" s="17" t="s">
        <v>643</v>
      </c>
      <c r="B327" s="22" t="s">
        <v>643</v>
      </c>
      <c r="C327" s="16">
        <v>670053</v>
      </c>
      <c r="D327" s="15" t="s">
        <v>1081</v>
      </c>
      <c r="E327" s="14">
        <v>11430050</v>
      </c>
      <c r="F327" s="14">
        <v>5296921</v>
      </c>
      <c r="G327" s="9"/>
    </row>
    <row r="328" spans="1:7" s="8" customFormat="1" ht="11.45" customHeight="1" x14ac:dyDescent="0.2">
      <c r="A328" s="17" t="s">
        <v>613</v>
      </c>
      <c r="B328" s="22" t="s">
        <v>613</v>
      </c>
      <c r="C328" s="16">
        <v>670055</v>
      </c>
      <c r="D328" s="15" t="s">
        <v>1080</v>
      </c>
      <c r="E328" s="14">
        <v>10349068</v>
      </c>
      <c r="F328" s="14">
        <v>4596569</v>
      </c>
      <c r="G328" s="9"/>
    </row>
    <row r="329" spans="1:7" s="8" customFormat="1" ht="11.45" customHeight="1" x14ac:dyDescent="0.2">
      <c r="A329" s="17" t="s">
        <v>616</v>
      </c>
      <c r="B329" s="22" t="s">
        <v>616</v>
      </c>
      <c r="C329" s="16">
        <v>670056</v>
      </c>
      <c r="D329" s="15" t="s">
        <v>1079</v>
      </c>
      <c r="E329" s="14">
        <v>15946922</v>
      </c>
      <c r="F329" s="14">
        <v>10476881</v>
      </c>
      <c r="G329" s="9"/>
    </row>
    <row r="330" spans="1:7" s="8" customFormat="1" ht="11.45" customHeight="1" x14ac:dyDescent="0.2">
      <c r="A330" s="17" t="s">
        <v>620</v>
      </c>
      <c r="B330" s="22" t="s">
        <v>620</v>
      </c>
      <c r="C330" s="16">
        <v>670059</v>
      </c>
      <c r="D330" s="15" t="s">
        <v>1078</v>
      </c>
      <c r="E330" s="14">
        <v>844381</v>
      </c>
      <c r="F330" s="14">
        <v>347107</v>
      </c>
      <c r="G330" s="9"/>
    </row>
    <row r="331" spans="1:7" s="8" customFormat="1" ht="11.45" customHeight="1" x14ac:dyDescent="0.2">
      <c r="A331" s="13" t="s">
        <v>670</v>
      </c>
      <c r="B331" s="22" t="s">
        <v>670</v>
      </c>
      <c r="C331" s="12">
        <v>670075</v>
      </c>
      <c r="D331" s="11" t="s">
        <v>1077</v>
      </c>
      <c r="E331" s="10">
        <v>9087204</v>
      </c>
      <c r="F331" s="10">
        <v>3857248</v>
      </c>
      <c r="G331" s="9"/>
    </row>
    <row r="332" spans="1:7" s="8" customFormat="1" ht="11.45" customHeight="1" x14ac:dyDescent="0.2">
      <c r="A332" s="17" t="s">
        <v>631</v>
      </c>
      <c r="B332" s="22" t="s">
        <v>631</v>
      </c>
      <c r="C332" s="16">
        <v>670077</v>
      </c>
      <c r="D332" s="15" t="s">
        <v>1076</v>
      </c>
      <c r="E332" s="14">
        <v>17799252</v>
      </c>
      <c r="F332" s="14">
        <v>14187471</v>
      </c>
      <c r="G332" s="9"/>
    </row>
    <row r="333" spans="1:7" s="8" customFormat="1" ht="11.45" customHeight="1" x14ac:dyDescent="0.2">
      <c r="A333" s="17" t="s">
        <v>649</v>
      </c>
      <c r="B333" s="22" t="s">
        <v>649</v>
      </c>
      <c r="C333" s="16">
        <v>670080</v>
      </c>
      <c r="D333" s="15" t="s">
        <v>1075</v>
      </c>
      <c r="E333" s="14">
        <v>7483668</v>
      </c>
      <c r="F333" s="14">
        <v>7966056</v>
      </c>
      <c r="G333" s="9"/>
    </row>
    <row r="334" spans="1:7" s="8" customFormat="1" ht="11.45" customHeight="1" x14ac:dyDescent="0.2">
      <c r="A334" s="17" t="s">
        <v>654</v>
      </c>
      <c r="B334" s="22" t="s">
        <v>654</v>
      </c>
      <c r="C334" s="16">
        <v>670085</v>
      </c>
      <c r="D334" s="15" t="s">
        <v>1074</v>
      </c>
      <c r="E334" s="14">
        <v>4856946</v>
      </c>
      <c r="F334" s="14">
        <v>5146424</v>
      </c>
      <c r="G334" s="9"/>
    </row>
    <row r="335" spans="1:7" s="8" customFormat="1" ht="11.45" customHeight="1" x14ac:dyDescent="0.2">
      <c r="A335" s="17" t="s">
        <v>659</v>
      </c>
      <c r="B335" s="22" t="s">
        <v>659</v>
      </c>
      <c r="C335" s="16">
        <v>670088</v>
      </c>
      <c r="D335" s="15" t="s">
        <v>1073</v>
      </c>
      <c r="E335" s="14">
        <v>14288728</v>
      </c>
      <c r="F335" s="14">
        <v>5642571</v>
      </c>
      <c r="G335" s="9"/>
    </row>
    <row r="336" spans="1:7" s="8" customFormat="1" ht="11.45" customHeight="1" x14ac:dyDescent="0.2">
      <c r="A336" s="13" t="s">
        <v>663</v>
      </c>
      <c r="B336" s="22" t="s">
        <v>663</v>
      </c>
      <c r="C336" s="12">
        <v>670089</v>
      </c>
      <c r="D336" s="11" t="s">
        <v>1072</v>
      </c>
      <c r="E336" s="10">
        <v>1381376</v>
      </c>
      <c r="F336" s="10">
        <v>1148252</v>
      </c>
      <c r="G336" s="9"/>
    </row>
    <row r="337" spans="5:7" s="8" customFormat="1" ht="11.45" customHeight="1" x14ac:dyDescent="0.2">
      <c r="E337" s="9"/>
      <c r="F337" s="9"/>
      <c r="G337" s="9"/>
    </row>
    <row r="338" spans="5:7" s="8" customFormat="1" ht="11.45" customHeight="1" x14ac:dyDescent="0.2">
      <c r="E338" s="9"/>
      <c r="F338" s="9"/>
      <c r="G338" s="9"/>
    </row>
    <row r="339" spans="5:7" s="8" customFormat="1" ht="11.45" customHeight="1" x14ac:dyDescent="0.2">
      <c r="E339" s="9"/>
      <c r="F339" s="9"/>
      <c r="G339" s="9"/>
    </row>
    <row r="340" spans="5:7" s="8" customFormat="1" ht="11.45" customHeight="1" x14ac:dyDescent="0.2">
      <c r="E340" s="9"/>
      <c r="F340" s="9"/>
      <c r="G340" s="9"/>
    </row>
    <row r="341" spans="5:7" s="8" customFormat="1" ht="11.45" customHeight="1" x14ac:dyDescent="0.2">
      <c r="E341" s="9"/>
      <c r="F341" s="9"/>
      <c r="G341" s="9"/>
    </row>
    <row r="342" spans="5:7" s="8" customFormat="1" ht="11.45" customHeight="1" x14ac:dyDescent="0.2">
      <c r="E342" s="9"/>
      <c r="F342" s="9"/>
      <c r="G342" s="9"/>
    </row>
    <row r="343" spans="5:7" s="8" customFormat="1" ht="11.45" customHeight="1" x14ac:dyDescent="0.2">
      <c r="E343" s="9"/>
      <c r="F343" s="9"/>
      <c r="G343" s="9"/>
    </row>
    <row r="344" spans="5:7" s="8" customFormat="1" ht="11.45" customHeight="1" x14ac:dyDescent="0.2">
      <c r="E344" s="9"/>
      <c r="F344" s="9"/>
      <c r="G344" s="9"/>
    </row>
    <row r="345" spans="5:7" s="8" customFormat="1" ht="11.45" customHeight="1" x14ac:dyDescent="0.2">
      <c r="E345" s="9"/>
      <c r="F345" s="9"/>
      <c r="G345" s="9"/>
    </row>
    <row r="346" spans="5:7" s="8" customFormat="1" ht="11.45" customHeight="1" x14ac:dyDescent="0.2">
      <c r="E346" s="9"/>
      <c r="F346" s="9"/>
      <c r="G346" s="9"/>
    </row>
    <row r="347" spans="5:7" s="8" customFormat="1" ht="11.45" customHeight="1" x14ac:dyDescent="0.2">
      <c r="E347" s="9"/>
      <c r="F347" s="9"/>
      <c r="G347" s="9"/>
    </row>
    <row r="348" spans="5:7" s="8" customFormat="1" ht="11.45" customHeight="1" x14ac:dyDescent="0.2">
      <c r="E348" s="9"/>
      <c r="F348" s="9"/>
      <c r="G348" s="9"/>
    </row>
    <row r="349" spans="5:7" s="8" customFormat="1" ht="11.45" customHeight="1" x14ac:dyDescent="0.2">
      <c r="E349" s="9"/>
      <c r="F349" s="9"/>
      <c r="G349" s="9"/>
    </row>
    <row r="350" spans="5:7" s="8" customFormat="1" ht="11.45" customHeight="1" x14ac:dyDescent="0.2">
      <c r="E350" s="9"/>
      <c r="F350" s="9"/>
      <c r="G350" s="9"/>
    </row>
    <row r="351" spans="5:7" s="8" customFormat="1" ht="11.45" customHeight="1" x14ac:dyDescent="0.2">
      <c r="E351" s="9"/>
      <c r="F351" s="9"/>
      <c r="G351" s="9"/>
    </row>
    <row r="352" spans="5:7" s="8" customFormat="1" ht="11.45" customHeight="1" x14ac:dyDescent="0.2">
      <c r="E352" s="9"/>
      <c r="F352" s="9"/>
      <c r="G352" s="9"/>
    </row>
    <row r="353" spans="5:7" s="8" customFormat="1" ht="11.45" customHeight="1" x14ac:dyDescent="0.2">
      <c r="E353" s="9"/>
      <c r="F353" s="9"/>
      <c r="G353" s="9"/>
    </row>
    <row r="354" spans="5:7" s="8" customFormat="1" ht="11.45" customHeight="1" x14ac:dyDescent="0.2">
      <c r="E354" s="9"/>
      <c r="F354" s="9"/>
      <c r="G354" s="9"/>
    </row>
    <row r="355" spans="5:7" s="8" customFormat="1" ht="11.45" customHeight="1" x14ac:dyDescent="0.2">
      <c r="E355" s="9"/>
      <c r="F355" s="9"/>
      <c r="G355" s="9"/>
    </row>
    <row r="356" spans="5:7" s="8" customFormat="1" ht="11.45" customHeight="1" x14ac:dyDescent="0.2">
      <c r="E356" s="9"/>
      <c r="F356" s="9"/>
      <c r="G356" s="9"/>
    </row>
    <row r="357" spans="5:7" s="8" customFormat="1" ht="11.45" customHeight="1" x14ac:dyDescent="0.2">
      <c r="E357" s="9"/>
      <c r="F357" s="9"/>
      <c r="G357" s="9"/>
    </row>
    <row r="358" spans="5:7" s="8" customFormat="1" ht="11.45" customHeight="1" x14ac:dyDescent="0.2">
      <c r="E358" s="9"/>
      <c r="F358" s="9"/>
      <c r="G358" s="9"/>
    </row>
    <row r="359" spans="5:7" s="8" customFormat="1" ht="11.45" customHeight="1" x14ac:dyDescent="0.2">
      <c r="E359" s="9"/>
      <c r="F359" s="9"/>
      <c r="G359" s="9"/>
    </row>
    <row r="360" spans="5:7" s="8" customFormat="1" ht="11.45" customHeight="1" x14ac:dyDescent="0.2">
      <c r="E360" s="9"/>
      <c r="F360" s="9"/>
      <c r="G360" s="9"/>
    </row>
    <row r="361" spans="5:7" s="8" customFormat="1" ht="11.45" customHeight="1" x14ac:dyDescent="0.2">
      <c r="E361" s="9"/>
      <c r="F361" s="9"/>
      <c r="G361" s="9"/>
    </row>
    <row r="362" spans="5:7" s="8" customFormat="1" ht="11.45" customHeight="1" x14ac:dyDescent="0.2">
      <c r="E362" s="9"/>
      <c r="F362" s="9"/>
      <c r="G362" s="9"/>
    </row>
    <row r="363" spans="5:7" s="8" customFormat="1" ht="11.45" customHeight="1" x14ac:dyDescent="0.2">
      <c r="E363" s="9"/>
      <c r="F363" s="9"/>
      <c r="G363" s="9"/>
    </row>
    <row r="364" spans="5:7" s="8" customFormat="1" ht="11.45" customHeight="1" x14ac:dyDescent="0.2">
      <c r="E364" s="9"/>
      <c r="F364" s="9"/>
      <c r="G364" s="9"/>
    </row>
    <row r="365" spans="5:7" s="8" customFormat="1" ht="11.45" customHeight="1" x14ac:dyDescent="0.2">
      <c r="E365" s="9"/>
      <c r="F365" s="9"/>
      <c r="G365" s="9"/>
    </row>
    <row r="366" spans="5:7" s="8" customFormat="1" ht="11.45" customHeight="1" x14ac:dyDescent="0.2">
      <c r="E366" s="9"/>
      <c r="F366" s="9"/>
      <c r="G366" s="9"/>
    </row>
    <row r="367" spans="5:7" s="8" customFormat="1" ht="11.45" customHeight="1" x14ac:dyDescent="0.2">
      <c r="E367" s="9"/>
      <c r="F367" s="9"/>
      <c r="G367" s="9"/>
    </row>
    <row r="368" spans="5:7" s="8" customFormat="1" ht="11.45" customHeight="1" x14ac:dyDescent="0.2">
      <c r="E368" s="9"/>
      <c r="F368" s="9"/>
      <c r="G368" s="9"/>
    </row>
    <row r="369" spans="5:7" s="8" customFormat="1" ht="11.45" customHeight="1" x14ac:dyDescent="0.2">
      <c r="E369" s="9"/>
      <c r="F369" s="9"/>
      <c r="G369" s="9"/>
    </row>
    <row r="370" spans="5:7" s="8" customFormat="1" ht="11.45" customHeight="1" x14ac:dyDescent="0.2">
      <c r="E370" s="9"/>
      <c r="F370" s="9"/>
      <c r="G370" s="9"/>
    </row>
    <row r="371" spans="5:7" s="8" customFormat="1" ht="11.45" customHeight="1" x14ac:dyDescent="0.2">
      <c r="E371" s="9"/>
      <c r="F371" s="9"/>
      <c r="G371" s="9"/>
    </row>
    <row r="372" spans="5:7" s="8" customFormat="1" ht="11.45" customHeight="1" x14ac:dyDescent="0.2">
      <c r="E372" s="9"/>
      <c r="F372" s="9"/>
      <c r="G372" s="9"/>
    </row>
    <row r="373" spans="5:7" s="8" customFormat="1" ht="11.45" customHeight="1" x14ac:dyDescent="0.2">
      <c r="E373" s="9"/>
      <c r="F373" s="9"/>
      <c r="G373" s="9"/>
    </row>
    <row r="374" spans="5:7" s="8" customFormat="1" ht="11.45" customHeight="1" x14ac:dyDescent="0.2">
      <c r="E374" s="9"/>
      <c r="F374" s="9"/>
      <c r="G374" s="9"/>
    </row>
    <row r="375" spans="5:7" s="8" customFormat="1" ht="11.45" customHeight="1" x14ac:dyDescent="0.2">
      <c r="E375" s="9"/>
      <c r="F375" s="9"/>
      <c r="G375" s="9"/>
    </row>
    <row r="376" spans="5:7" s="8" customFormat="1" ht="11.45" customHeight="1" x14ac:dyDescent="0.2">
      <c r="E376" s="9"/>
      <c r="F376" s="9"/>
      <c r="G376" s="9"/>
    </row>
    <row r="377" spans="5:7" s="8" customFormat="1" ht="11.45" customHeight="1" x14ac:dyDescent="0.2">
      <c r="E377" s="9"/>
      <c r="F377" s="9"/>
      <c r="G377" s="9"/>
    </row>
    <row r="378" spans="5:7" s="8" customFormat="1" ht="11.45" customHeight="1" x14ac:dyDescent="0.2">
      <c r="E378" s="9"/>
      <c r="F378" s="9"/>
      <c r="G378" s="9"/>
    </row>
    <row r="379" spans="5:7" s="8" customFormat="1" ht="11.45" customHeight="1" x14ac:dyDescent="0.2">
      <c r="E379" s="9"/>
      <c r="F379" s="9"/>
      <c r="G379" s="9"/>
    </row>
    <row r="380" spans="5:7" s="8" customFormat="1" ht="11.45" customHeight="1" x14ac:dyDescent="0.2">
      <c r="E380" s="9"/>
      <c r="F380" s="9"/>
      <c r="G380" s="9"/>
    </row>
    <row r="381" spans="5:7" s="8" customFormat="1" ht="11.45" customHeight="1" x14ac:dyDescent="0.2">
      <c r="E381" s="9"/>
      <c r="F381" s="9"/>
      <c r="G381" s="9"/>
    </row>
    <row r="382" spans="5:7" s="8" customFormat="1" ht="11.45" customHeight="1" x14ac:dyDescent="0.2">
      <c r="E382" s="9"/>
      <c r="F382" s="9"/>
      <c r="G382" s="9"/>
    </row>
    <row r="383" spans="5:7" s="8" customFormat="1" ht="11.45" customHeight="1" x14ac:dyDescent="0.2">
      <c r="E383" s="9"/>
      <c r="F383" s="9"/>
      <c r="G383" s="9"/>
    </row>
    <row r="384" spans="5:7" s="8" customFormat="1" ht="11.45" customHeight="1" x14ac:dyDescent="0.2">
      <c r="E384" s="9"/>
      <c r="F384" s="9"/>
      <c r="G384" s="9"/>
    </row>
    <row r="385" spans="5:7" s="8" customFormat="1" ht="11.45" customHeight="1" x14ac:dyDescent="0.2">
      <c r="E385" s="9"/>
      <c r="F385" s="9"/>
      <c r="G385" s="9"/>
    </row>
    <row r="386" spans="5:7" s="8" customFormat="1" ht="11.45" customHeight="1" x14ac:dyDescent="0.2">
      <c r="E386" s="9"/>
      <c r="F386" s="9"/>
      <c r="G386" s="9"/>
    </row>
    <row r="387" spans="5:7" s="8" customFormat="1" ht="11.45" customHeight="1" x14ac:dyDescent="0.2">
      <c r="E387" s="9"/>
      <c r="F387" s="9"/>
      <c r="G387" s="9"/>
    </row>
    <row r="388" spans="5:7" s="8" customFormat="1" ht="11.45" customHeight="1" x14ac:dyDescent="0.2">
      <c r="E388" s="9"/>
      <c r="F388" s="9"/>
      <c r="G388" s="9"/>
    </row>
    <row r="389" spans="5:7" s="8" customFormat="1" ht="11.45" customHeight="1" x14ac:dyDescent="0.2">
      <c r="E389" s="9"/>
      <c r="F389" s="9"/>
      <c r="G389" s="9"/>
    </row>
    <row r="390" spans="5:7" s="8" customFormat="1" ht="11.45" customHeight="1" x14ac:dyDescent="0.2">
      <c r="E390" s="9"/>
      <c r="F390" s="9"/>
      <c r="G390" s="9"/>
    </row>
    <row r="391" spans="5:7" s="8" customFormat="1" ht="11.45" customHeight="1" x14ac:dyDescent="0.2">
      <c r="E391" s="9"/>
      <c r="F391" s="9"/>
      <c r="G391" s="9"/>
    </row>
    <row r="392" spans="5:7" s="8" customFormat="1" ht="11.45" customHeight="1" x14ac:dyDescent="0.2">
      <c r="E392" s="9"/>
      <c r="F392" s="9"/>
      <c r="G392" s="9"/>
    </row>
    <row r="393" spans="5:7" s="8" customFormat="1" ht="11.45" customHeight="1" x14ac:dyDescent="0.2">
      <c r="E393" s="9"/>
      <c r="F393" s="9"/>
      <c r="G393" s="9"/>
    </row>
    <row r="394" spans="5:7" s="8" customFormat="1" ht="11.45" customHeight="1" x14ac:dyDescent="0.2">
      <c r="E394" s="9"/>
      <c r="F394" s="9"/>
      <c r="G394" s="9"/>
    </row>
    <row r="395" spans="5:7" s="8" customFormat="1" ht="11.45" customHeight="1" x14ac:dyDescent="0.2">
      <c r="E395" s="9"/>
      <c r="F395" s="9"/>
      <c r="G395" s="9"/>
    </row>
    <row r="396" spans="5:7" s="8" customFormat="1" ht="11.45" customHeight="1" x14ac:dyDescent="0.2">
      <c r="E396" s="9"/>
      <c r="F396" s="9"/>
      <c r="G396" s="9"/>
    </row>
    <row r="397" spans="5:7" s="8" customFormat="1" ht="11.45" customHeight="1" x14ac:dyDescent="0.2">
      <c r="E397" s="9"/>
      <c r="F397" s="9"/>
      <c r="G397" s="9"/>
    </row>
    <row r="398" spans="5:7" s="8" customFormat="1" ht="11.45" customHeight="1" x14ac:dyDescent="0.2">
      <c r="E398" s="9"/>
      <c r="F398" s="9"/>
      <c r="G398" s="9"/>
    </row>
    <row r="399" spans="5:7" s="8" customFormat="1" ht="11.45" customHeight="1" x14ac:dyDescent="0.2">
      <c r="E399" s="9"/>
      <c r="F399" s="9"/>
      <c r="G399" s="9"/>
    </row>
    <row r="400" spans="5:7" s="8" customFormat="1" ht="11.45" customHeight="1" x14ac:dyDescent="0.2">
      <c r="E400" s="9"/>
      <c r="F400" s="9"/>
      <c r="G400" s="9"/>
    </row>
    <row r="401" spans="5:7" s="8" customFormat="1" ht="11.45" customHeight="1" x14ac:dyDescent="0.2">
      <c r="E401" s="9"/>
      <c r="F401" s="9"/>
      <c r="G401" s="9"/>
    </row>
    <row r="402" spans="5:7" s="8" customFormat="1" ht="11.45" customHeight="1" x14ac:dyDescent="0.2">
      <c r="E402" s="9"/>
      <c r="F402" s="9"/>
      <c r="G402" s="9"/>
    </row>
    <row r="403" spans="5:7" s="8" customFormat="1" ht="11.45" customHeight="1" x14ac:dyDescent="0.2">
      <c r="E403" s="9"/>
      <c r="F403" s="9"/>
      <c r="G403" s="9"/>
    </row>
    <row r="404" spans="5:7" s="8" customFormat="1" ht="11.45" customHeight="1" x14ac:dyDescent="0.2">
      <c r="E404" s="9"/>
      <c r="F404" s="9"/>
      <c r="G404" s="9"/>
    </row>
    <row r="405" spans="5:7" s="8" customFormat="1" ht="11.45" customHeight="1" x14ac:dyDescent="0.2">
      <c r="E405" s="9"/>
      <c r="F405" s="9"/>
      <c r="G405" s="9"/>
    </row>
    <row r="406" spans="5:7" s="8" customFormat="1" ht="11.45" customHeight="1" x14ac:dyDescent="0.2">
      <c r="E406" s="9"/>
      <c r="F406" s="9"/>
      <c r="G406" s="9"/>
    </row>
    <row r="407" spans="5:7" s="8" customFormat="1" ht="11.45" customHeight="1" x14ac:dyDescent="0.2">
      <c r="E407" s="9"/>
      <c r="F407" s="9"/>
      <c r="G407" s="9"/>
    </row>
    <row r="408" spans="5:7" s="8" customFormat="1" ht="11.45" customHeight="1" x14ac:dyDescent="0.2">
      <c r="E408" s="9"/>
      <c r="F408" s="9"/>
      <c r="G408" s="9"/>
    </row>
    <row r="409" spans="5:7" s="8" customFormat="1" ht="11.45" customHeight="1" x14ac:dyDescent="0.2">
      <c r="E409" s="9"/>
      <c r="F409" s="9"/>
      <c r="G409" s="9"/>
    </row>
    <row r="410" spans="5:7" s="8" customFormat="1" ht="11.45" customHeight="1" x14ac:dyDescent="0.2">
      <c r="E410" s="9"/>
      <c r="F410" s="9"/>
      <c r="G410" s="9"/>
    </row>
    <row r="411" spans="5:7" s="8" customFormat="1" ht="11.45" customHeight="1" x14ac:dyDescent="0.2">
      <c r="E411" s="9"/>
      <c r="F411" s="9"/>
      <c r="G411" s="9"/>
    </row>
    <row r="412" spans="5:7" s="8" customFormat="1" ht="11.45" customHeight="1" x14ac:dyDescent="0.2">
      <c r="E412" s="9"/>
      <c r="F412" s="9"/>
      <c r="G412" s="9"/>
    </row>
    <row r="413" spans="5:7" s="8" customFormat="1" ht="11.45" customHeight="1" x14ac:dyDescent="0.2">
      <c r="E413" s="9"/>
      <c r="F413" s="9"/>
      <c r="G413" s="9"/>
    </row>
    <row r="414" spans="5:7" s="8" customFormat="1" ht="11.45" customHeight="1" x14ac:dyDescent="0.2">
      <c r="E414" s="9"/>
      <c r="F414" s="9"/>
      <c r="G414" s="9"/>
    </row>
    <row r="415" spans="5:7" s="8" customFormat="1" ht="11.45" customHeight="1" x14ac:dyDescent="0.2">
      <c r="E415" s="9"/>
      <c r="F415" s="9"/>
      <c r="G415" s="9"/>
    </row>
    <row r="416" spans="5:7" s="8" customFormat="1" ht="11.45" customHeight="1" x14ac:dyDescent="0.2">
      <c r="E416" s="9"/>
      <c r="F416" s="9"/>
      <c r="G416" s="9"/>
    </row>
    <row r="417" spans="5:7" s="8" customFormat="1" ht="11.45" customHeight="1" x14ac:dyDescent="0.2">
      <c r="E417" s="9"/>
      <c r="F417" s="9"/>
      <c r="G417" s="9"/>
    </row>
    <row r="418" spans="5:7" s="8" customFormat="1" ht="11.45" customHeight="1" x14ac:dyDescent="0.2">
      <c r="E418" s="9"/>
      <c r="F418" s="9"/>
      <c r="G418" s="9"/>
    </row>
    <row r="419" spans="5:7" s="8" customFormat="1" ht="11.45" customHeight="1" x14ac:dyDescent="0.2">
      <c r="E419" s="9"/>
      <c r="F419" s="9"/>
      <c r="G419" s="9"/>
    </row>
    <row r="420" spans="5:7" s="8" customFormat="1" ht="11.45" customHeight="1" x14ac:dyDescent="0.2">
      <c r="E420" s="9"/>
      <c r="F420" s="9"/>
      <c r="G420" s="9"/>
    </row>
    <row r="421" spans="5:7" s="8" customFormat="1" ht="11.45" customHeight="1" x14ac:dyDescent="0.2">
      <c r="E421" s="9"/>
      <c r="F421" s="9"/>
      <c r="G421" s="9"/>
    </row>
    <row r="422" spans="5:7" s="8" customFormat="1" ht="11.45" customHeight="1" x14ac:dyDescent="0.2">
      <c r="E422" s="9"/>
      <c r="F422" s="9"/>
      <c r="G422" s="9"/>
    </row>
    <row r="423" spans="5:7" s="8" customFormat="1" ht="11.45" customHeight="1" x14ac:dyDescent="0.2">
      <c r="E423" s="9"/>
      <c r="F423" s="9"/>
      <c r="G423" s="9"/>
    </row>
    <row r="424" spans="5:7" s="8" customFormat="1" ht="11.45" customHeight="1" x14ac:dyDescent="0.2">
      <c r="E424" s="9"/>
      <c r="F424" s="9"/>
      <c r="G424" s="9"/>
    </row>
    <row r="425" spans="5:7" s="8" customFormat="1" ht="11.45" customHeight="1" x14ac:dyDescent="0.2">
      <c r="E425" s="9"/>
      <c r="F425" s="9"/>
      <c r="G425" s="9"/>
    </row>
    <row r="426" spans="5:7" s="8" customFormat="1" ht="11.45" customHeight="1" x14ac:dyDescent="0.2">
      <c r="E426" s="9"/>
      <c r="F426" s="9"/>
      <c r="G426" s="9"/>
    </row>
    <row r="427" spans="5:7" s="8" customFormat="1" ht="11.45" customHeight="1" x14ac:dyDescent="0.2">
      <c r="E427" s="9"/>
      <c r="F427" s="9"/>
      <c r="G427" s="9"/>
    </row>
    <row r="428" spans="5:7" s="8" customFormat="1" ht="11.45" customHeight="1" x14ac:dyDescent="0.2">
      <c r="E428" s="9"/>
      <c r="F428" s="9"/>
      <c r="G428" s="9"/>
    </row>
    <row r="429" spans="5:7" s="8" customFormat="1" ht="11.45" customHeight="1" x14ac:dyDescent="0.2">
      <c r="E429" s="9"/>
      <c r="F429" s="9"/>
      <c r="G429" s="9"/>
    </row>
    <row r="430" spans="5:7" s="8" customFormat="1" ht="11.45" customHeight="1" x14ac:dyDescent="0.2">
      <c r="E430" s="9"/>
      <c r="F430" s="9"/>
      <c r="G430" s="9"/>
    </row>
    <row r="431" spans="5:7" s="8" customFormat="1" ht="11.45" customHeight="1" x14ac:dyDescent="0.2">
      <c r="E431" s="9"/>
      <c r="F431" s="9"/>
      <c r="G431" s="9"/>
    </row>
    <row r="432" spans="5:7" s="8" customFormat="1" ht="11.45" customHeight="1" x14ac:dyDescent="0.2">
      <c r="E432" s="9"/>
      <c r="F432" s="9"/>
      <c r="G432" s="9"/>
    </row>
    <row r="433" spans="5:7" s="8" customFormat="1" ht="11.45" customHeight="1" x14ac:dyDescent="0.2">
      <c r="E433" s="9"/>
      <c r="F433" s="9"/>
      <c r="G433" s="9"/>
    </row>
    <row r="434" spans="5:7" s="8" customFormat="1" ht="11.45" customHeight="1" x14ac:dyDescent="0.2">
      <c r="E434" s="9"/>
      <c r="F434" s="9"/>
      <c r="G434" s="9"/>
    </row>
    <row r="435" spans="5:7" s="8" customFormat="1" ht="11.45" customHeight="1" x14ac:dyDescent="0.2">
      <c r="E435" s="9"/>
      <c r="F435" s="9"/>
      <c r="G435" s="9"/>
    </row>
    <row r="436" spans="5:7" s="8" customFormat="1" ht="11.45" customHeight="1" x14ac:dyDescent="0.2">
      <c r="E436" s="9"/>
      <c r="F436" s="9"/>
      <c r="G436" s="9"/>
    </row>
    <row r="437" spans="5:7" s="8" customFormat="1" ht="11.45" customHeight="1" x14ac:dyDescent="0.2">
      <c r="E437" s="9"/>
      <c r="F437" s="9"/>
      <c r="G437" s="9"/>
    </row>
    <row r="438" spans="5:7" s="8" customFormat="1" ht="11.45" customHeight="1" x14ac:dyDescent="0.2">
      <c r="E438" s="9"/>
      <c r="F438" s="9"/>
      <c r="G438" s="9"/>
    </row>
    <row r="439" spans="5:7" s="8" customFormat="1" ht="11.45" customHeight="1" x14ac:dyDescent="0.2">
      <c r="E439" s="9"/>
      <c r="F439" s="9"/>
      <c r="G439" s="9"/>
    </row>
    <row r="440" spans="5:7" s="8" customFormat="1" ht="11.45" customHeight="1" x14ac:dyDescent="0.2">
      <c r="E440" s="9"/>
      <c r="F440" s="9"/>
      <c r="G440" s="9"/>
    </row>
    <row r="441" spans="5:7" s="8" customFormat="1" ht="11.45" customHeight="1" x14ac:dyDescent="0.2">
      <c r="E441" s="9"/>
      <c r="F441" s="9"/>
      <c r="G441" s="9"/>
    </row>
    <row r="442" spans="5:7" s="8" customFormat="1" ht="11.45" customHeight="1" x14ac:dyDescent="0.2">
      <c r="E442" s="9"/>
      <c r="F442" s="9"/>
      <c r="G442" s="9"/>
    </row>
    <row r="443" spans="5:7" s="8" customFormat="1" ht="11.45" customHeight="1" x14ac:dyDescent="0.2">
      <c r="E443" s="9"/>
      <c r="F443" s="9"/>
      <c r="G443" s="9"/>
    </row>
    <row r="444" spans="5:7" s="8" customFormat="1" ht="11.45" customHeight="1" x14ac:dyDescent="0.2">
      <c r="E444" s="9"/>
      <c r="F444" s="9"/>
      <c r="G444" s="9"/>
    </row>
    <row r="445" spans="5:7" s="8" customFormat="1" ht="11.45" customHeight="1" x14ac:dyDescent="0.2">
      <c r="E445" s="9"/>
      <c r="F445" s="9"/>
      <c r="G445" s="9"/>
    </row>
    <row r="446" spans="5:7" s="8" customFormat="1" ht="11.45" customHeight="1" x14ac:dyDescent="0.2">
      <c r="E446" s="9"/>
      <c r="F446" s="9"/>
      <c r="G446" s="9"/>
    </row>
    <row r="447" spans="5:7" s="8" customFormat="1" ht="11.45" customHeight="1" x14ac:dyDescent="0.2">
      <c r="E447" s="9"/>
      <c r="F447" s="9"/>
      <c r="G447" s="9"/>
    </row>
    <row r="448" spans="5:7" s="8" customFormat="1" ht="11.45" customHeight="1" x14ac:dyDescent="0.2">
      <c r="E448" s="9"/>
      <c r="F448" s="9"/>
      <c r="G448" s="9"/>
    </row>
    <row r="449" spans="5:7" s="8" customFormat="1" ht="11.45" customHeight="1" x14ac:dyDescent="0.2">
      <c r="E449" s="9"/>
      <c r="F449" s="9"/>
      <c r="G449" s="9"/>
    </row>
    <row r="450" spans="5:7" s="8" customFormat="1" ht="11.45" customHeight="1" x14ac:dyDescent="0.2">
      <c r="E450" s="9"/>
      <c r="F450" s="9"/>
      <c r="G450" s="9"/>
    </row>
    <row r="451" spans="5:7" s="8" customFormat="1" ht="11.45" customHeight="1" x14ac:dyDescent="0.2">
      <c r="E451" s="9"/>
      <c r="F451" s="9"/>
      <c r="G451" s="9"/>
    </row>
    <row r="452" spans="5:7" s="8" customFormat="1" ht="11.45" customHeight="1" x14ac:dyDescent="0.2">
      <c r="E452" s="9"/>
      <c r="F452" s="9"/>
      <c r="G452" s="9"/>
    </row>
    <row r="453" spans="5:7" s="8" customFormat="1" ht="11.45" customHeight="1" x14ac:dyDescent="0.2">
      <c r="E453" s="9"/>
      <c r="F453" s="9"/>
      <c r="G453" s="9"/>
    </row>
    <row r="454" spans="5:7" s="8" customFormat="1" ht="11.45" customHeight="1" x14ac:dyDescent="0.2">
      <c r="E454" s="9"/>
      <c r="F454" s="9"/>
      <c r="G454" s="9"/>
    </row>
    <row r="455" spans="5:7" s="8" customFormat="1" ht="11.45" customHeight="1" x14ac:dyDescent="0.2">
      <c r="E455" s="9"/>
      <c r="F455" s="9"/>
      <c r="G455" s="9"/>
    </row>
    <row r="456" spans="5:7" s="8" customFormat="1" ht="11.45" customHeight="1" x14ac:dyDescent="0.2">
      <c r="E456" s="9"/>
      <c r="F456" s="9"/>
      <c r="G456" s="9"/>
    </row>
    <row r="457" spans="5:7" s="8" customFormat="1" ht="11.45" customHeight="1" x14ac:dyDescent="0.2"/>
    <row r="458" spans="5:7" s="8" customFormat="1" ht="11.45" customHeight="1" x14ac:dyDescent="0.2"/>
    <row r="459" spans="5:7" s="8" customFormat="1" ht="11.45" customHeight="1" x14ac:dyDescent="0.2"/>
    <row r="460" spans="5:7" s="8" customFormat="1" ht="11.45" customHeight="1" x14ac:dyDescent="0.2"/>
    <row r="461" spans="5:7" s="8" customFormat="1" ht="11.45" customHeight="1" x14ac:dyDescent="0.2"/>
    <row r="462" spans="5:7" s="8" customFormat="1" ht="11.45" customHeight="1" x14ac:dyDescent="0.2"/>
    <row r="463" spans="5:7" s="8" customFormat="1" ht="11.45" customHeight="1" x14ac:dyDescent="0.2"/>
    <row r="464" spans="5:7" s="8" customFormat="1" ht="11.45" customHeight="1" x14ac:dyDescent="0.2"/>
    <row r="465" s="8" customFormat="1" ht="11.45" customHeight="1" x14ac:dyDescent="0.2"/>
    <row r="466" s="8" customFormat="1" ht="11.45" customHeight="1" x14ac:dyDescent="0.2"/>
    <row r="467" s="8" customFormat="1" ht="11.45" customHeight="1" x14ac:dyDescent="0.2"/>
    <row r="468" s="8" customFormat="1" ht="11.45" customHeight="1" x14ac:dyDescent="0.2"/>
    <row r="469" s="8" customFormat="1" ht="11.45" customHeight="1" x14ac:dyDescent="0.2"/>
    <row r="470" s="8" customFormat="1" x14ac:dyDescent="0.2"/>
    <row r="471" s="8" customFormat="1" x14ac:dyDescent="0.2"/>
    <row r="472" s="8" customFormat="1" x14ac:dyDescent="0.2"/>
    <row r="473" s="8" customFormat="1" x14ac:dyDescent="0.2"/>
    <row r="474" s="8" customFormat="1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</sheetData>
  <pageMargins left="0.7" right="0.7" top="0.75" bottom="0.75" header="0.3" footer="0.3"/>
  <pageSetup scale="76" fitToHeight="0" orientation="portrait" useFirstPageNumber="1" r:id="rId1"/>
  <headerFooter>
    <oddHeader xml:space="preserve">&amp;C&amp;"Cambria,Regular"State of Texas
DSH Medicaid and Uninsured Shortfall
For the Medicaid State Plan Rate Year Ended September 30, 2015
</oddHeader>
    <oddFooter>&amp;C&amp;"Cambria,Regular"&amp;9Page &amp;P</oddFooter>
  </headerFooter>
  <rowBreaks count="2" manualBreakCount="2">
    <brk id="72" max="5" man="1"/>
    <brk id="14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2" sqref="B2"/>
    </sheetView>
  </sheetViews>
  <sheetFormatPr defaultRowHeight="15" x14ac:dyDescent="0.2"/>
  <cols>
    <col min="1" max="1" width="9.8984375" bestFit="1" customWidth="1"/>
    <col min="2" max="2" width="10.3984375" bestFit="1" customWidth="1"/>
    <col min="3" max="3" width="82.3984375" bestFit="1" customWidth="1"/>
    <col min="4" max="4" width="11.5" style="27" bestFit="1" customWidth="1"/>
    <col min="5" max="5" width="11.5" bestFit="1" customWidth="1"/>
    <col min="6" max="6" width="12.5" bestFit="1" customWidth="1"/>
    <col min="7" max="8" width="13.296875" bestFit="1" customWidth="1"/>
    <col min="9" max="9" width="12.5" bestFit="1" customWidth="1"/>
    <col min="10" max="10" width="11.5" bestFit="1" customWidth="1"/>
    <col min="11" max="11" width="9.09765625" bestFit="1" customWidth="1"/>
    <col min="13" max="13" width="12.5" bestFit="1" customWidth="1"/>
  </cols>
  <sheetData>
    <row r="1" spans="1:13" x14ac:dyDescent="0.2">
      <c r="A1" t="s">
        <v>1169</v>
      </c>
    </row>
    <row r="2" spans="1:13" ht="105" x14ac:dyDescent="0.2">
      <c r="A2" s="2" t="s">
        <v>278</v>
      </c>
      <c r="B2" s="2"/>
      <c r="C2" s="2" t="s">
        <v>0</v>
      </c>
      <c r="D2" s="30" t="s">
        <v>713</v>
      </c>
      <c r="E2" s="2" t="s">
        <v>714</v>
      </c>
      <c r="F2" s="2" t="s">
        <v>712</v>
      </c>
      <c r="G2" s="2" t="s">
        <v>1066</v>
      </c>
      <c r="H2" s="2" t="s">
        <v>716</v>
      </c>
      <c r="I2" s="2" t="s">
        <v>285</v>
      </c>
      <c r="J2" s="2" t="s">
        <v>284</v>
      </c>
      <c r="K2" s="2" t="s">
        <v>715</v>
      </c>
      <c r="M2" s="2" t="s">
        <v>1070</v>
      </c>
    </row>
    <row r="3" spans="1:13" x14ac:dyDescent="0.2">
      <c r="A3" s="3" t="s">
        <v>375</v>
      </c>
      <c r="B3" s="3" t="s">
        <v>1167</v>
      </c>
      <c r="C3" t="s">
        <v>734</v>
      </c>
      <c r="D3" s="31">
        <v>0</v>
      </c>
      <c r="E3" s="4">
        <v>52903</v>
      </c>
      <c r="F3" s="1">
        <v>12848091</v>
      </c>
      <c r="G3" s="1">
        <v>-3085801</v>
      </c>
      <c r="H3" s="1">
        <v>-3085801</v>
      </c>
      <c r="I3" s="4">
        <v>2401123.7758550001</v>
      </c>
      <c r="J3" s="4">
        <v>0</v>
      </c>
      <c r="K3" s="2">
        <v>-684677.22414499987</v>
      </c>
      <c r="M3" s="4">
        <v>9762290</v>
      </c>
    </row>
    <row r="4" spans="1:13" x14ac:dyDescent="0.2">
      <c r="A4" s="3" t="s">
        <v>408</v>
      </c>
      <c r="B4" s="3" t="s">
        <v>1168</v>
      </c>
      <c r="C4" t="s">
        <v>765</v>
      </c>
      <c r="D4" s="31">
        <v>0</v>
      </c>
      <c r="E4" s="4">
        <v>0</v>
      </c>
      <c r="F4" s="1">
        <v>2352481.2599999998</v>
      </c>
      <c r="G4" s="1">
        <v>-945138.25999999978</v>
      </c>
      <c r="H4" s="1">
        <v>-945138.25999999978</v>
      </c>
      <c r="I4" s="4">
        <v>636380.20983000007</v>
      </c>
      <c r="J4" s="4">
        <v>0</v>
      </c>
      <c r="K4" s="2">
        <v>-308758.05016999971</v>
      </c>
      <c r="M4" s="4">
        <v>1407343</v>
      </c>
    </row>
    <row r="5" spans="1:13" x14ac:dyDescent="0.2">
      <c r="A5" s="3" t="s">
        <v>411</v>
      </c>
      <c r="B5" s="3" t="s">
        <v>1167</v>
      </c>
      <c r="C5" t="s">
        <v>766</v>
      </c>
      <c r="D5" s="31">
        <v>0</v>
      </c>
      <c r="E5" s="4">
        <v>440531</v>
      </c>
      <c r="F5" s="1">
        <v>10048190</v>
      </c>
      <c r="G5" s="1">
        <v>-6874564</v>
      </c>
      <c r="H5" s="1">
        <v>-6874564</v>
      </c>
      <c r="I5" s="4">
        <v>1474546.370235</v>
      </c>
      <c r="J5" s="4">
        <v>0</v>
      </c>
      <c r="K5" s="2">
        <v>-5400017.6297650002</v>
      </c>
      <c r="M5" s="4">
        <v>3173626</v>
      </c>
    </row>
    <row r="6" spans="1:13" x14ac:dyDescent="0.2">
      <c r="A6" s="3" t="s">
        <v>457</v>
      </c>
      <c r="B6" s="3" t="s">
        <v>1167</v>
      </c>
      <c r="C6" t="s">
        <v>804</v>
      </c>
      <c r="D6" s="31">
        <v>0</v>
      </c>
      <c r="E6" s="4">
        <v>0</v>
      </c>
      <c r="F6" s="1">
        <v>0</v>
      </c>
      <c r="G6" s="1">
        <v>0</v>
      </c>
      <c r="H6" s="1">
        <v>0</v>
      </c>
      <c r="I6" s="4">
        <v>1003606.096705</v>
      </c>
      <c r="J6" s="4">
        <v>0</v>
      </c>
      <c r="K6" s="2">
        <v>1003606.096705</v>
      </c>
      <c r="M6" s="4">
        <v>0</v>
      </c>
    </row>
    <row r="7" spans="1:13" x14ac:dyDescent="0.2">
      <c r="A7" s="3" t="s">
        <v>479</v>
      </c>
      <c r="B7" s="3" t="s">
        <v>1167</v>
      </c>
      <c r="C7" t="s">
        <v>824</v>
      </c>
      <c r="D7" s="31">
        <v>0</v>
      </c>
      <c r="E7" s="4">
        <v>0</v>
      </c>
      <c r="F7" s="1">
        <v>31726857</v>
      </c>
      <c r="G7" s="1">
        <v>-25376789</v>
      </c>
      <c r="H7" s="1">
        <v>-25376789</v>
      </c>
      <c r="I7" s="4">
        <v>2819294.1239499999</v>
      </c>
      <c r="J7" s="4">
        <v>0</v>
      </c>
      <c r="K7" s="2">
        <v>-22557494.876049999</v>
      </c>
      <c r="M7" s="4">
        <v>6350068</v>
      </c>
    </row>
    <row r="8" spans="1:13" x14ac:dyDescent="0.2">
      <c r="A8" s="3" t="s">
        <v>522</v>
      </c>
      <c r="B8" s="3" t="s">
        <v>1167</v>
      </c>
      <c r="C8" t="s">
        <v>862</v>
      </c>
      <c r="D8" s="31">
        <v>0</v>
      </c>
      <c r="E8" s="4">
        <v>3145</v>
      </c>
      <c r="F8" s="1">
        <v>19380084</v>
      </c>
      <c r="G8" s="1">
        <v>-14720480</v>
      </c>
      <c r="H8" s="1">
        <v>-14720480</v>
      </c>
      <c r="I8" s="4">
        <v>870539.97297500004</v>
      </c>
      <c r="J8" s="4">
        <v>0</v>
      </c>
      <c r="K8" s="2">
        <v>-13849940.027024999</v>
      </c>
      <c r="M8" s="4">
        <v>4659604</v>
      </c>
    </row>
    <row r="9" spans="1:13" x14ac:dyDescent="0.2">
      <c r="A9" s="3" t="s">
        <v>523</v>
      </c>
      <c r="B9" s="3" t="s">
        <v>1167</v>
      </c>
      <c r="C9" t="s">
        <v>863</v>
      </c>
      <c r="D9" s="31">
        <v>0</v>
      </c>
      <c r="E9" s="4">
        <v>444123</v>
      </c>
      <c r="F9" s="1">
        <v>26755224</v>
      </c>
      <c r="G9" s="1">
        <v>-19950523</v>
      </c>
      <c r="H9" s="1">
        <v>-19950523</v>
      </c>
      <c r="I9" s="4">
        <v>3246893.05265</v>
      </c>
      <c r="J9" s="4">
        <v>0</v>
      </c>
      <c r="K9" s="2">
        <v>-16703629.947349999</v>
      </c>
      <c r="M9" s="4">
        <v>6804701</v>
      </c>
    </row>
    <row r="10" spans="1:13" x14ac:dyDescent="0.2">
      <c r="A10" s="3" t="s">
        <v>532</v>
      </c>
      <c r="B10" s="3" t="s">
        <v>1167</v>
      </c>
      <c r="C10" t="s">
        <v>872</v>
      </c>
      <c r="D10" s="31">
        <v>0</v>
      </c>
      <c r="E10" s="4">
        <v>855196</v>
      </c>
      <c r="F10" s="1">
        <v>32350456</v>
      </c>
      <c r="G10" s="1">
        <v>-17074320</v>
      </c>
      <c r="H10" s="1">
        <v>-17074320</v>
      </c>
      <c r="I10" s="4">
        <v>3866175.2041200004</v>
      </c>
      <c r="J10" s="4">
        <v>0</v>
      </c>
      <c r="K10" s="2">
        <v>-13208144.795879999</v>
      </c>
      <c r="M10" s="4">
        <v>15276136</v>
      </c>
    </row>
    <row r="11" spans="1:13" x14ac:dyDescent="0.2">
      <c r="A11" s="3" t="s">
        <v>324</v>
      </c>
      <c r="B11" s="3" t="s">
        <v>1167</v>
      </c>
      <c r="C11" t="s">
        <v>952</v>
      </c>
      <c r="D11" s="31">
        <v>0</v>
      </c>
      <c r="E11" s="4">
        <v>813209</v>
      </c>
      <c r="F11" s="1">
        <v>32917605</v>
      </c>
      <c r="G11" s="1">
        <v>-18699983</v>
      </c>
      <c r="H11" s="1">
        <v>-18699983</v>
      </c>
      <c r="I11" s="4">
        <v>1981065.8156000001</v>
      </c>
      <c r="J11" s="4">
        <v>0</v>
      </c>
      <c r="K11" s="2">
        <v>-16718917.1844</v>
      </c>
      <c r="M11" s="4">
        <v>14217622</v>
      </c>
    </row>
    <row r="12" spans="1:13" x14ac:dyDescent="0.2">
      <c r="A12" s="3" t="s">
        <v>325</v>
      </c>
      <c r="B12" s="3" t="s">
        <v>1167</v>
      </c>
      <c r="C12" t="s">
        <v>953</v>
      </c>
      <c r="D12" s="31">
        <v>0</v>
      </c>
      <c r="E12" s="4">
        <v>467248</v>
      </c>
      <c r="F12" s="1">
        <v>36730893</v>
      </c>
      <c r="G12" s="1">
        <v>-10185618</v>
      </c>
      <c r="H12" s="1">
        <v>-10185618</v>
      </c>
      <c r="I12" s="4">
        <v>2320912.899315</v>
      </c>
      <c r="J12" s="4">
        <v>0</v>
      </c>
      <c r="K12" s="2">
        <v>-7864705.1006850004</v>
      </c>
      <c r="M12" s="4">
        <v>26545275</v>
      </c>
    </row>
    <row r="13" spans="1:13" x14ac:dyDescent="0.2">
      <c r="A13" s="3" t="s">
        <v>326</v>
      </c>
      <c r="B13" s="3" t="s">
        <v>1167</v>
      </c>
      <c r="C13" t="s">
        <v>954</v>
      </c>
      <c r="D13" s="31">
        <v>0</v>
      </c>
      <c r="E13" s="4">
        <v>3084205</v>
      </c>
      <c r="F13" s="1">
        <v>28716804</v>
      </c>
      <c r="G13" s="1">
        <v>-2171529</v>
      </c>
      <c r="H13" s="1">
        <v>-2171529</v>
      </c>
      <c r="I13" s="4">
        <v>2196649.6633200003</v>
      </c>
      <c r="J13" s="4">
        <v>0</v>
      </c>
      <c r="K13" s="2">
        <v>25120.663320000283</v>
      </c>
      <c r="M13" s="4">
        <v>26545275</v>
      </c>
    </row>
    <row r="14" spans="1:13" x14ac:dyDescent="0.2">
      <c r="A14" s="3" t="s">
        <v>329</v>
      </c>
      <c r="B14" s="3" t="s">
        <v>1167</v>
      </c>
      <c r="C14" t="s">
        <v>957</v>
      </c>
      <c r="D14" s="31">
        <v>0</v>
      </c>
      <c r="E14" s="4">
        <v>11938</v>
      </c>
      <c r="F14" s="1">
        <v>8937058</v>
      </c>
      <c r="G14" s="1">
        <v>-6373011</v>
      </c>
      <c r="H14" s="1">
        <v>-6373011</v>
      </c>
      <c r="I14" s="4">
        <v>458234.70552000002</v>
      </c>
      <c r="J14" s="4">
        <v>0</v>
      </c>
      <c r="K14" s="2">
        <v>-5914776.2944799997</v>
      </c>
      <c r="M14" s="4">
        <v>2564047</v>
      </c>
    </row>
    <row r="15" spans="1:13" x14ac:dyDescent="0.2">
      <c r="A15" s="3" t="s">
        <v>669</v>
      </c>
      <c r="B15" s="3" t="s">
        <v>1168</v>
      </c>
      <c r="C15" t="s">
        <v>992</v>
      </c>
      <c r="D15" s="31">
        <v>3553146</v>
      </c>
      <c r="E15" s="4">
        <v>2961046</v>
      </c>
      <c r="F15" s="1">
        <v>0</v>
      </c>
      <c r="G15" s="1">
        <v>592100</v>
      </c>
      <c r="H15" s="1">
        <v>0</v>
      </c>
      <c r="I15" s="4">
        <v>155893</v>
      </c>
      <c r="J15" s="4">
        <v>1845767</v>
      </c>
      <c r="K15" s="2">
        <v>2001660</v>
      </c>
      <c r="M15" s="4">
        <v>0</v>
      </c>
    </row>
    <row r="16" spans="1:13" x14ac:dyDescent="0.2">
      <c r="A16" s="3" t="s">
        <v>693</v>
      </c>
      <c r="B16" s="3" t="s">
        <v>1168</v>
      </c>
      <c r="C16" t="s">
        <v>1006</v>
      </c>
      <c r="D16" s="31">
        <v>4774036</v>
      </c>
      <c r="E16" s="4">
        <v>2455436</v>
      </c>
      <c r="F16" s="1">
        <v>0</v>
      </c>
      <c r="G16" s="1">
        <v>2318600</v>
      </c>
      <c r="H16" s="1">
        <v>0</v>
      </c>
      <c r="I16" s="4">
        <v>270870</v>
      </c>
      <c r="J16" s="4">
        <v>2441714</v>
      </c>
      <c r="K16" s="2">
        <v>2712584</v>
      </c>
      <c r="M16" s="4">
        <v>0</v>
      </c>
    </row>
    <row r="17" spans="1:13" x14ac:dyDescent="0.2">
      <c r="A17" s="3" t="s">
        <v>322</v>
      </c>
      <c r="B17" s="3" t="s">
        <v>1167</v>
      </c>
      <c r="C17" t="s">
        <v>1067</v>
      </c>
      <c r="D17" s="34"/>
      <c r="E17" s="5"/>
      <c r="F17" s="1">
        <v>12225067</v>
      </c>
      <c r="G17" s="1">
        <v>-11832762</v>
      </c>
      <c r="H17" s="1">
        <v>-11832762</v>
      </c>
      <c r="I17" s="6">
        <v>26828304.436949901</v>
      </c>
      <c r="J17" s="6">
        <v>15626.521425000001</v>
      </c>
      <c r="K17" s="2">
        <v>15011168.958374901</v>
      </c>
      <c r="M17" s="6">
        <v>392305</v>
      </c>
    </row>
  </sheetData>
  <conditionalFormatting sqref="A2:B2">
    <cfRule type="duplicateValues" dxfId="2" priority="3"/>
  </conditionalFormatting>
  <conditionalFormatting sqref="B17 A3:B16">
    <cfRule type="duplicateValues" dxfId="1" priority="2"/>
  </conditionalFormatting>
  <conditionalFormatting sqref="A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Analysis (Updated)</vt:lpstr>
      <vt:lpstr>2015 Audited Medicaid Shortfall</vt:lpstr>
      <vt:lpstr>IMDs Removed from Sizing</vt:lpstr>
      <vt:lpstr>'2015 Audited Medicaid Shortfall'!Print_Area</vt:lpstr>
      <vt:lpstr>'2015 Audited Medicaid Shortfall'!Print_Titles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Fine,Mance (HHSC)</dc:creator>
  <cp:lastModifiedBy>Greenberg,Charles (HHSC)</cp:lastModifiedBy>
  <cp:lastPrinted>2018-12-19T20:17:08Z</cp:lastPrinted>
  <dcterms:created xsi:type="dcterms:W3CDTF">2018-12-18T22:40:37Z</dcterms:created>
  <dcterms:modified xsi:type="dcterms:W3CDTF">2019-05-08T18:49:11Z</dcterms:modified>
</cp:coreProperties>
</file>